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8.xml.rels" ContentType="application/vnd.openxmlformats-package.relationships+xml"/>
  <Override PartName="/xl/drawings/_rels/drawing3.xml.rels" ContentType="application/vnd.openxmlformats-package.relationships+xml"/>
  <Override PartName="/xl/drawings/_rels/drawing9.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charts/chart6.xml" ContentType="application/vnd.openxmlformats-officedocument.drawingml.chart+xml"/>
  <Override PartName="/xl/charts/chart5.xml" ContentType="application/vnd.openxmlformats-officedocument.drawingml.char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2"/>
  </bookViews>
  <sheets>
    <sheet name="lisez_moi" sheetId="1" state="visible" r:id="rId2"/>
    <sheet name="dico" sheetId="2" state="visible" r:id="rId3"/>
    <sheet name="data" sheetId="3" state="visible" r:id="rId4"/>
    <sheet name="sondes_creux_dbh" sheetId="4" state="visible" r:id="rId5"/>
    <sheet name="sondes_creux_dbh_slc" sheetId="5" state="visible" r:id="rId6"/>
    <sheet name="sondes_creux_ess" sheetId="6" state="visible" r:id="rId7"/>
    <sheet name="sondes_creux_ess_slc" sheetId="7" state="visible" r:id="rId8"/>
    <sheet name="Vcom_VEst_ess" sheetId="8" state="visible" r:id="rId9"/>
    <sheet name="Vcom_VEst_ess_slc" sheetId="9" state="visible" r:id="rId10"/>
    <sheet name="Vcom_VEst_dbh" sheetId="10" state="visible" r:id="rId11"/>
    <sheet name="Vcom_VEst_dbh_slc" sheetId="11" state="visible" r:id="rId12"/>
    <sheet name="VBO_creux" sheetId="12" state="visible" r:id="rId13"/>
    <sheet name="tab_essence_bdparcelle" sheetId="13" state="visible" r:id="rId14"/>
    <sheet name="UP" sheetId="14" state="visible" r:id="rId15"/>
  </sheets>
  <definedNames>
    <definedName function="false" hidden="true" localSheetId="2" name="_xlnm._FilterDatabase" vbProcedure="false">data!$A$1:$M$3817</definedName>
    <definedName function="false" hidden="true" localSheetId="5" name="_xlnm._FilterDatabase" vbProcedure="false">sondes_creux_ess!$A$1:$C$44</definedName>
    <definedName function="false" hidden="true" localSheetId="6" name="_xlnm._FilterDatabase" vbProcedure="false">sondes_creux_ess_slc!$A$1:$C$44</definedName>
    <definedName function="false" hidden="true" localSheetId="7" name="_xlnm._FilterDatabase" vbProcedure="false">Vcom_VEst_ess!$A$1:$F$44</definedName>
    <definedName function="false" hidden="true" localSheetId="8" name="_xlnm._FilterDatabase" vbProcedure="false">Vcom_VEst_ess_slc!$A$1:$F$44</definedName>
    <definedName function="false" hidden="false" name="_xlcn.WorksheetConnection_dataA1V38171" vbProcedure="false">data!$A$1:$M$3817</definedName>
    <definedName function="false" hidden="false" localSheetId="2" name="_xlnm._FilterDatabase" vbProcedure="false">data!$A$1:$M$3817</definedName>
    <definedName function="false" hidden="false" localSheetId="5" name="_xlnm._FilterDatabase" vbProcedure="false">sondes_creux_ess!$A$1:$C$44</definedName>
    <definedName function="false" hidden="false" localSheetId="6" name="_xlnm._FilterDatabase" vbProcedure="false">sondes_creux_ess_slc!$A$1:$C$44</definedName>
    <definedName function="false" hidden="false" localSheetId="7" name="_xlnm._FilterDatabase" vbProcedure="false">Vcom_VEst_ess!$A$1:$F$44</definedName>
    <definedName function="false" hidden="false" localSheetId="8" name="_xlnm._FilterDatabase" vbProcedure="false">Vcom_VEst_ess_slc!$A$1:$F$44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<sst xmlns="http://schemas.openxmlformats.org/spreadsheetml/2006/main" count="12462" uniqueCount="576">
  <si>
    <t xml:space="preserve">Données des coupes de SEFEG sur des parcelles du secteur de Maweyo sur la forêt de Régina St-Georges où les rabres sondés creux par les exploitants ont été notés, et en partie abattus.</t>
  </si>
  <si>
    <t xml:space="preserve">L'intensité d'abattage des arbres sondés creux n'a pas été constante selon les parcelles et UP (0% à 100% selon les UP). Cette variation n'est liée qu'à des changements de postures sur la conduite des chantiers.
Lorsque tous les bois sondés creux n'ont pas tous été abattus, ceux qui l'ont été étaient plus facilement exploitables que ceux qui ne l'ont pas été, indépendamment de leur apparence extérieures.</t>
  </si>
  <si>
    <t xml:space="preserve">Champs de DATA</t>
  </si>
  <si>
    <t xml:space="preserve">signification</t>
  </si>
  <si>
    <t xml:space="preserve">Parcelle</t>
  </si>
  <si>
    <t xml:space="preserve">Parcelle forestière</t>
  </si>
  <si>
    <t xml:space="preserve">up</t>
  </si>
  <si>
    <t xml:space="preserve">sous-unité de la parcelle</t>
  </si>
  <si>
    <t xml:space="preserve">ess</t>
  </si>
  <si>
    <t xml:space="preserve">Essence</t>
  </si>
  <si>
    <t xml:space="preserve"> num</t>
  </si>
  <si>
    <t xml:space="preserve">numéro de l'arbre dans la désignation ONF</t>
  </si>
  <si>
    <t xml:space="preserve">ETAT</t>
  </si>
  <si>
    <t xml:space="preserve">Voir tableau ci-dessous. Ne pas en tenir compte</t>
  </si>
  <si>
    <t xml:space="preserve">abattu</t>
  </si>
  <si>
    <t xml:space="preserve">1 = abattu 0 = non abattu</t>
  </si>
  <si>
    <t xml:space="preserve">tout BE</t>
  </si>
  <si>
    <t xml:space="preserve">1 = tout l'arbre est en bois énergie (pas de bois d'œuvre) 0 = présence de bois d'œuvre commercial</t>
  </si>
  <si>
    <t xml:space="preserve">sonde_creux</t>
  </si>
  <si>
    <t xml:space="preserve">1 = arbre sondé creux par le bûcheron - 0 = arbre sondé sain</t>
  </si>
  <si>
    <t xml:space="preserve">sonde_creux abatt</t>
  </si>
  <si>
    <t xml:space="preserve">1 = arbre sondé creux par le bûcheron et abattu</t>
  </si>
  <si>
    <t xml:space="preserve">sonde_creux_refus</t>
  </si>
  <si>
    <t xml:space="preserve">1 = arbre sondé creux par le bûcheron et non abattu</t>
  </si>
  <si>
    <t xml:space="preserve">vol_BO</t>
  </si>
  <si>
    <t xml:space="preserve">volume bois d'œuvre commercial = somme des volumes commerciaux des différents billons (section médiane du billon * longueur du billon selon norme AFNOR du cubage commercial des bois)</t>
  </si>
  <si>
    <t xml:space="preserve">DBH_desi</t>
  </si>
  <si>
    <t xml:space="preserve">DBH mesuré lors de la désignation</t>
  </si>
  <si>
    <t xml:space="preserve">V_Est</t>
  </si>
  <si>
    <t xml:space="preserve">Volume bois d'œuvre donné par tarif de cubage Est du guide de sylviculture : V en m3 =-0,084516+10,461316*(dbh en mètre)^2</t>
  </si>
  <si>
    <t xml:space="preserve">conca_UP</t>
  </si>
  <si>
    <t xml:space="preserve">concaténation parcelle + UP</t>
  </si>
  <si>
    <t xml:space="preserve">select</t>
  </si>
  <si>
    <t xml:space="preserve">Sélection des UP où les bois sondés creux ont été abattus à plus de 85%</t>
  </si>
  <si>
    <t xml:space="preserve">Champ ETAT</t>
  </si>
  <si>
    <t xml:space="preserve">1&amp;2=bois  cubé</t>
  </si>
  <si>
    <t xml:space="preserve">2=bois abattu</t>
  </si>
  <si>
    <t xml:space="preserve">2&amp;D=Bois débusqué</t>
  </si>
  <si>
    <t xml:space="preserve">2§&amp;D=bois creux débusqué</t>
  </si>
  <si>
    <t xml:space="preserve">2§=bois abattu creux</t>
  </si>
  <si>
    <t xml:space="preserve">3=bois refusé</t>
  </si>
  <si>
    <t xml:space="preserve">2&amp;4=bois hs (BE)</t>
  </si>
  <si>
    <t xml:space="preserve">&amp;4=BE</t>
  </si>
  <si>
    <t xml:space="preserve">5 = bois non trouvés</t>
  </si>
  <si>
    <t xml:space="preserve">MAW752</t>
  </si>
  <si>
    <t xml:space="preserve">SERP</t>
  </si>
  <si>
    <t xml:space="preserve">2§D&amp;4</t>
  </si>
  <si>
    <t xml:space="preserve">MAW744</t>
  </si>
  <si>
    <t xml:space="preserve">TAA</t>
  </si>
  <si>
    <t xml:space="preserve">MAW746</t>
  </si>
  <si>
    <t xml:space="preserve">WAC</t>
  </si>
  <si>
    <t xml:space="preserve">2§&amp;4</t>
  </si>
  <si>
    <t xml:space="preserve">MAW751</t>
  </si>
  <si>
    <t xml:space="preserve">GP</t>
  </si>
  <si>
    <t xml:space="preserve">CDN</t>
  </si>
  <si>
    <t xml:space="preserve">MAW745</t>
  </si>
  <si>
    <t xml:space="preserve">AG</t>
  </si>
  <si>
    <t xml:space="preserve">BAF</t>
  </si>
  <si>
    <t xml:space="preserve">GAI</t>
  </si>
  <si>
    <t xml:space="preserve">MAW748</t>
  </si>
  <si>
    <t xml:space="preserve">GF</t>
  </si>
  <si>
    <t xml:space="preserve">CHW</t>
  </si>
  <si>
    <t xml:space="preserve">MAW753</t>
  </si>
  <si>
    <t xml:space="preserve">2&amp;4§</t>
  </si>
  <si>
    <t xml:space="preserve">CDB</t>
  </si>
  <si>
    <t xml:space="preserve">GFLR</t>
  </si>
  <si>
    <t xml:space="preserve">ACH</t>
  </si>
  <si>
    <t xml:space="preserve">MCO</t>
  </si>
  <si>
    <t xml:space="preserve">2&amp;4</t>
  </si>
  <si>
    <t xml:space="preserve">MAW750</t>
  </si>
  <si>
    <t xml:space="preserve">2D&amp;4</t>
  </si>
  <si>
    <t xml:space="preserve">ACF</t>
  </si>
  <si>
    <t xml:space="preserve">SIM</t>
  </si>
  <si>
    <t xml:space="preserve">MNR</t>
  </si>
  <si>
    <t xml:space="preserve">MNM</t>
  </si>
  <si>
    <t xml:space="preserve">YAM</t>
  </si>
  <si>
    <t xml:space="preserve">SMR</t>
  </si>
  <si>
    <t xml:space="preserve">EBV</t>
  </si>
  <si>
    <t xml:space="preserve">WK</t>
  </si>
  <si>
    <t xml:space="preserve">YAK</t>
  </si>
  <si>
    <t xml:space="preserve">1&amp;2§D</t>
  </si>
  <si>
    <t xml:space="preserve">2§D</t>
  </si>
  <si>
    <t xml:space="preserve">1&amp;2§</t>
  </si>
  <si>
    <t xml:space="preserve">SMJ</t>
  </si>
  <si>
    <t xml:space="preserve">CDJ</t>
  </si>
  <si>
    <t xml:space="preserve">SAT</t>
  </si>
  <si>
    <t xml:space="preserve">WDK</t>
  </si>
  <si>
    <t xml:space="preserve">CDH</t>
  </si>
  <si>
    <t xml:space="preserve">2§</t>
  </si>
  <si>
    <t xml:space="preserve">PAR</t>
  </si>
  <si>
    <t xml:space="preserve">§D</t>
  </si>
  <si>
    <t xml:space="preserve">2D</t>
  </si>
  <si>
    <t xml:space="preserve">1&amp;2D</t>
  </si>
  <si>
    <t xml:space="preserve">BOC</t>
  </si>
  <si>
    <t xml:space="preserve">PAN</t>
  </si>
  <si>
    <t xml:space="preserve">VIO</t>
  </si>
  <si>
    <t xml:space="preserve">MOUT</t>
  </si>
  <si>
    <t xml:space="preserve">MK</t>
  </si>
  <si>
    <t xml:space="preserve">1&amp;2</t>
  </si>
  <si>
    <t xml:space="preserve">CBL</t>
  </si>
  <si>
    <t xml:space="preserve">GFLG</t>
  </si>
  <si>
    <t xml:space="preserve">WAG</t>
  </si>
  <si>
    <t xml:space="preserve">JAB</t>
  </si>
  <si>
    <t xml:space="preserve">BAG</t>
  </si>
  <si>
    <t xml:space="preserve">ASO</t>
  </si>
  <si>
    <t xml:space="preserve">INK</t>
  </si>
  <si>
    <t xml:space="preserve">1&amp;2D&amp;4</t>
  </si>
  <si>
    <t xml:space="preserve">EBR</t>
  </si>
  <si>
    <t xml:space="preserve">CDG</t>
  </si>
  <si>
    <t xml:space="preserve">D</t>
  </si>
  <si>
    <t xml:space="preserve">§D&amp;4</t>
  </si>
  <si>
    <t xml:space="preserve">&amp;4</t>
  </si>
  <si>
    <t xml:space="preserve">D&amp;4</t>
  </si>
  <si>
    <t xml:space="preserve">3</t>
  </si>
  <si>
    <t xml:space="preserve">ttes essences</t>
  </si>
  <si>
    <t xml:space="preserve">Angélique seule</t>
  </si>
  <si>
    <t xml:space="preserve">DBH</t>
  </si>
  <si>
    <t xml:space="preserve">V_Est_tot</t>
  </si>
  <si>
    <t xml:space="preserve">V_Est_sondés_creux</t>
  </si>
  <si>
    <t xml:space="preserve">%_C/B_ttes_ess</t>
  </si>
  <si>
    <t xml:space="preserve">Nb_tiges</t>
  </si>
  <si>
    <t xml:space="preserve">%_C/B_AG</t>
  </si>
  <si>
    <t xml:space="preserve">total</t>
  </si>
  <si>
    <t xml:space="preserve">%_V_Est_sondés_creux</t>
  </si>
  <si>
    <t xml:space="preserve">%vol_tot</t>
  </si>
  <si>
    <t xml:space="preserve">V_Est_tot_hors_tout_BE</t>
  </si>
  <si>
    <t xml:space="preserve">% C_B</t>
  </si>
  <si>
    <t xml:space="preserve">V_BO_tot</t>
  </si>
  <si>
    <t xml:space="preserve">%_E/C</t>
  </si>
  <si>
    <t xml:space="preserve">sur bois abattus sondés sains</t>
  </si>
  <si>
    <t xml:space="preserve">sur bois abattus</t>
  </si>
  <si>
    <t xml:space="preserve">V_Est_abattus</t>
  </si>
  <si>
    <t xml:space="preserve">V_BO_abattus</t>
  </si>
  <si>
    <t xml:space="preserve">vam_BO_tot</t>
  </si>
  <si>
    <t xml:space="preserve">vam_BO_AG</t>
  </si>
  <si>
    <t xml:space="preserve">vam_Est</t>
  </si>
  <si>
    <t xml:space="preserve">V_Est_abattus_sains</t>
  </si>
  <si>
    <t xml:space="preserve">V_BO_abattus_sains</t>
  </si>
  <si>
    <t xml:space="preserve">Nb_tiges_abbatus_sains</t>
  </si>
  <si>
    <t xml:space="preserve">vam_Est_abattus_sains</t>
  </si>
  <si>
    <t xml:space="preserve">vam_BO_abattus_sains</t>
  </si>
  <si>
    <t xml:space="preserve">ratio F/E</t>
  </si>
  <si>
    <t xml:space="preserve">   ttes parcelles</t>
  </si>
  <si>
    <t xml:space="preserve">sain</t>
  </si>
  <si>
    <t xml:space="preserve">creux</t>
  </si>
  <si>
    <t xml:space="preserve">   select</t>
  </si>
  <si>
    <t xml:space="preserve">ttes essences ttes parcelles creux hors_tt_BE</t>
  </si>
  <si>
    <t xml:space="preserve">Code 
Essence</t>
  </si>
  <si>
    <t xml:space="preserve">Appellation</t>
  </si>
  <si>
    <t xml:space="preserve">Groupe
Essence</t>
  </si>
  <si>
    <t xml:space="preserve">Groupe
Tarifaire</t>
  </si>
  <si>
    <t xml:space="preserve">Nom 
scientifique</t>
  </si>
  <si>
    <t xml:space="preserve">Autres 
appellations</t>
  </si>
  <si>
    <t xml:space="preserve">DME</t>
  </si>
  <si>
    <t xml:space="preserve">Traitement
recommandé</t>
  </si>
  <si>
    <t xml:space="preserve">Gonfolo gris</t>
  </si>
  <si>
    <t xml:space="preserve">ECMp</t>
  </si>
  <si>
    <t xml:space="preserve">I</t>
  </si>
  <si>
    <t xml:space="preserve">Ruitzerania albiflora</t>
  </si>
  <si>
    <t xml:space="preserve">Mandioqueira preta - Egron gronfoeloe</t>
  </si>
  <si>
    <t xml:space="preserve">Balata franc</t>
  </si>
  <si>
    <t xml:space="preserve">Manilkara bidentata et huberi</t>
  </si>
  <si>
    <t xml:space="preserve">Boiti - Maçaranduba - Boletri</t>
  </si>
  <si>
    <t xml:space="preserve">Angélique</t>
  </si>
  <si>
    <t xml:space="preserve">Dicorynia guyanensis</t>
  </si>
  <si>
    <t xml:space="preserve">Singapetou - Basralocus - angelico do para</t>
  </si>
  <si>
    <t xml:space="preserve">Gonfolo rose</t>
  </si>
  <si>
    <t xml:space="preserve">Qualea rosea</t>
  </si>
  <si>
    <t xml:space="preserve">Mandioqueira rosa - Bergi gronfoeloe</t>
  </si>
  <si>
    <t xml:space="preserve">Amarante</t>
  </si>
  <si>
    <t xml:space="preserve">Peltogyne paniculata/venosa</t>
  </si>
  <si>
    <t xml:space="preserve">Dachitan - Papaati - Purpleheart</t>
  </si>
  <si>
    <t xml:space="preserve">Goupi</t>
  </si>
  <si>
    <t xml:space="preserve">Goupia glabra</t>
  </si>
  <si>
    <t xml:space="preserve">Kopi - Cupiuba</t>
  </si>
  <si>
    <t xml:space="preserve">Grignon franc</t>
  </si>
  <si>
    <t xml:space="preserve">Ocotea rubra</t>
  </si>
  <si>
    <t xml:space="preserve">Wana - Louro vennelho</t>
  </si>
  <si>
    <t xml:space="preserve">Acacia franc</t>
  </si>
  <si>
    <t xml:space="preserve">ECMa</t>
  </si>
  <si>
    <t xml:space="preserve">II</t>
  </si>
  <si>
    <t xml:space="preserve">Enterolobium schomburkii / E. oldemanii</t>
  </si>
  <si>
    <t xml:space="preserve">Bougoubatibatra - Titimbatibatra - Acacia male</t>
  </si>
  <si>
    <t xml:space="preserve">MOR</t>
  </si>
  <si>
    <t xml:space="preserve">Aïeoueko</t>
  </si>
  <si>
    <t xml:space="preserve">AEC</t>
  </si>
  <si>
    <t xml:space="preserve">Dimorphandra ssp.</t>
  </si>
  <si>
    <t xml:space="preserve">Mora de St laurent</t>
  </si>
  <si>
    <t xml:space="preserve">Assao</t>
  </si>
  <si>
    <t xml:space="preserve">Albizia pedicellaris</t>
  </si>
  <si>
    <t xml:space="preserve">Gambui - Tamaren prokoni</t>
  </si>
  <si>
    <t xml:space="preserve">ANE</t>
  </si>
  <si>
    <t xml:space="preserve">Bois rouge</t>
  </si>
  <si>
    <t xml:space="preserve">Humiria balsamifera</t>
  </si>
  <si>
    <t xml:space="preserve">Aneichi oudou - Ucoiri</t>
  </si>
  <si>
    <t xml:space="preserve">Cèdre gris</t>
  </si>
  <si>
    <t xml:space="preserve">Plusieurs espèces de Lauraceae</t>
  </si>
  <si>
    <t xml:space="preserve">CDC</t>
  </si>
  <si>
    <t xml:space="preserve">Cèdres durs</t>
  </si>
  <si>
    <t xml:space="preserve">Licaria cannela / L. cayennensis</t>
  </si>
  <si>
    <t xml:space="preserve">lnkassa</t>
  </si>
  <si>
    <t xml:space="preserve">Vataireopsis surinamensis et spp.</t>
  </si>
  <si>
    <t xml:space="preserve">Yongo - St martm jaune</t>
  </si>
  <si>
    <t xml:space="preserve">INKK</t>
  </si>
  <si>
    <t xml:space="preserve">lnkassa tiabici</t>
  </si>
  <si>
    <t xml:space="preserve">Vatairea eritrocarpa</t>
  </si>
  <si>
    <t xml:space="preserve">St martin jaune</t>
  </si>
  <si>
    <t xml:space="preserve">KOUM</t>
  </si>
  <si>
    <t xml:space="preserve">koumanti oudou</t>
  </si>
  <si>
    <t xml:space="preserve">Aspidospenna album et cruentum</t>
  </si>
  <si>
    <t xml:space="preserve">Araracanga</t>
  </si>
  <si>
    <t xml:space="preserve">SAL</t>
  </si>
  <si>
    <t xml:space="preserve">Sali</t>
  </si>
  <si>
    <t xml:space="preserve">Tetragastris spp.</t>
  </si>
  <si>
    <t xml:space="preserve">Wacapou guittin</t>
  </si>
  <si>
    <t xml:space="preserve">Recordoxylon speciosum</t>
  </si>
  <si>
    <t xml:space="preserve">Bounaati tiabici - Baruna</t>
  </si>
  <si>
    <t xml:space="preserve">WAP</t>
  </si>
  <si>
    <t xml:space="preserve">Wapa</t>
  </si>
  <si>
    <t xml:space="preserve">Eperua falcata</t>
  </si>
  <si>
    <t xml:space="preserve">Bioudou - Apa - Walaba</t>
  </si>
  <si>
    <t xml:space="preserve">WAPC</t>
  </si>
  <si>
    <t xml:space="preserve">Wapa courbaril</t>
  </si>
  <si>
    <t xml:space="preserve">Eperua grandifolia</t>
  </si>
  <si>
    <t xml:space="preserve">Loka bioudou - Apa - Walaba</t>
  </si>
  <si>
    <t xml:space="preserve">WAR</t>
  </si>
  <si>
    <t xml:space="preserve">Wapa rivière</t>
  </si>
  <si>
    <t xml:space="preserve">Eperua rubiginosa</t>
  </si>
  <si>
    <t xml:space="preserve">Wata bioudou</t>
  </si>
  <si>
    <t xml:space="preserve">CED</t>
  </si>
  <si>
    <t xml:space="preserve">Acajou de Guyane</t>
  </si>
  <si>
    <t xml:space="preserve">BP</t>
  </si>
  <si>
    <t xml:space="preserve">III</t>
  </si>
  <si>
    <t xml:space="preserve">Cedrela odorata</t>
  </si>
  <si>
    <t xml:space="preserve">Cede - Cedro vennelha - Ceder</t>
  </si>
  <si>
    <t xml:space="preserve">AMO</t>
  </si>
  <si>
    <t xml:space="preserve">Amourette</t>
  </si>
  <si>
    <t xml:space="preserve">Brosimum guianense</t>
  </si>
  <si>
    <t xml:space="preserve">Pinde paya - Muira pinima - Manletterhout</t>
  </si>
  <si>
    <t xml:space="preserve">Boco</t>
  </si>
  <si>
    <t xml:space="preserve">Bocoa prouacensis / B. viridiflora</t>
  </si>
  <si>
    <t xml:space="preserve">Aïe oudou - Wamara</t>
  </si>
  <si>
    <t xml:space="preserve">GRA</t>
  </si>
  <si>
    <t xml:space="preserve">Bois grage</t>
  </si>
  <si>
    <t xml:space="preserve">genres Euplassa / Roupala / Panopsis</t>
  </si>
  <si>
    <t xml:space="preserve">Liba apici - Tatukasi</t>
  </si>
  <si>
    <t xml:space="preserve">Bois serpent</t>
  </si>
  <si>
    <t xml:space="preserve">Zygia racemosa</t>
  </si>
  <si>
    <t xml:space="preserve">Sineki oudou - Angelico rajado</t>
  </si>
  <si>
    <t xml:space="preserve">Moutouchi montagne</t>
  </si>
  <si>
    <t xml:space="preserve">Paramachaerium onnosioides et schomburgkii</t>
  </si>
  <si>
    <t xml:space="preserve">Mongo goue goue</t>
  </si>
  <si>
    <t xml:space="preserve">Panacoco</t>
  </si>
  <si>
    <t xml:space="preserve">Swartzia panacoco</t>
  </si>
  <si>
    <t xml:space="preserve">Kakaabuku - Caraçao do negro</t>
  </si>
  <si>
    <t xml:space="preserve">LP</t>
  </si>
  <si>
    <t xml:space="preserve">Satiné rouge</t>
  </si>
  <si>
    <t xml:space="preserve">Brosimum sp *</t>
  </si>
  <si>
    <t xml:space="preserve">Lebi paya</t>
  </si>
  <si>
    <t xml:space="preserve">Satiné rubané</t>
  </si>
  <si>
    <t xml:space="preserve">Brosimum rubescens</t>
  </si>
  <si>
    <t xml:space="preserve">Paya - Pau rainha - Sa en oedoe</t>
  </si>
  <si>
    <t xml:space="preserve">Taapoutiki</t>
  </si>
  <si>
    <t xml:space="preserve">Dendrobangia boliviana</t>
  </si>
  <si>
    <t xml:space="preserve">Caférana</t>
  </si>
  <si>
    <t xml:space="preserve">Bagasse</t>
  </si>
  <si>
    <t xml:space="preserve">IV</t>
  </si>
  <si>
    <t xml:space="preserve">Bagassa guyanensis</t>
  </si>
  <si>
    <t xml:space="preserve">Kaw oudou - Tatajuba</t>
  </si>
  <si>
    <t xml:space="preserve">BAM</t>
  </si>
  <si>
    <t xml:space="preserve">Bamba apici</t>
  </si>
  <si>
    <t xml:space="preserve">Licaria chrysolphilla</t>
  </si>
  <si>
    <t xml:space="preserve">Bois de rose male</t>
  </si>
  <si>
    <t xml:space="preserve">Coeur dehors</t>
  </si>
  <si>
    <t xml:space="preserve">Diplotropis purpurea</t>
  </si>
  <si>
    <t xml:space="preserve">Baaka tiabici - Sucupira</t>
  </si>
  <si>
    <t xml:space="preserve">Courbaril</t>
  </si>
  <si>
    <t xml:space="preserve">Hymenaea courbaril / H. oblongifolia</t>
  </si>
  <si>
    <t xml:space="preserve">Loka - Caca chien - Jabota</t>
  </si>
  <si>
    <t xml:space="preserve">Ebène rouge</t>
  </si>
  <si>
    <t xml:space="preserve">Tabebuia impetiginosa</t>
  </si>
  <si>
    <t xml:space="preserve">Lebi guinaati - lpé</t>
  </si>
  <si>
    <t xml:space="preserve">Ebène verte</t>
  </si>
  <si>
    <t xml:space="preserve">Tabebuia serratifolia</t>
  </si>
  <si>
    <t xml:space="preserve">Guinaati - Ipé</t>
  </si>
  <si>
    <t xml:space="preserve">Gaiac de Cayenne</t>
  </si>
  <si>
    <t xml:space="preserve">Dipterix odorata / D. punctata</t>
  </si>
  <si>
    <t xml:space="preserve">Tonka - Cumaru</t>
  </si>
  <si>
    <t xml:space="preserve">Manil montagne</t>
  </si>
  <si>
    <t xml:space="preserve">Moronobea coccinea</t>
  </si>
  <si>
    <t xml:space="preserve">Mongo mataaki - Anani da terra firme</t>
  </si>
  <si>
    <t xml:space="preserve">Parcouri</t>
  </si>
  <si>
    <t xml:space="preserve">Platonia insignis</t>
  </si>
  <si>
    <t xml:space="preserve">Païcouli - Bacon</t>
  </si>
  <si>
    <t xml:space="preserve">St Martin Jaune</t>
  </si>
  <si>
    <t xml:space="preserve">Hymenolobium spp.</t>
  </si>
  <si>
    <t xml:space="preserve">Guéli tiabici - Angelico da mata</t>
  </si>
  <si>
    <t xml:space="preserve">St Martin Rouge</t>
  </si>
  <si>
    <t xml:space="preserve">Andira spp.</t>
  </si>
  <si>
    <t xml:space="preserve">Lebi tiabici - Andira uchi</t>
  </si>
  <si>
    <t xml:space="preserve">Wacapou</t>
  </si>
  <si>
    <t xml:space="preserve">Vouacapoua americana</t>
  </si>
  <si>
    <t xml:space="preserve">Bounaati - Brui.nhart</t>
  </si>
  <si>
    <t xml:space="preserve">Achiwa kouali</t>
  </si>
  <si>
    <t xml:space="preserve">V</t>
  </si>
  <si>
    <t xml:space="preserve">Vochysia neyratii</t>
  </si>
  <si>
    <t xml:space="preserve">Kouali albert</t>
  </si>
  <si>
    <t xml:space="preserve">Cèdre blanc</t>
  </si>
  <si>
    <t xml:space="preserve">Ocotea guianensis</t>
  </si>
  <si>
    <t xml:space="preserve">Weti apici - Lourou preto - Zilverpisi</t>
  </si>
  <si>
    <t xml:space="preserve">DIAG</t>
  </si>
  <si>
    <t xml:space="preserve">Diaguidia</t>
  </si>
  <si>
    <t xml:space="preserve">Tachigali melinonii</t>
  </si>
  <si>
    <t xml:space="preserve">Cèdre rémi - taxi</t>
  </si>
  <si>
    <t xml:space="preserve">DODO</t>
  </si>
  <si>
    <t xml:space="preserve">Dodomissinga</t>
  </si>
  <si>
    <t xml:space="preserve">Parkia nitida / P. ulei /P, velutina</t>
  </si>
  <si>
    <t xml:space="preserve">Faveira benguê - Ajoewa</t>
  </si>
  <si>
    <t xml:space="preserve">GMO</t>
  </si>
  <si>
    <t xml:space="preserve">Gaan moni</t>
  </si>
  <si>
    <t xml:space="preserve">Trattinickia spp</t>
  </si>
  <si>
    <t xml:space="preserve">grand moni</t>
  </si>
  <si>
    <t xml:space="preserve">COP</t>
  </si>
  <si>
    <t xml:space="preserve">Jacaranda</t>
  </si>
  <si>
    <t xml:space="preserve">Jacaranda copaia</t>
  </si>
  <si>
    <t xml:space="preserve">Copaya - Yachimanbo - Caroba</t>
  </si>
  <si>
    <t xml:space="preserve">KOB</t>
  </si>
  <si>
    <t xml:space="preserve">Kobe</t>
  </si>
  <si>
    <t xml:space="preserve">Sterculia spp</t>
  </si>
  <si>
    <t xml:space="preserve">Maho cochon - Xixa - Okro oedoe</t>
  </si>
  <si>
    <t xml:space="preserve">KK</t>
  </si>
  <si>
    <t xml:space="preserve">Kopi kouali</t>
  </si>
  <si>
    <t xml:space="preserve">Vochysia surinamensis</t>
  </si>
  <si>
    <t xml:space="preserve">KAM</t>
  </si>
  <si>
    <t xml:space="preserve">Kwatakaman</t>
  </si>
  <si>
    <t xml:space="preserve">Parkia pendula</t>
  </si>
  <si>
    <t xml:space="preserve">Visgueiro - Arara tucupi</t>
  </si>
  <si>
    <t xml:space="preserve">Maho coton</t>
  </si>
  <si>
    <t xml:space="preserve">Eriotheca globosa / E. crassa / E. surinamensis</t>
  </si>
  <si>
    <t xml:space="preserve">Ka on oudou - Yankomini</t>
  </si>
  <si>
    <t xml:space="preserve">MAP</t>
  </si>
  <si>
    <t xml:space="preserve">Mapa</t>
  </si>
  <si>
    <t xml:space="preserve">Couma guianensis</t>
  </si>
  <si>
    <t xml:space="preserve">Baaka mapa - Sorva</t>
  </si>
  <si>
    <t xml:space="preserve">MO</t>
  </si>
  <si>
    <t xml:space="preserve">Moni</t>
  </si>
  <si>
    <t xml:space="preserve">Protium spp.</t>
  </si>
  <si>
    <t xml:space="preserve">Encens</t>
  </si>
  <si>
    <t xml:space="preserve">Moutende kouali</t>
  </si>
  <si>
    <t xml:space="preserve">Vochysia guianensis</t>
  </si>
  <si>
    <t xml:space="preserve">Quaruba branca - Wiswis kwari</t>
  </si>
  <si>
    <t xml:space="preserve">WAN</t>
  </si>
  <si>
    <t xml:space="preserve">Simaba</t>
  </si>
  <si>
    <t xml:space="preserve">Simaba cedron</t>
  </si>
  <si>
    <t xml:space="preserve">Wan ede</t>
  </si>
  <si>
    <t xml:space="preserve">Simarouba</t>
  </si>
  <si>
    <t xml:space="preserve">Simarouba amara</t>
  </si>
  <si>
    <t xml:space="preserve">Asumaripa - Marupa</t>
  </si>
  <si>
    <t xml:space="preserve">TAK</t>
  </si>
  <si>
    <t xml:space="preserve">Takina</t>
  </si>
  <si>
    <t xml:space="preserve">Brosimum acutifolium</t>
  </si>
  <si>
    <t xml:space="preserve">Wana kouali</t>
  </si>
  <si>
    <t xml:space="preserve">Vochysia tomentosa</t>
  </si>
  <si>
    <t xml:space="preserve">Yayamadou Kwatae</t>
  </si>
  <si>
    <t xml:space="preserve">Virola kwatae</t>
  </si>
  <si>
    <t xml:space="preserve">Grand bouchi moulomba</t>
  </si>
  <si>
    <t xml:space="preserve">YAR</t>
  </si>
  <si>
    <t xml:space="preserve">Yayamadou marécage</t>
  </si>
  <si>
    <t xml:space="preserve">Virola surinamensis</t>
  </si>
  <si>
    <t xml:space="preserve">Moulomba - Ucui~a - Baboen</t>
  </si>
  <si>
    <t xml:space="preserve">Yayamadou montagne</t>
  </si>
  <si>
    <t xml:space="preserve">Virola michelii</t>
  </si>
  <si>
    <t xml:space="preserve">Bouchi moulomba - Ucuùba preta - Hoogland baboen</t>
  </si>
  <si>
    <t xml:space="preserve">ALI</t>
  </si>
  <si>
    <t xml:space="preserve">Alimiao</t>
  </si>
  <si>
    <t xml:space="preserve">VI</t>
  </si>
  <si>
    <t xml:space="preserve">Pseudopiptadenia psilostachya et suaveolens</t>
  </si>
  <si>
    <t xml:space="preserve">Pikimisiki - Timborana</t>
  </si>
  <si>
    <t xml:space="preserve">ANA</t>
  </si>
  <si>
    <t xml:space="preserve">Anangossi</t>
  </si>
  <si>
    <t xml:space="preserve">Terminalia spp.</t>
  </si>
  <si>
    <t xml:space="preserve">Angouchi - Miridinba branca - Nargusta</t>
  </si>
  <si>
    <t xml:space="preserve">BAK</t>
  </si>
  <si>
    <t xml:space="preserve">balata blanc</t>
  </si>
  <si>
    <t xml:space="preserve">Micropholis spp.</t>
  </si>
  <si>
    <t xml:space="preserve">Bakouman - Balata rosada - Wit riemhout</t>
  </si>
  <si>
    <t xml:space="preserve">BAP</t>
  </si>
  <si>
    <t xml:space="preserve">Balata pomme</t>
  </si>
  <si>
    <t xml:space="preserve">Chrysophyllutn sanginolentum</t>
  </si>
  <si>
    <t xml:space="preserve">Suitiamini - Balata brava</t>
  </si>
  <si>
    <t xml:space="preserve">BOUG</t>
  </si>
  <si>
    <t xml:space="preserve">Bougouni</t>
  </si>
  <si>
    <t xml:space="preserve">Inga alba et spp.</t>
  </si>
  <si>
    <t xml:space="preserve">Lebi weko - Inga xixica - Prokoni</t>
  </si>
  <si>
    <t xml:space="preserve">CAR</t>
  </si>
  <si>
    <t xml:space="preserve">Carapa</t>
  </si>
  <si>
    <t xml:space="preserve">Carapa guianensis et procera</t>
  </si>
  <si>
    <t xml:space="preserve">Andiroba - Krapa</t>
  </si>
  <si>
    <t xml:space="preserve">Cèdre jaune</t>
  </si>
  <si>
    <t xml:space="preserve">Rhodostemonadaphne grandis *</t>
  </si>
  <si>
    <t xml:space="preserve">Gueli apici - Zwarte pisi</t>
  </si>
  <si>
    <t xml:space="preserve">Cèdre noir</t>
  </si>
  <si>
    <t xml:space="preserve">Ocotea spp</t>
  </si>
  <si>
    <t xml:space="preserve">Baaka apici - Louro - Wanapisi.</t>
  </si>
  <si>
    <t xml:space="preserve">Chawari</t>
  </si>
  <si>
    <t xml:space="preserve">Caryocar glabrum</t>
  </si>
  <si>
    <t xml:space="preserve">Agougagui - Piquiarana</t>
  </si>
  <si>
    <t xml:space="preserve">Jaboty</t>
  </si>
  <si>
    <t xml:space="preserve">Erisma uncinatum</t>
  </si>
  <si>
    <t xml:space="preserve">Feli kouali - Singri kwari</t>
  </si>
  <si>
    <t xml:space="preserve">KAI</t>
  </si>
  <si>
    <t xml:space="preserve">Kaiman oudou</t>
  </si>
  <si>
    <t xml:space="preserve">Laetia procera</t>
  </si>
  <si>
    <t xml:space="preserve">Bois jacquot - Pau jacaré</t>
  </si>
  <si>
    <t xml:space="preserve">KIM</t>
  </si>
  <si>
    <t xml:space="preserve">Kimboto</t>
  </si>
  <si>
    <t xml:space="preserve">Pradosia ptychandra</t>
  </si>
  <si>
    <t xml:space="preserve">Casca doce</t>
  </si>
  <si>
    <t xml:space="preserve">LAC</t>
  </si>
  <si>
    <t xml:space="preserve">Lacassi</t>
  </si>
  <si>
    <t xml:space="preserve">Caraipa spp.</t>
  </si>
  <si>
    <t xml:space="preserve">MCI</t>
  </si>
  <si>
    <t xml:space="preserve">Maho cigare</t>
  </si>
  <si>
    <t xml:space="preserve">Couratari Guianensis, multiflora et oblongifolia</t>
  </si>
  <si>
    <t xml:space="preserve">Inguipipa - Tauari</t>
  </si>
  <si>
    <t xml:space="preserve">MAM</t>
  </si>
  <si>
    <t xml:space="preserve">Mamantin</t>
  </si>
  <si>
    <t xml:space="preserve">Micropholis melinoniana</t>
  </si>
  <si>
    <t xml:space="preserve">Manil marécage</t>
  </si>
  <si>
    <t xml:space="preserve">Symphonia globulifera</t>
  </si>
  <si>
    <t xml:space="preserve">Sabana mataaki - Anani</t>
  </si>
  <si>
    <t xml:space="preserve">SOKE</t>
  </si>
  <si>
    <t xml:space="preserve">Mongui soke</t>
  </si>
  <si>
    <t xml:space="preserve">Chrysophyllum pomiferum *</t>
  </si>
  <si>
    <t xml:space="preserve">MONO</t>
  </si>
  <si>
    <t xml:space="preserve">Monopteryx</t>
  </si>
  <si>
    <t xml:space="preserve">Monopteryx inpae</t>
  </si>
  <si>
    <t xml:space="preserve">Santi tiabici</t>
  </si>
  <si>
    <t xml:space="preserve">TAM</t>
  </si>
  <si>
    <t xml:space="preserve">Tamalin</t>
  </si>
  <si>
    <t xml:space="preserve">Abarema jupunba</t>
  </si>
  <si>
    <t xml:space="preserve">Wandékolé</t>
  </si>
  <si>
    <t xml:space="preserve">Glycidendron amazonicum</t>
  </si>
  <si>
    <t xml:space="preserve">Castanha de porco</t>
  </si>
  <si>
    <t xml:space="preserve">CANA</t>
  </si>
  <si>
    <t xml:space="preserve">Canari macaque</t>
  </si>
  <si>
    <t xml:space="preserve">VII</t>
  </si>
  <si>
    <t xml:space="preserve">Lecythis zabucajo</t>
  </si>
  <si>
    <t xml:space="preserve">Kwata patu - Castanha sapucaia</t>
  </si>
  <si>
    <t xml:space="preserve">KO</t>
  </si>
  <si>
    <t xml:space="preserve">Gaulettes</t>
  </si>
  <si>
    <t xml:space="preserve">Licania spp. / Parinari spp.</t>
  </si>
  <si>
    <t xml:space="preserve">Koko</t>
  </si>
  <si>
    <t xml:space="preserve">MN</t>
  </si>
  <si>
    <t xml:space="preserve">Mahos noirs</t>
  </si>
  <si>
    <t xml:space="preserve">Eschweilera spp.</t>
  </si>
  <si>
    <t xml:space="preserve">baikaaki - Machimango negro - Akwanda</t>
  </si>
  <si>
    <t xml:space="preserve">MR</t>
  </si>
  <si>
    <t xml:space="preserve">Mahos rouges</t>
  </si>
  <si>
    <t xml:space="preserve">Lecythis idatimon, persistens et spp.</t>
  </si>
  <si>
    <t xml:space="preserve">Lebi loabi - Matamata - Barklak</t>
  </si>
  <si>
    <t xml:space="preserve">MAKA</t>
  </si>
  <si>
    <t xml:space="preserve">Mincouart</t>
  </si>
  <si>
    <t xml:space="preserve">Minquartia guianensis</t>
  </si>
  <si>
    <t xml:space="preserve">Maaka - Bagui bagui</t>
  </si>
  <si>
    <t xml:space="preserve">ADO</t>
  </si>
  <si>
    <t xml:space="preserve">Adougoué</t>
  </si>
  <si>
    <t xml:space="preserve">Swartzia spp.</t>
  </si>
  <si>
    <t xml:space="preserve">Moutouchi noir</t>
  </si>
  <si>
    <t xml:space="preserve">AGA</t>
  </si>
  <si>
    <t xml:space="preserve">Aganananga</t>
  </si>
  <si>
    <t xml:space="preserve">Catostemma fragrans</t>
  </si>
  <si>
    <t xml:space="preserve">Flambeau rouge</t>
  </si>
  <si>
    <t xml:space="preserve">ARO</t>
  </si>
  <si>
    <t xml:space="preserve">Aroumapici</t>
  </si>
  <si>
    <t xml:space="preserve">Osteophloeum platyspermum</t>
  </si>
  <si>
    <t xml:space="preserve">BAFB</t>
  </si>
  <si>
    <t xml:space="preserve">Balata franc bidenta</t>
  </si>
  <si>
    <t xml:space="preserve">Manilkara bidentata</t>
  </si>
  <si>
    <t xml:space="preserve">BAFH</t>
  </si>
  <si>
    <t xml:space="preserve">Balata franc huberi</t>
  </si>
  <si>
    <t xml:space="preserve">Manilkara huberi</t>
  </si>
  <si>
    <t xml:space="preserve">CARY</t>
  </si>
  <si>
    <t xml:space="preserve">Caryodendron</t>
  </si>
  <si>
    <t xml:space="preserve">Caryodendron amazonicum</t>
  </si>
  <si>
    <t xml:space="preserve">CDS</t>
  </si>
  <si>
    <t xml:space="preserve">Cèdre Sam</t>
  </si>
  <si>
    <t xml:space="preserve">Cordia sp</t>
  </si>
  <si>
    <t xml:space="preserve">DODB</t>
  </si>
  <si>
    <t xml:space="preserve">Dodomissinga Weti</t>
  </si>
  <si>
    <t xml:space="preserve">Parkia nitida</t>
  </si>
  <si>
    <t xml:space="preserve">DODN</t>
  </si>
  <si>
    <t xml:space="preserve">Dodomissinga Baaka</t>
  </si>
  <si>
    <t xml:space="preserve">Parkia velutina</t>
  </si>
  <si>
    <t xml:space="preserve">DOK</t>
  </si>
  <si>
    <t xml:space="preserve">Dokali</t>
  </si>
  <si>
    <t xml:space="preserve">Brosimum parinoides</t>
  </si>
  <si>
    <t xml:space="preserve">DOKM</t>
  </si>
  <si>
    <t xml:space="preserve">Dokali mapa</t>
  </si>
  <si>
    <t xml:space="preserve">Brosimum utile</t>
  </si>
  <si>
    <t xml:space="preserve">DON</t>
  </si>
  <si>
    <t xml:space="preserve">Doncédé</t>
  </si>
  <si>
    <t xml:space="preserve">Cedrelinga cateniformis</t>
  </si>
  <si>
    <t xml:space="preserve">Acajou land</t>
  </si>
  <si>
    <t xml:space="preserve">HEV</t>
  </si>
  <si>
    <t xml:space="preserve">Hevea</t>
  </si>
  <si>
    <t xml:space="preserve">Hevea guianensis</t>
  </si>
  <si>
    <t xml:space="preserve">eféa</t>
  </si>
  <si>
    <t xml:space="preserve">KL</t>
  </si>
  <si>
    <t xml:space="preserve">Koualis</t>
  </si>
  <si>
    <t xml:space="preserve">Vochysia spp</t>
  </si>
  <si>
    <t xml:space="preserve">PAYR</t>
  </si>
  <si>
    <t xml:space="preserve">Siton paya</t>
  </si>
  <si>
    <t xml:space="preserve">Brosimumn sp</t>
  </si>
  <si>
    <t xml:space="preserve">SMB</t>
  </si>
  <si>
    <t xml:space="preserve">St Martin Blanc</t>
  </si>
  <si>
    <t xml:space="preserve">Ormosia spp.</t>
  </si>
  <si>
    <t xml:space="preserve">Neko oudou</t>
  </si>
  <si>
    <t xml:space="preserve">VIOD</t>
  </si>
  <si>
    <t xml:space="preserve">Amarante Dachitan</t>
  </si>
  <si>
    <t xml:space="preserve">Peltogyne paniculata</t>
  </si>
  <si>
    <t xml:space="preserve">Dachitan</t>
  </si>
  <si>
    <t xml:space="preserve">VIOP</t>
  </si>
  <si>
    <t xml:space="preserve">Amarante Papaati</t>
  </si>
  <si>
    <t xml:space="preserve">Peltogyne venosa</t>
  </si>
  <si>
    <t xml:space="preserve">Papaati</t>
  </si>
  <si>
    <t xml:space="preserve">DIV</t>
  </si>
  <si>
    <t xml:space="preserve">Autres essences</t>
  </si>
  <si>
    <t xml:space="preserve">AGM</t>
  </si>
  <si>
    <t xml:space="preserve">Aganiamaie</t>
  </si>
  <si>
    <t xml:space="preserve">Tapirira guianensis / T. bethanniana / T. obtusa</t>
  </si>
  <si>
    <t xml:space="preserve">loussé</t>
  </si>
  <si>
    <t xml:space="preserve">MOMO</t>
  </si>
  <si>
    <t xml:space="preserve">Cacao rivière</t>
  </si>
  <si>
    <t xml:space="preserve">Pachira aquatica</t>
  </si>
  <si>
    <t xml:space="preserve">Mow mow</t>
  </si>
  <si>
    <t xml:space="preserve">FROM</t>
  </si>
  <si>
    <t xml:space="preserve">Fromager</t>
  </si>
  <si>
    <t xml:space="preserve">Ceiba pentandra</t>
  </si>
  <si>
    <t xml:space="preserve">kankantri</t>
  </si>
  <si>
    <t xml:space="preserve">GKIM</t>
  </si>
  <si>
    <t xml:space="preserve">Gaan kimboto</t>
  </si>
  <si>
    <t xml:space="preserve">Pradosia cochlearia</t>
  </si>
  <si>
    <t xml:space="preserve">CHWR</t>
  </si>
  <si>
    <t xml:space="preserve">Chawari rivière</t>
  </si>
  <si>
    <t xml:space="preserve">Caryocar microcarpum</t>
  </si>
  <si>
    <t xml:space="preserve">Kassagnan</t>
  </si>
  <si>
    <t xml:space="preserve">ROS</t>
  </si>
  <si>
    <t xml:space="preserve">Bois de rose</t>
  </si>
  <si>
    <t xml:space="preserve">Aniba rosaeodora</t>
  </si>
  <si>
    <t xml:space="preserve">SAMA</t>
  </si>
  <si>
    <t xml:space="preserve">Samaati</t>
  </si>
  <si>
    <t xml:space="preserve">Chimarrhis turbinata</t>
  </si>
  <si>
    <t xml:space="preserve">Bobo</t>
  </si>
  <si>
    <t xml:space="preserve">Bougou bougou</t>
  </si>
  <si>
    <t xml:space="preserve">Swartzia polyphilla</t>
  </si>
  <si>
    <t xml:space="preserve">PALI</t>
  </si>
  <si>
    <t xml:space="preserve">Palioudou</t>
  </si>
  <si>
    <t xml:space="preserve">Aspidosperma excelsium</t>
  </si>
  <si>
    <t xml:space="preserve">BOF</t>
  </si>
  <si>
    <t xml:space="preserve">Bofo oudou</t>
  </si>
  <si>
    <t xml:space="preserve">Sacoglottis guianensis</t>
  </si>
  <si>
    <t xml:space="preserve">Nombre de sonde_creux_refus</t>
  </si>
  <si>
    <t xml:space="preserve">Total MAW744</t>
  </si>
  <si>
    <t xml:space="preserve">Total MAW745</t>
  </si>
  <si>
    <t xml:space="preserve">Total MAW746</t>
  </si>
  <si>
    <t xml:space="preserve">Total MAW748</t>
  </si>
  <si>
    <t xml:space="preserve">Total MAW750</t>
  </si>
  <si>
    <t xml:space="preserve">Total MAW751</t>
  </si>
  <si>
    <t xml:space="preserve">Total MAW752</t>
  </si>
  <si>
    <t xml:space="preserve">Total MAW753</t>
  </si>
  <si>
    <t xml:space="preserve">Total général</t>
  </si>
  <si>
    <t xml:space="preserve">Total 0</t>
  </si>
  <si>
    <t xml:space="preserve">Total 1</t>
  </si>
  <si>
    <t xml:space="preserve">% de sondés creux abattus</t>
  </si>
  <si>
    <t xml:space="preserve">UP</t>
  </si>
</sst>
</file>

<file path=xl/styles.xml><?xml version="1.0" encoding="utf-8"?>
<styleSheet xmlns="http://schemas.openxmlformats.org/spreadsheetml/2006/main">
  <numFmts count="9">
    <numFmt numFmtId="164" formatCode="General"/>
    <numFmt numFmtId="165" formatCode="0%"/>
    <numFmt numFmtId="166" formatCode="0"/>
    <numFmt numFmtId="167" formatCode="0.000"/>
    <numFmt numFmtId="168" formatCode="#######0"/>
    <numFmt numFmtId="169" formatCode="0.00"/>
    <numFmt numFmtId="170" formatCode="0.0%"/>
    <numFmt numFmtId="171" formatCode="0.00%"/>
    <numFmt numFmtId="172" formatCode="##0&quot; cm&quot;"/>
  </numFmts>
  <fonts count="15">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2"/>
      <charset val="1"/>
    </font>
    <font>
      <u val="single"/>
      <sz val="10"/>
      <name val="Arial"/>
      <family val="2"/>
      <charset val="1"/>
    </font>
    <font>
      <u val="single"/>
      <sz val="8"/>
      <name val="Arial"/>
      <family val="2"/>
      <charset val="1"/>
    </font>
    <font>
      <b val="true"/>
      <sz val="12"/>
      <name val="Arial"/>
      <family val="2"/>
      <charset val="1"/>
    </font>
    <font>
      <b val="true"/>
      <sz val="14"/>
      <name val="Arial"/>
      <family val="2"/>
      <charset val="1"/>
    </font>
    <font>
      <sz val="9"/>
      <name val="Arial"/>
      <family val="2"/>
      <charset val="1"/>
    </font>
    <font>
      <sz val="10"/>
      <color rgb="FFFF0000"/>
      <name val="Arial"/>
      <family val="2"/>
      <charset val="1"/>
    </font>
    <font>
      <sz val="10"/>
      <name val="Tahoma"/>
      <family val="2"/>
      <charset val="1"/>
    </font>
    <font>
      <sz val="9"/>
      <color rgb="FF595959"/>
      <name val="Calibri"/>
      <family val="2"/>
    </font>
    <font>
      <b val="true"/>
      <sz val="10"/>
      <color rgb="FFFF0000"/>
      <name val="Arial"/>
      <family val="2"/>
      <charset val="1"/>
    </font>
  </fonts>
  <fills count="28">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DEADA"/>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CCC1DA"/>
      </patternFill>
    </fill>
    <fill>
      <patternFill patternType="solid">
        <fgColor rgb="FFD7E4BD"/>
        <bgColor rgb="FFDDD9C3"/>
      </patternFill>
    </fill>
    <fill>
      <patternFill patternType="solid">
        <fgColor rgb="FFCCC1DA"/>
        <bgColor rgb="FFC0C0C0"/>
      </patternFill>
    </fill>
    <fill>
      <patternFill patternType="solid">
        <fgColor rgb="FFB7DEE8"/>
        <bgColor rgb="FFB9CDE5"/>
      </patternFill>
    </fill>
    <fill>
      <patternFill patternType="solid">
        <fgColor rgb="FFFCD5B5"/>
        <bgColor rgb="FFF2DCDB"/>
      </patternFill>
    </fill>
    <fill>
      <patternFill patternType="solid">
        <fgColor rgb="FFFFFFCC"/>
        <bgColor rgb="FFEBF1DE"/>
      </patternFill>
    </fill>
    <fill>
      <patternFill patternType="solid">
        <fgColor rgb="FFB3A2C7"/>
        <bgColor rgb="FFB2B2B2"/>
      </patternFill>
    </fill>
    <fill>
      <patternFill patternType="solid">
        <fgColor rgb="FFC0504D"/>
        <bgColor rgb="FF993366"/>
      </patternFill>
    </fill>
    <fill>
      <patternFill patternType="solid">
        <fgColor rgb="FFFF66CC"/>
        <bgColor rgb="FFC0504D"/>
      </patternFill>
    </fill>
    <fill>
      <patternFill patternType="solid">
        <fgColor rgb="FF92D050"/>
        <bgColor rgb="FF9BBB59"/>
      </patternFill>
    </fill>
    <fill>
      <patternFill patternType="solid">
        <fgColor rgb="FF93CDDD"/>
        <bgColor rgb="FFB9CDE5"/>
      </patternFill>
    </fill>
    <fill>
      <patternFill patternType="solid">
        <fgColor rgb="FFFFC000"/>
        <bgColor rgb="FFFFFF00"/>
      </patternFill>
    </fill>
    <fill>
      <patternFill patternType="solid">
        <fgColor rgb="FFC0C0C0"/>
        <bgColor rgb="FFBFBFBF"/>
      </patternFill>
    </fill>
    <fill>
      <patternFill patternType="solid">
        <fgColor rgb="FFBFBFBF"/>
        <bgColor rgb="FFC0C0C0"/>
      </patternFill>
    </fill>
    <fill>
      <patternFill patternType="solid">
        <fgColor rgb="FF00B0F0"/>
        <bgColor rgb="FF008080"/>
      </patternFill>
    </fill>
    <fill>
      <patternFill patternType="solid">
        <fgColor rgb="FFFFFF00"/>
        <bgColor rgb="FFFFC000"/>
      </patternFill>
    </fill>
    <fill>
      <patternFill patternType="solid">
        <fgColor rgb="FF00B050"/>
        <bgColor rgb="FF008080"/>
      </patternFill>
    </fill>
    <fill>
      <patternFill patternType="solid">
        <fgColor rgb="FFFF0000"/>
        <bgColor rgb="FF993300"/>
      </patternFill>
    </fill>
    <fill>
      <patternFill patternType="solid">
        <fgColor rgb="FFDDD9C3"/>
        <bgColor rgb="FFD9D9D9"/>
      </patternFill>
    </fill>
  </fills>
  <borders count="5">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style="thin"/>
      <top/>
      <bottom/>
      <diagonal/>
    </border>
  </borders>
  <cellStyleXfs count="7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14" borderId="1"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15" borderId="0" xfId="0" applyFont="true" applyBorder="false" applyAlignment="true" applyProtection="false">
      <alignment horizontal="center" vertical="bottom" textRotation="0" wrapText="false" indent="0" shrinkToFit="false"/>
      <protection locked="true" hidden="false"/>
    </xf>
    <xf numFmtId="164" fontId="6" fillId="16" borderId="0" xfId="0" applyFont="true" applyBorder="false" applyAlignment="true" applyProtection="false">
      <alignment horizontal="center" vertical="bottom" textRotation="0" wrapText="false" indent="0" shrinkToFit="false"/>
      <protection locked="true" hidden="false"/>
    </xf>
    <xf numFmtId="164" fontId="7" fillId="16" borderId="0" xfId="0" applyFont="true" applyBorder="false" applyAlignment="true" applyProtection="false">
      <alignment horizontal="center" vertical="bottom" textRotation="0" wrapText="false" indent="0" shrinkToFit="false"/>
      <protection locked="true" hidden="false"/>
    </xf>
    <xf numFmtId="164" fontId="7" fillId="17" borderId="0" xfId="0" applyFont="true" applyBorder="false" applyAlignment="true" applyProtection="false">
      <alignment horizontal="center" vertical="bottom" textRotation="0" wrapText="false" indent="0" shrinkToFit="false"/>
      <protection locked="true" hidden="false"/>
    </xf>
    <xf numFmtId="164" fontId="6" fillId="18" borderId="0" xfId="0" applyFont="true" applyBorder="false" applyAlignment="true" applyProtection="false">
      <alignment horizontal="center" vertical="bottom" textRotation="0" wrapText="false" indent="0" shrinkToFit="false"/>
      <protection locked="true" hidden="false"/>
    </xf>
    <xf numFmtId="164" fontId="0" fillId="19" borderId="0" xfId="0" applyFont="true" applyBorder="false" applyAlignment="true" applyProtection="false">
      <alignment horizontal="left" vertical="bottom" textRotation="0" wrapText="false" indent="0" shrinkToFit="false"/>
      <protection locked="true" hidden="false"/>
    </xf>
    <xf numFmtId="164" fontId="0" fillId="20" borderId="2"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1" borderId="3" xfId="0" applyFont="true" applyBorder="true" applyAlignment="true" applyProtection="true">
      <alignment horizontal="left" vertical="top" textRotation="0" wrapText="true" indent="0" shrinkToFit="false"/>
      <protection locked="true" hidden="false"/>
    </xf>
    <xf numFmtId="164" fontId="8" fillId="22" borderId="3" xfId="0" applyFont="true" applyBorder="true" applyAlignment="true" applyProtection="true">
      <alignment horizontal="left" vertical="top" textRotation="0" wrapText="true" indent="0" shrinkToFit="false"/>
      <protection locked="true" hidden="false"/>
    </xf>
    <xf numFmtId="164" fontId="9" fillId="23" borderId="3"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6" fontId="4" fillId="0" borderId="3" xfId="0" applyFont="true" applyBorder="true" applyAlignment="true" applyProtection="false">
      <alignment horizontal="center" vertical="bottom" textRotation="0" wrapText="false" indent="0" shrinkToFit="false"/>
      <protection locked="true" hidden="false"/>
    </xf>
    <xf numFmtId="166" fontId="4"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6" fontId="0" fillId="0" borderId="3" xfId="0" applyFont="false" applyBorder="true" applyAlignment="true" applyProtection="false">
      <alignment horizontal="center" vertical="bottom" textRotation="0" wrapText="false" indent="0" shrinkToFit="false"/>
      <protection locked="true" hidden="false"/>
    </xf>
    <xf numFmtId="166"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60" applyFont="true" applyBorder="true" applyAlignment="true" applyProtection="true">
      <alignment horizontal="center" vertical="center" textRotation="0" wrapText="false" indent="0" shrinkToFit="false"/>
      <protection locked="true" hidden="false"/>
    </xf>
    <xf numFmtId="164" fontId="0" fillId="0" borderId="3" xfId="60" applyFont="true" applyBorder="true" applyAlignment="true" applyProtection="true">
      <alignment horizontal="left" vertical="center" textRotation="0" wrapText="false" indent="0" shrinkToFit="false"/>
      <protection locked="true" hidden="false"/>
    </xf>
    <xf numFmtId="168" fontId="0" fillId="0" borderId="3" xfId="60" applyFont="true" applyBorder="true" applyAlignment="true" applyProtection="true">
      <alignment horizontal="right"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center"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11" fillId="0" borderId="3" xfId="60" applyFont="true" applyBorder="true" applyAlignment="true" applyProtection="true">
      <alignment horizontal="left" vertical="center" textRotation="0" wrapText="false" indent="0" shrinkToFit="false"/>
      <protection locked="true" hidden="false"/>
    </xf>
    <xf numFmtId="164" fontId="0" fillId="0" borderId="3" xfId="70" applyFont="true" applyBorder="true" applyAlignment="true" applyProtection="true">
      <alignment horizontal="center" vertical="center" textRotation="0" wrapText="false" indent="0" shrinkToFit="false"/>
      <protection locked="true" hidden="false"/>
    </xf>
    <xf numFmtId="164" fontId="0" fillId="0" borderId="3" xfId="70" applyFont="true" applyBorder="true" applyAlignment="true" applyProtection="true">
      <alignment horizontal="left" vertical="center" textRotation="0" wrapText="false" indent="0" shrinkToFit="false"/>
      <protection locked="true" hidden="false"/>
    </xf>
    <xf numFmtId="168" fontId="0" fillId="0" borderId="3" xfId="70" applyFont="true" applyBorder="true" applyAlignment="true" applyProtection="true">
      <alignment horizontal="right"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24" borderId="3" xfId="60" applyFont="true" applyBorder="true" applyAlignment="true" applyProtection="true">
      <alignment horizontal="center" vertical="center" textRotation="0" wrapText="false" indent="0" shrinkToFit="false"/>
      <protection locked="true" hidden="false"/>
    </xf>
    <xf numFmtId="164" fontId="0" fillId="10" borderId="3" xfId="60" applyFont="true" applyBorder="true" applyAlignment="true" applyProtection="true">
      <alignment horizontal="left" vertical="center" textRotation="0" wrapText="false" indent="0" shrinkToFit="false"/>
      <protection locked="true" hidden="false"/>
    </xf>
    <xf numFmtId="168" fontId="0" fillId="24" borderId="3" xfId="60" applyFont="true" applyBorder="true" applyAlignment="true" applyProtection="true">
      <alignment horizontal="right" vertical="center" textRotation="0" wrapText="false" indent="0" shrinkToFit="false"/>
      <protection locked="true" hidden="false"/>
    </xf>
    <xf numFmtId="164" fontId="0" fillId="10" borderId="3"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center"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6" fontId="0" fillId="0" borderId="3" xfId="0" applyFont="false" applyBorder="true" applyAlignment="true" applyProtection="false">
      <alignment horizontal="center" vertical="bottom" textRotation="0" wrapText="false" indent="0" shrinkToFit="false"/>
      <protection locked="true" hidden="false"/>
    </xf>
    <xf numFmtId="166" fontId="0" fillId="0" borderId="3" xfId="0" applyFont="true" applyBorder="true" applyAlignment="false" applyProtection="false">
      <alignment horizontal="general" vertical="bottom" textRotation="0" wrapText="false" indent="0" shrinkToFit="false"/>
      <protection locked="true" hidden="false"/>
    </xf>
    <xf numFmtId="164" fontId="0" fillId="25" borderId="3" xfId="70" applyFont="true" applyBorder="true" applyAlignment="true" applyProtection="true">
      <alignment horizontal="center" vertical="center" textRotation="0" wrapText="false" indent="0" shrinkToFit="false"/>
      <protection locked="true" hidden="false"/>
    </xf>
    <xf numFmtId="164" fontId="0" fillId="25" borderId="3" xfId="70" applyFont="true" applyBorder="true" applyAlignment="true" applyProtection="true">
      <alignment horizontal="left" vertical="center" textRotation="0" wrapText="false" indent="0" shrinkToFit="false"/>
      <protection locked="true" hidden="false"/>
    </xf>
    <xf numFmtId="168" fontId="0" fillId="25" borderId="3" xfId="70" applyFont="true" applyBorder="true" applyAlignment="true" applyProtection="true">
      <alignment horizontal="right" vertical="center" textRotation="0" wrapText="false" indent="0" shrinkToFit="false"/>
      <protection locked="true" hidden="false"/>
    </xf>
    <xf numFmtId="164" fontId="0" fillId="25" borderId="3" xfId="0" applyFont="true" applyBorder="true" applyAlignment="true" applyProtection="false">
      <alignment horizontal="center" vertical="bottom" textRotation="0" wrapText="false" indent="0" shrinkToFit="false"/>
      <protection locked="true" hidden="false"/>
    </xf>
    <xf numFmtId="166" fontId="4" fillId="24" borderId="3" xfId="0" applyFont="true" applyBorder="true" applyAlignment="true" applyProtection="false">
      <alignment horizontal="center" vertical="bottom" textRotation="0" wrapText="false" indent="0" shrinkToFit="false"/>
      <protection locked="true" hidden="false"/>
    </xf>
    <xf numFmtId="166" fontId="4" fillId="24" borderId="3" xfId="0" applyFont="true" applyBorder="true" applyAlignment="false" applyProtection="false">
      <alignment horizontal="general" vertical="bottom" textRotation="0" wrapText="false" indent="0" shrinkToFit="false"/>
      <protection locked="true" hidden="false"/>
    </xf>
    <xf numFmtId="164" fontId="0" fillId="24" borderId="3" xfId="0" applyFont="true" applyBorder="true" applyAlignment="true" applyProtection="false">
      <alignment horizontal="center" vertical="bottom" textRotation="0" wrapText="false" indent="0" shrinkToFit="false"/>
      <protection locked="true" hidden="false"/>
    </xf>
    <xf numFmtId="166" fontId="4" fillId="1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6" fontId="4" fillId="24" borderId="3" xfId="64" applyFont="false" applyBorder="true" applyAlignment="true" applyProtection="false">
      <alignment horizontal="center" vertical="bottom" textRotation="0" wrapText="false" indent="0" shrinkToFit="false"/>
      <protection locked="true" hidden="false"/>
    </xf>
    <xf numFmtId="166" fontId="4" fillId="24" borderId="3" xfId="64"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center"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24" borderId="3" xfId="0" applyFont="false" applyBorder="true" applyAlignment="false" applyProtection="false">
      <alignment horizontal="general" vertical="bottom" textRotation="0" wrapText="false" indent="0" shrinkToFit="false"/>
      <protection locked="true" hidden="false"/>
    </xf>
    <xf numFmtId="164" fontId="0" fillId="24" borderId="3" xfId="0" applyFont="false" applyBorder="true" applyAlignment="true" applyProtection="false">
      <alignment horizontal="center" vertical="bottom" textRotation="0" wrapText="false" indent="0" shrinkToFit="false"/>
      <protection locked="true" hidden="false"/>
    </xf>
    <xf numFmtId="164" fontId="0" fillId="10" borderId="3" xfId="0" applyFont="true" applyBorder="true" applyAlignment="true" applyProtection="false">
      <alignment horizontal="left" vertical="bottom" textRotation="0" wrapText="false" indent="0" shrinkToFit="false"/>
      <protection locked="true" hidden="false"/>
    </xf>
    <xf numFmtId="164" fontId="0" fillId="24" borderId="3" xfId="0" applyFont="false" applyBorder="true" applyAlignment="true" applyProtection="false">
      <alignment horizontal="right" vertical="bottom" textRotation="0" wrapText="false" indent="0" shrinkToFit="false"/>
      <protection locked="true" hidden="false"/>
    </xf>
    <xf numFmtId="164" fontId="10" fillId="10" borderId="3" xfId="0" applyFont="true" applyBorder="true" applyAlignment="true" applyProtection="false">
      <alignment horizontal="center" vertical="bottom" textRotation="0" wrapText="false" indent="0" shrinkToFit="false"/>
      <protection locked="true" hidden="false"/>
    </xf>
    <xf numFmtId="164" fontId="10" fillId="10" borderId="3" xfId="0" applyFont="true" applyBorder="true" applyAlignment="false" applyProtection="false">
      <alignment horizontal="general" vertical="bottom" textRotation="0" wrapText="false" indent="0" shrinkToFit="false"/>
      <protection locked="true" hidden="false"/>
    </xf>
    <xf numFmtId="166" fontId="4" fillId="10" borderId="3" xfId="0" applyFont="true" applyBorder="true" applyAlignment="true" applyProtection="false">
      <alignment horizontal="center" vertical="bottom" textRotation="0" wrapText="false" indent="0" shrinkToFit="false"/>
      <protection locked="true" hidden="false"/>
    </xf>
    <xf numFmtId="166" fontId="4" fillId="10" borderId="3" xfId="64" applyFont="true" applyBorder="true" applyAlignment="false" applyProtection="false">
      <alignment horizontal="general" vertical="bottom" textRotation="0" wrapText="false" indent="0" shrinkToFit="false"/>
      <protection locked="true" hidden="false"/>
    </xf>
    <xf numFmtId="164" fontId="0" fillId="26" borderId="3" xfId="60" applyFont="true" applyBorder="true" applyAlignment="true" applyProtection="true">
      <alignment horizontal="center" vertical="center" textRotation="0" wrapText="false" indent="0" shrinkToFit="false"/>
      <protection locked="true" hidden="false"/>
    </xf>
    <xf numFmtId="164" fontId="0" fillId="26" borderId="3" xfId="0" applyFont="true" applyBorder="true" applyAlignment="true" applyProtection="false">
      <alignment horizontal="left" vertical="bottom" textRotation="0" wrapText="false" indent="0" shrinkToFit="false"/>
      <protection locked="true" hidden="false"/>
    </xf>
    <xf numFmtId="164" fontId="0" fillId="26" borderId="3" xfId="0" applyFont="true" applyBorder="true" applyAlignment="true" applyProtection="false">
      <alignment horizontal="right" vertical="bottom" textRotation="0" wrapText="false" indent="0" shrinkToFit="false"/>
      <protection locked="true" hidden="false"/>
    </xf>
    <xf numFmtId="164" fontId="0" fillId="26" borderId="3" xfId="0" applyFont="true" applyBorder="true" applyAlignment="true" applyProtection="false">
      <alignment horizontal="center" vertical="bottom" textRotation="0" wrapText="false" indent="0" shrinkToFit="false"/>
      <protection locked="true" hidden="false"/>
    </xf>
    <xf numFmtId="164" fontId="0" fillId="24" borderId="3" xfId="0" applyFont="true" applyBorder="true" applyAlignment="true" applyProtection="false">
      <alignment horizontal="left" vertical="bottom" textRotation="0" wrapText="false" indent="0" shrinkToFit="false"/>
      <protection locked="true" hidden="false"/>
    </xf>
    <xf numFmtId="164" fontId="0" fillId="10" borderId="3" xfId="0" applyFont="false" applyBorder="true" applyAlignment="true" applyProtection="false">
      <alignment horizontal="center" vertical="bottom" textRotation="0" wrapText="false" indent="0" shrinkToFit="false"/>
      <protection locked="true" hidden="false"/>
    </xf>
    <xf numFmtId="164" fontId="0" fillId="10" borderId="3" xfId="0" applyFont="false" applyBorder="true" applyAlignment="true" applyProtection="false">
      <alignment horizontal="right" vertical="bottom" textRotation="0" wrapText="false" indent="0" shrinkToFit="false"/>
      <protection locked="true" hidden="false"/>
    </xf>
    <xf numFmtId="166" fontId="4" fillId="0" borderId="4" xfId="0" applyFont="true" applyBorder="true" applyAlignment="true" applyProtection="false">
      <alignment horizontal="center" vertical="bottom" textRotation="0" wrapText="false" indent="0" shrinkToFit="false"/>
      <protection locked="true" hidden="false"/>
    </xf>
    <xf numFmtId="166" fontId="4"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19"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64" fontId="0" fillId="24" borderId="0" xfId="0" applyFont="true" applyBorder="false" applyAlignment="false" applyProtection="false">
      <alignment horizontal="general" vertical="bottom" textRotation="0" wrapText="false" indent="0" shrinkToFit="false"/>
      <protection locked="true" hidden="false"/>
    </xf>
    <xf numFmtId="169" fontId="0" fillId="24" borderId="0" xfId="0" applyFont="false" applyBorder="false" applyAlignment="false" applyProtection="false">
      <alignment horizontal="general" vertical="bottom" textRotation="0" wrapText="false" indent="0" shrinkToFit="false"/>
      <protection locked="true" hidden="false"/>
    </xf>
    <xf numFmtId="165" fontId="0" fillId="24" borderId="0" xfId="19" applyFont="true" applyBorder="true" applyAlignment="true" applyProtection="true">
      <alignment horizontal="general" vertical="bottom" textRotation="0" wrapText="false" indent="0" shrinkToFit="false"/>
      <protection locked="true" hidden="false"/>
    </xf>
    <xf numFmtId="166" fontId="0" fillId="24" borderId="0" xfId="0" applyFont="false" applyBorder="false" applyAlignment="false" applyProtection="false">
      <alignment horizontal="general" vertical="bottom" textRotation="0" wrapText="false" indent="0" shrinkToFit="false"/>
      <protection locked="true" hidden="false"/>
    </xf>
    <xf numFmtId="171" fontId="0" fillId="24" borderId="0" xfId="19" applyFont="true" applyBorder="true" applyAlignment="true" applyProtection="true">
      <alignment horizontal="general" vertical="bottom" textRotation="0" wrapText="false" indent="0" shrinkToFit="false"/>
      <protection locked="true" hidden="false"/>
    </xf>
    <xf numFmtId="164" fontId="11" fillId="24" borderId="0" xfId="0" applyFont="true" applyBorder="false" applyAlignment="true" applyProtection="false">
      <alignment horizontal="general" vertical="top" textRotation="0" wrapText="tru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19" applyFont="true" applyBorder="true" applyAlignment="true" applyProtection="tru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71" fontId="5" fillId="0" borderId="0" xfId="19" applyFont="true" applyBorder="true" applyAlignment="true" applyProtection="true">
      <alignment horizontal="general" vertical="bottom" textRotation="0" wrapText="false" indent="0" shrinkToFit="false"/>
      <protection locked="true" hidden="false"/>
    </xf>
    <xf numFmtId="164" fontId="11" fillId="24" borderId="0" xfId="0" applyFont="true" applyBorder="false" applyAlignment="true" applyProtection="false">
      <alignment horizontal="general" vertical="top" textRotation="0" wrapText="false" indent="0" shrinkToFit="false"/>
      <protection locked="true" hidden="false"/>
    </xf>
    <xf numFmtId="164" fontId="0" fillId="27" borderId="0" xfId="0" applyFont="true" applyBorder="false" applyAlignment="true" applyProtection="false">
      <alignment horizontal="general" vertical="top" textRotation="0" wrapText="tru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9" fontId="0" fillId="27" borderId="0" xfId="0" applyFont="false" applyBorder="false" applyAlignment="false" applyProtection="false">
      <alignment horizontal="general" vertical="bottom" textRotation="0" wrapText="false" indent="0" shrinkToFit="false"/>
      <protection locked="true" hidden="false"/>
    </xf>
    <xf numFmtId="164" fontId="5" fillId="24" borderId="0" xfId="0" applyFont="true" applyBorder="false" applyAlignment="true" applyProtection="false">
      <alignment horizontal="left" vertical="bottom" textRotation="0" wrapText="false" indent="0" shrinkToFit="false"/>
      <protection locked="true" hidden="false"/>
    </xf>
    <xf numFmtId="166" fontId="0" fillId="24" borderId="0" xfId="0" applyFont="false" applyBorder="false" applyAlignment="true" applyProtection="false">
      <alignment horizontal="center" vertical="bottom" textRotation="0" wrapText="false" indent="0" shrinkToFit="false"/>
      <protection locked="true" hidden="false"/>
    </xf>
    <xf numFmtId="169" fontId="0" fillId="24" borderId="0" xfId="0" applyFont="false" applyBorder="false" applyAlignment="true" applyProtection="false">
      <alignment horizontal="center" vertical="bottom" textRotation="0" wrapText="false" indent="0" shrinkToFit="false"/>
      <protection locked="true" hidden="false"/>
    </xf>
    <xf numFmtId="164" fontId="0" fillId="24" borderId="0" xfId="0" applyFont="true" applyBorder="false" applyAlignment="true" applyProtection="false">
      <alignment horizontal="left" vertical="bottom" textRotation="0" wrapText="false" indent="0" shrinkToFit="false"/>
      <protection locked="true" hidden="false"/>
    </xf>
    <xf numFmtId="169"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65" applyFont="true" applyBorder="false" applyAlignment="false" applyProtection="false">
      <alignment horizontal="general" vertical="bottom" textRotation="0" wrapText="false" indent="0" shrinkToFit="false"/>
      <protection locked="true" hidden="false"/>
    </xf>
    <xf numFmtId="164" fontId="0" fillId="0" borderId="0" xfId="5" applyFont="true" applyBorder="false" applyAlignment="true" applyProtection="false">
      <alignment horizontal="center" vertical="center" textRotation="0" wrapText="true" indent="0" shrinkToFit="false"/>
      <protection locked="true" hidden="false"/>
    </xf>
    <xf numFmtId="164" fontId="0" fillId="0" borderId="0" xfId="5" applyFont="true" applyBorder="true" applyAlignment="true" applyProtection="true">
      <alignment horizontal="center" vertical="center" textRotation="0" wrapText="false" indent="0" shrinkToFit="false"/>
      <protection locked="true" hidden="false"/>
    </xf>
    <xf numFmtId="164" fontId="0" fillId="0" borderId="0" xfId="5" applyFont="true" applyBorder="true" applyAlignment="true" applyProtection="true">
      <alignment horizontal="left" vertical="center" textRotation="0" wrapText="false" indent="0" shrinkToFit="false"/>
      <protection locked="true" hidden="false"/>
    </xf>
    <xf numFmtId="164" fontId="0" fillId="0" borderId="0" xfId="5" applyFont="true" applyBorder="true" applyAlignment="true" applyProtection="true">
      <alignment horizontal="left" vertical="center" textRotation="0" wrapText="true" indent="0" shrinkToFit="false"/>
      <protection locked="true" hidden="false"/>
    </xf>
    <xf numFmtId="172" fontId="0" fillId="0" borderId="0" xfId="5"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5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 Accent1 2" xfId="20" builtinId="53" customBuiltin="true"/>
    <cellStyle name="20 % - Accent1 3" xfId="21" builtinId="53" customBuiltin="true"/>
    <cellStyle name="20 % - Accent1 4" xfId="22" builtinId="53" customBuiltin="true"/>
    <cellStyle name="20 % - Accent2 2" xfId="23" builtinId="53" customBuiltin="true"/>
    <cellStyle name="20 % - Accent2 3" xfId="24" builtinId="53" customBuiltin="true"/>
    <cellStyle name="20 % - Accent2 4" xfId="25" builtinId="53" customBuiltin="true"/>
    <cellStyle name="20 % - Accent3 2" xfId="26" builtinId="53" customBuiltin="true"/>
    <cellStyle name="20 % - Accent3 3" xfId="27" builtinId="53" customBuiltin="true"/>
    <cellStyle name="20 % - Accent3 4" xfId="28" builtinId="53" customBuiltin="true"/>
    <cellStyle name="20 % - Accent4 2" xfId="29" builtinId="53" customBuiltin="true"/>
    <cellStyle name="20 % - Accent4 3" xfId="30" builtinId="53" customBuiltin="true"/>
    <cellStyle name="20 % - Accent4 4" xfId="31" builtinId="53" customBuiltin="true"/>
    <cellStyle name="20 % - Accent5 2" xfId="32" builtinId="53" customBuiltin="true"/>
    <cellStyle name="20 % - Accent5 3" xfId="33" builtinId="53" customBuiltin="true"/>
    <cellStyle name="20 % - Accent5 4" xfId="34" builtinId="53" customBuiltin="true"/>
    <cellStyle name="20 % - Accent6 2" xfId="35" builtinId="53" customBuiltin="true"/>
    <cellStyle name="20 % - Accent6 3" xfId="36" builtinId="53" customBuiltin="true"/>
    <cellStyle name="20 % - Accent6 4" xfId="37" builtinId="53" customBuiltin="true"/>
    <cellStyle name="40 % - Accent1 2" xfId="38" builtinId="53" customBuiltin="true"/>
    <cellStyle name="40 % - Accent1 3" xfId="39" builtinId="53" customBuiltin="true"/>
    <cellStyle name="40 % - Accent1 4" xfId="40" builtinId="53" customBuiltin="true"/>
    <cellStyle name="40 % - Accent2 2" xfId="41" builtinId="53" customBuiltin="true"/>
    <cellStyle name="40 % - Accent2 3" xfId="42" builtinId="53" customBuiltin="true"/>
    <cellStyle name="40 % - Accent2 4" xfId="43" builtinId="53" customBuiltin="true"/>
    <cellStyle name="40 % - Accent3 2" xfId="44" builtinId="53" customBuiltin="true"/>
    <cellStyle name="40 % - Accent3 3" xfId="45" builtinId="53" customBuiltin="true"/>
    <cellStyle name="40 % - Accent3 4" xfId="46" builtinId="53" customBuiltin="true"/>
    <cellStyle name="40 % - Accent4 2" xfId="47" builtinId="53" customBuiltin="true"/>
    <cellStyle name="40 % - Accent4 3" xfId="48" builtinId="53" customBuiltin="true"/>
    <cellStyle name="40 % - Accent4 4" xfId="49" builtinId="53" customBuiltin="true"/>
    <cellStyle name="40 % - Accent5 2" xfId="50" builtinId="53" customBuiltin="true"/>
    <cellStyle name="40 % - Accent5 3" xfId="51" builtinId="53" customBuiltin="true"/>
    <cellStyle name="40 % - Accent5 4" xfId="52" builtinId="53" customBuiltin="true"/>
    <cellStyle name="40 % - Accent6 2" xfId="53" builtinId="53" customBuiltin="true"/>
    <cellStyle name="40 % - Accent6 3" xfId="54" builtinId="53" customBuiltin="true"/>
    <cellStyle name="40 % - Accent6 4" xfId="55" builtinId="53" customBuiltin="true"/>
    <cellStyle name="Commentaire 2" xfId="56" builtinId="53" customBuiltin="true"/>
    <cellStyle name="Commentaire 2 2" xfId="57" builtinId="53" customBuiltin="true"/>
    <cellStyle name="Commentaire 2 3" xfId="58" builtinId="53" customBuiltin="true"/>
    <cellStyle name="Commentaire 2 4" xfId="59" builtinId="53" customBuiltin="true"/>
    <cellStyle name="NiveauLigne_4 3" xfId="60" builtinId="53" customBuiltin="true"/>
    <cellStyle name="Normal 2" xfId="61" builtinId="53" customBuiltin="true"/>
    <cellStyle name="Normal 2 2" xfId="62" builtinId="53" customBuiltin="true"/>
    <cellStyle name="Normal 2 3" xfId="63" builtinId="53" customBuiltin="true"/>
    <cellStyle name="Normal 2 4" xfId="64" builtinId="53" customBuiltin="true"/>
    <cellStyle name="Normal 3" xfId="65" builtinId="53" customBuiltin="true"/>
    <cellStyle name="Normal 4" xfId="66" builtinId="53" customBuiltin="true"/>
    <cellStyle name="Normal 4 2" xfId="67" builtinId="53" customBuiltin="true"/>
    <cellStyle name="Pourcentage 2" xfId="68" builtinId="53" customBuiltin="true"/>
    <cellStyle name="Pourcentage 2 2" xfId="69" builtinId="53" customBuiltin="true"/>
    <cellStyle name="Excel Built-in RowLevel_0" xfId="70" builtinId="53" customBuiltin="true"/>
    <cellStyle name="*unknown*" xfId="5" builtinId="1" customBuiltin="false"/>
  </cellStyles>
  <colors>
    <indexedColors>
      <rgbColor rgb="FF000000"/>
      <rgbColor rgb="FFEBF1DE"/>
      <rgbColor rgb="FFFF0000"/>
      <rgbColor rgb="FF00FF00"/>
      <rgbColor rgb="FF0000FF"/>
      <rgbColor rgb="FFFFFF00"/>
      <rgbColor rgb="FFFF00FF"/>
      <rgbColor rgb="FFE6E0EC"/>
      <rgbColor rgb="FF800000"/>
      <rgbColor rgb="FF008000"/>
      <rgbColor rgb="FF000080"/>
      <rgbColor rgb="FF9BBB59"/>
      <rgbColor rgb="FF800080"/>
      <rgbColor rgb="FF008080"/>
      <rgbColor rgb="FFC0C0C0"/>
      <rgbColor rgb="FF4F81BD"/>
      <rgbColor rgb="FFBFBFBF"/>
      <rgbColor rgb="FFC0504D"/>
      <rgbColor rgb="FFFFFFCC"/>
      <rgbColor rgb="FFDBEEF4"/>
      <rgbColor rgb="FF660066"/>
      <rgbColor rgb="FFFF66CC"/>
      <rgbColor rgb="FF0066CC"/>
      <rgbColor rgb="FFB9CDE5"/>
      <rgbColor rgb="FF000080"/>
      <rgbColor rgb="FFFF00FF"/>
      <rgbColor rgb="FFDDD9C3"/>
      <rgbColor rgb="FFF2DCDB"/>
      <rgbColor rgb="FF800080"/>
      <rgbColor rgb="FF800000"/>
      <rgbColor rgb="FF008080"/>
      <rgbColor rgb="FF0000FF"/>
      <rgbColor rgb="FF00B0F0"/>
      <rgbColor rgb="FFDCE6F2"/>
      <rgbColor rgb="FFD7E4BD"/>
      <rgbColor rgb="FFFDEADA"/>
      <rgbColor rgb="FF93CDDD"/>
      <rgbColor rgb="FFE6B9B8"/>
      <rgbColor rgb="FFB3A2C7"/>
      <rgbColor rgb="FFFCD5B5"/>
      <rgbColor rgb="FF3366FF"/>
      <rgbColor rgb="FFB7DEE8"/>
      <rgbColor rgb="FF92D050"/>
      <rgbColor rgb="FFFFC000"/>
      <rgbColor rgb="FFCCC1DA"/>
      <rgbColor rgb="FFD9D9D9"/>
      <rgbColor rgb="FF595959"/>
      <rgbColor rgb="FFB2B2B2"/>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
        <c:varyColors val="0"/>
        <c:ser>
          <c:idx val="0"/>
          <c:order val="0"/>
          <c:tx>
            <c:strRef>
              <c:f>sondes_creux_dbh!$D$2</c:f>
              <c:strCache>
                <c:ptCount val="1"/>
                <c:pt idx="0">
                  <c:v>%_C/B_ttes_ess</c:v>
                </c:pt>
              </c:strCache>
            </c:strRef>
          </c:tx>
          <c:spPr>
            <a:solidFill>
              <a:srgbClr val="4f81bd"/>
            </a:solidFill>
            <a:ln w="19080">
              <a:solidFill>
                <a:srgbClr val="4f81bd"/>
              </a:solidFill>
              <a:round/>
            </a:ln>
          </c:spPr>
          <c:marker>
            <c:symbol val="none"/>
          </c:marker>
          <c:dLbls>
            <c:dLblPos val="r"/>
            <c:showLegendKey val="0"/>
            <c:showVal val="0"/>
            <c:showCatName val="0"/>
            <c:showSerName val="0"/>
            <c:showPercent val="0"/>
            <c:showLeaderLines val="0"/>
          </c:dLbls>
          <c:xVal>
            <c:numRef>
              <c:f>sondes_creux_dbh!$A$3:$A$19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sondes_creux_dbh!$D$3:$D$19</c:f>
              <c:numCache>
                <c:formatCode>General</c:formatCode>
                <c:ptCount val="17"/>
                <c:pt idx="0">
                  <c:v>0.238095238095238</c:v>
                </c:pt>
                <c:pt idx="1">
                  <c:v>0.230769230769231</c:v>
                </c:pt>
                <c:pt idx="2">
                  <c:v>0.122916666666666</c:v>
                </c:pt>
                <c:pt idx="3">
                  <c:v>0.121693121693121</c:v>
                </c:pt>
                <c:pt idx="4">
                  <c:v>0.148014440433212</c:v>
                </c:pt>
                <c:pt idx="5">
                  <c:v>0.148333333333335</c:v>
                </c:pt>
                <c:pt idx="6">
                  <c:v>0.163017031630169</c:v>
                </c:pt>
                <c:pt idx="7">
                  <c:v>0.194711538461537</c:v>
                </c:pt>
                <c:pt idx="8">
                  <c:v>0.240566037735848</c:v>
                </c:pt>
                <c:pt idx="9">
                  <c:v>0.228260869565217</c:v>
                </c:pt>
                <c:pt idx="10">
                  <c:v>0.213740458015267</c:v>
                </c:pt>
                <c:pt idx="11">
                  <c:v>0.305343511450382</c:v>
                </c:pt>
                <c:pt idx="12">
                  <c:v>0.35</c:v>
                </c:pt>
                <c:pt idx="13">
                  <c:v>0.454545454545455</c:v>
                </c:pt>
                <c:pt idx="14">
                  <c:v>0.3</c:v>
                </c:pt>
                <c:pt idx="15">
                  <c:v>0.352941176470588</c:v>
                </c:pt>
                <c:pt idx="16">
                  <c:v>0</c:v>
                </c:pt>
              </c:numCache>
            </c:numRef>
          </c:yVal>
          <c:smooth val="0"/>
        </c:ser>
        <c:ser>
          <c:idx val="1"/>
          <c:order val="1"/>
          <c:tx>
            <c:strRef>
              <c:f>sondes_creux_dbh!$J$2</c:f>
              <c:strCache>
                <c:ptCount val="1"/>
                <c:pt idx="0">
                  <c:v>%_C/B_AG</c:v>
                </c:pt>
              </c:strCache>
            </c:strRef>
          </c:tx>
          <c:spPr>
            <a:solidFill>
              <a:srgbClr val="c0504d"/>
            </a:solidFill>
            <a:ln w="19080">
              <a:solidFill>
                <a:srgbClr val="c0504d"/>
              </a:solidFill>
              <a:round/>
            </a:ln>
          </c:spPr>
          <c:marker>
            <c:symbol val="none"/>
          </c:marker>
          <c:dLbls>
            <c:dLblPos val="r"/>
            <c:showLegendKey val="0"/>
            <c:showVal val="0"/>
            <c:showCatName val="0"/>
            <c:showSerName val="0"/>
            <c:showPercent val="0"/>
            <c:showLeaderLines val="0"/>
          </c:dLbls>
          <c:xVal>
            <c:numRef>
              <c:f>sondes_creux_dbh!$A$3:$A$19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sondes_creux_dbh!$J$3:$J$19</c:f>
              <c:numCache>
                <c:formatCode>General</c:formatCode>
                <c:ptCount val="17"/>
                <c:pt idx="0">
                  <c:v/>
                </c:pt>
                <c:pt idx="1">
                  <c:v/>
                </c:pt>
                <c:pt idx="2">
                  <c:v>0.0526315789473685</c:v>
                </c:pt>
                <c:pt idx="3">
                  <c:v>0.0677419354838707</c:v>
                </c:pt>
                <c:pt idx="4">
                  <c:v>0.0734824281150157</c:v>
                </c:pt>
                <c:pt idx="5">
                  <c:v>0.0957446808510645</c:v>
                </c:pt>
                <c:pt idx="6">
                  <c:v>0.127340823970037</c:v>
                </c:pt>
                <c:pt idx="7">
                  <c:v>0.160278745644599</c:v>
                </c:pt>
                <c:pt idx="8">
                  <c:v>0.253333333333333</c:v>
                </c:pt>
                <c:pt idx="9">
                  <c:v>0.251798561151079</c:v>
                </c:pt>
                <c:pt idx="10">
                  <c:v>0.210526315789474</c:v>
                </c:pt>
                <c:pt idx="11">
                  <c:v>0.295454545454545</c:v>
                </c:pt>
                <c:pt idx="12">
                  <c:v>0.357142857142857</c:v>
                </c:pt>
                <c:pt idx="13">
                  <c:v>0.583333333333333</c:v>
                </c:pt>
                <c:pt idx="14">
                  <c:v>0.375</c:v>
                </c:pt>
                <c:pt idx="15">
                  <c:v>0.333333333333333</c:v>
                </c:pt>
                <c:pt idx="16">
                  <c:v>0</c:v>
                </c:pt>
              </c:numCache>
            </c:numRef>
          </c:yVal>
          <c:smooth val="0"/>
        </c:ser>
        <c:axId val="30529984"/>
        <c:axId val="18823480"/>
      </c:scatterChart>
      <c:valAx>
        <c:axId val="30529984"/>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18823480"/>
        <c:crosses val="autoZero"/>
        <c:crossBetween val="midCat"/>
      </c:valAx>
      <c:valAx>
        <c:axId val="18823480"/>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30529984"/>
        <c:crosses val="autoZero"/>
        <c:crossBetween val="midCat"/>
      </c:valAx>
      <c:spPr>
        <a:noFill/>
        <a:ln>
          <a:noFill/>
        </a:ln>
      </c:spPr>
    </c:plotArea>
    <c:legend>
      <c:legendPos val="r"/>
      <c:overlay val="0"/>
      <c:spPr>
        <a:noFill/>
        <a:ln>
          <a:noFill/>
        </a:ln>
      </c:sp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
        <c:varyColors val="0"/>
        <c:ser>
          <c:idx val="0"/>
          <c:order val="0"/>
          <c:tx>
            <c:strRef>
              <c:f>sondes_creux_dbh_slc!$D$2</c:f>
              <c:strCache>
                <c:ptCount val="1"/>
                <c:pt idx="0">
                  <c:v>%_C/B_ttes_ess</c:v>
                </c:pt>
              </c:strCache>
            </c:strRef>
          </c:tx>
          <c:spPr>
            <a:solidFill>
              <a:srgbClr val="4f81bd"/>
            </a:solidFill>
            <a:ln w="19080">
              <a:solidFill>
                <a:srgbClr val="4f81bd"/>
              </a:solidFill>
              <a:round/>
            </a:ln>
          </c:spPr>
          <c:marker>
            <c:symbol val="none"/>
          </c:marker>
          <c:dLbls>
            <c:dLblPos val="r"/>
            <c:showLegendKey val="0"/>
            <c:showVal val="0"/>
            <c:showCatName val="0"/>
            <c:showSerName val="0"/>
            <c:showPercent val="0"/>
            <c:showLeaderLines val="0"/>
          </c:dLbls>
          <c:xVal>
            <c:numRef>
              <c:f>sondes_creux_dbh_slc!$A$3:$A$19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sondes_creux_dbh_slc!$D$3:$D$19</c:f>
              <c:numCache>
                <c:formatCode>General</c:formatCode>
                <c:ptCount val="17"/>
                <c:pt idx="0">
                  <c:v>0.25</c:v>
                </c:pt>
                <c:pt idx="1">
                  <c:v>0.333333333333333</c:v>
                </c:pt>
                <c:pt idx="2">
                  <c:v>0.129533678756477</c:v>
                </c:pt>
                <c:pt idx="3">
                  <c:v>0.152173913043478</c:v>
                </c:pt>
                <c:pt idx="4">
                  <c:v>0.191616766467066</c:v>
                </c:pt>
                <c:pt idx="5">
                  <c:v>0.148936170212766</c:v>
                </c:pt>
                <c:pt idx="6">
                  <c:v>0.172413793103449</c:v>
                </c:pt>
                <c:pt idx="7">
                  <c:v>0.175182481751825</c:v>
                </c:pt>
                <c:pt idx="8">
                  <c:v>0.224137931034483</c:v>
                </c:pt>
                <c:pt idx="9">
                  <c:v>0.25</c:v>
                </c:pt>
                <c:pt idx="10">
                  <c:v>0.15625</c:v>
                </c:pt>
                <c:pt idx="11">
                  <c:v>0.297297297297297</c:v>
                </c:pt>
                <c:pt idx="12">
                  <c:v>0.6</c:v>
                </c:pt>
                <c:pt idx="13">
                  <c:v>0.6</c:v>
                </c:pt>
                <c:pt idx="14">
                  <c:v>0.333333333333333</c:v>
                </c:pt>
                <c:pt idx="15">
                  <c:v>0.222222222222222</c:v>
                </c:pt>
                <c:pt idx="16">
                  <c:v/>
                </c:pt>
              </c:numCache>
            </c:numRef>
          </c:yVal>
          <c:smooth val="0"/>
        </c:ser>
        <c:ser>
          <c:idx val="1"/>
          <c:order val="1"/>
          <c:tx>
            <c:strRef>
              <c:f>sondes_creux_dbh_slc!$J$2</c:f>
              <c:strCache>
                <c:ptCount val="1"/>
                <c:pt idx="0">
                  <c:v>%_C/B_AG</c:v>
                </c:pt>
              </c:strCache>
            </c:strRef>
          </c:tx>
          <c:spPr>
            <a:solidFill>
              <a:srgbClr val="c0504d"/>
            </a:solidFill>
            <a:ln w="19080">
              <a:solidFill>
                <a:srgbClr val="c0504d"/>
              </a:solidFill>
              <a:round/>
            </a:ln>
          </c:spPr>
          <c:marker>
            <c:symbol val="none"/>
          </c:marker>
          <c:dLbls>
            <c:dLblPos val="r"/>
            <c:showLegendKey val="0"/>
            <c:showVal val="0"/>
            <c:showCatName val="0"/>
            <c:showSerName val="0"/>
            <c:showPercent val="0"/>
            <c:showLeaderLines val="0"/>
          </c:dLbls>
          <c:xVal>
            <c:numRef>
              <c:f>sondes_creux_dbh_slc!$A$3:$A$19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sondes_creux_dbh_slc!$J$3:$J$19</c:f>
              <c:numCache>
                <c:formatCode>General</c:formatCode>
                <c:ptCount val="17"/>
                <c:pt idx="0">
                  <c:v/>
                </c:pt>
                <c:pt idx="1">
                  <c:v/>
                </c:pt>
                <c:pt idx="2">
                  <c:v>0.0761904761904763</c:v>
                </c:pt>
                <c:pt idx="3">
                  <c:v>0.0400000000000001</c:v>
                </c:pt>
                <c:pt idx="4">
                  <c:v>0.117021276595744</c:v>
                </c:pt>
                <c:pt idx="5">
                  <c:v>0.0769230769230769</c:v>
                </c:pt>
                <c:pt idx="6">
                  <c:v>0.0857142857142858</c:v>
                </c:pt>
                <c:pt idx="7">
                  <c:v>0.0851063829787234</c:v>
                </c:pt>
                <c:pt idx="8">
                  <c:v>0.175</c:v>
                </c:pt>
                <c:pt idx="9">
                  <c:v>0.191489361702128</c:v>
                </c:pt>
                <c:pt idx="10">
                  <c:v>0.173913043478261</c:v>
                </c:pt>
                <c:pt idx="11">
                  <c:v>0.269230769230769</c:v>
                </c:pt>
                <c:pt idx="12">
                  <c:v>0.75</c:v>
                </c:pt>
                <c:pt idx="13">
                  <c:v>0.5</c:v>
                </c:pt>
                <c:pt idx="14">
                  <c:v>0.333333333333333</c:v>
                </c:pt>
                <c:pt idx="15">
                  <c:v>0.2</c:v>
                </c:pt>
                <c:pt idx="16">
                  <c:v/>
                </c:pt>
              </c:numCache>
            </c:numRef>
          </c:yVal>
          <c:smooth val="0"/>
        </c:ser>
        <c:axId val="95974687"/>
        <c:axId val="3326397"/>
      </c:scatterChart>
      <c:valAx>
        <c:axId val="95974687"/>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3326397"/>
        <c:crosses val="autoZero"/>
        <c:crossBetween val="midCat"/>
      </c:valAx>
      <c:valAx>
        <c:axId val="3326397"/>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95974687"/>
        <c:crosses val="autoZero"/>
        <c:crossBetween val="midCat"/>
      </c:valAx>
      <c:spPr>
        <a:noFill/>
        <a:ln>
          <a:noFill/>
        </a:ln>
      </c:spPr>
    </c:plotArea>
    <c:legend>
      <c:legendPos val="r"/>
      <c:overlay val="0"/>
      <c:spPr>
        <a:noFill/>
        <a:ln>
          <a:noFill/>
        </a:ln>
      </c:spPr>
    </c:legend>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
        <c:varyColors val="0"/>
        <c:ser>
          <c:idx val="0"/>
          <c:order val="0"/>
          <c:tx>
            <c:strRef>
              <c:f>Vcom_VEst_dbh!$D$2</c:f>
              <c:strCache>
                <c:ptCount val="1"/>
                <c:pt idx="0">
                  <c:v>%_C/B_ttes_ess</c:v>
                </c:pt>
              </c:strCache>
            </c:strRef>
          </c:tx>
          <c:spPr>
            <a:solidFill>
              <a:srgbClr val="4f81bd"/>
            </a:solidFill>
            <a:ln w="19080">
              <a:solidFill>
                <a:srgbClr val="4f81bd"/>
              </a:solidFill>
              <a:round/>
            </a:ln>
          </c:spPr>
          <c:marker>
            <c:symbol val="none"/>
          </c:marker>
          <c:dLbls>
            <c:dLblPos val="r"/>
            <c:showLegendKey val="0"/>
            <c:showVal val="0"/>
            <c:showCatName val="0"/>
            <c:showSerName val="0"/>
            <c:showPercent val="0"/>
            <c:showLeaderLines val="0"/>
          </c:dLbls>
          <c:xVal>
            <c:numRef>
              <c:f>Vcom_VEst_dbh!$A$3:$A$19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Vcom_VEst_dbh!$D$3:$D$19</c:f>
              <c:numCache>
                <c:formatCode>General</c:formatCode>
                <c:ptCount val="17"/>
                <c:pt idx="0">
                  <c:v>0.560804234937892</c:v>
                </c:pt>
                <c:pt idx="1">
                  <c:v>0.752809862865122</c:v>
                </c:pt>
                <c:pt idx="2">
                  <c:v>0.976867959209539</c:v>
                </c:pt>
                <c:pt idx="3">
                  <c:v>0.903295089624857</c:v>
                </c:pt>
                <c:pt idx="4">
                  <c:v>0.947787972556621</c:v>
                </c:pt>
                <c:pt idx="5">
                  <c:v>0.965485994323318</c:v>
                </c:pt>
                <c:pt idx="6">
                  <c:v>0.904011391811672</c:v>
                </c:pt>
                <c:pt idx="7">
                  <c:v>0.940487033021118</c:v>
                </c:pt>
                <c:pt idx="8">
                  <c:v>0.884685859489628</c:v>
                </c:pt>
                <c:pt idx="9">
                  <c:v>0.845525898015231</c:v>
                </c:pt>
                <c:pt idx="10">
                  <c:v>0.752832552271646</c:v>
                </c:pt>
                <c:pt idx="11">
                  <c:v>0.850119519926058</c:v>
                </c:pt>
                <c:pt idx="12">
                  <c:v>0.702465114752772</c:v>
                </c:pt>
                <c:pt idx="13">
                  <c:v>0.687053690695549</c:v>
                </c:pt>
                <c:pt idx="14">
                  <c:v>0.567974955130017</c:v>
                </c:pt>
                <c:pt idx="15">
                  <c:v>0.813980844397689</c:v>
                </c:pt>
                <c:pt idx="16">
                  <c:v>0.51992517317873</c:v>
                </c:pt>
              </c:numCache>
            </c:numRef>
          </c:yVal>
          <c:smooth val="0"/>
        </c:ser>
        <c:ser>
          <c:idx val="1"/>
          <c:order val="1"/>
          <c:tx>
            <c:strRef>
              <c:f>Vcom_VEst_dbh!$K$2</c:f>
              <c:strCache>
                <c:ptCount val="1"/>
                <c:pt idx="0">
                  <c:v>%_C/B_AG</c:v>
                </c:pt>
              </c:strCache>
            </c:strRef>
          </c:tx>
          <c:spPr>
            <a:solidFill>
              <a:srgbClr val="c0504d"/>
            </a:solidFill>
            <a:ln w="19080">
              <a:solidFill>
                <a:srgbClr val="c0504d"/>
              </a:solidFill>
              <a:round/>
            </a:ln>
          </c:spPr>
          <c:marker>
            <c:symbol val="none"/>
          </c:marker>
          <c:dLbls>
            <c:dLblPos val="r"/>
            <c:showLegendKey val="0"/>
            <c:showVal val="0"/>
            <c:showCatName val="0"/>
            <c:showSerName val="0"/>
            <c:showPercent val="0"/>
            <c:showLeaderLines val="0"/>
          </c:dLbls>
          <c:xVal>
            <c:numRef>
              <c:f>Vcom_VEst_dbh!$A$3:$A$19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Vcom_VEst_dbh!$K$3:$K$19</c:f>
              <c:numCache>
                <c:formatCode>General</c:formatCode>
                <c:ptCount val="17"/>
                <c:pt idx="0">
                  <c:v/>
                </c:pt>
                <c:pt idx="1">
                  <c:v/>
                </c:pt>
                <c:pt idx="2">
                  <c:v>1.13016563301162</c:v>
                </c:pt>
                <c:pt idx="3">
                  <c:v>1.01951476680744</c:v>
                </c:pt>
                <c:pt idx="4">
                  <c:v>1.02292731346404</c:v>
                </c:pt>
                <c:pt idx="5">
                  <c:v>1.04098784657334</c:v>
                </c:pt>
                <c:pt idx="6">
                  <c:v>0.945949865319928</c:v>
                </c:pt>
                <c:pt idx="7">
                  <c:v>0.968508390533829</c:v>
                </c:pt>
                <c:pt idx="8">
                  <c:v>0.895438518592895</c:v>
                </c:pt>
                <c:pt idx="9">
                  <c:v>0.864288676460654</c:v>
                </c:pt>
                <c:pt idx="10">
                  <c:v>0.790624495184319</c:v>
                </c:pt>
                <c:pt idx="11">
                  <c:v>0.881007014544721</c:v>
                </c:pt>
                <c:pt idx="12">
                  <c:v>0.619177029074335</c:v>
                </c:pt>
                <c:pt idx="13">
                  <c:v>0.628329308724646</c:v>
                </c:pt>
                <c:pt idx="14">
                  <c:v>0.602713036034409</c:v>
                </c:pt>
                <c:pt idx="15">
                  <c:v>0.668271691155789</c:v>
                </c:pt>
                <c:pt idx="16">
                  <c:v>0.51992517317873</c:v>
                </c:pt>
              </c:numCache>
            </c:numRef>
          </c:yVal>
          <c:smooth val="0"/>
        </c:ser>
        <c:axId val="58810867"/>
        <c:axId val="73291704"/>
      </c:scatterChart>
      <c:valAx>
        <c:axId val="58810867"/>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73291704"/>
        <c:crosses val="autoZero"/>
        <c:crossBetween val="midCat"/>
      </c:valAx>
      <c:valAx>
        <c:axId val="73291704"/>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58810867"/>
        <c:crosses val="autoZero"/>
        <c:crossBetween val="midCat"/>
      </c:valAx>
      <c:spPr>
        <a:noFill/>
        <a:ln>
          <a:noFill/>
        </a:ln>
      </c:spPr>
    </c:plotArea>
    <c:legend>
      <c:legendPos val="r"/>
      <c:overlay val="0"/>
      <c:spPr>
        <a:noFill/>
        <a:ln>
          <a:noFill/>
        </a:ln>
      </c:spPr>
    </c:legend>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
        <c:varyColors val="0"/>
        <c:ser>
          <c:idx val="0"/>
          <c:order val="0"/>
          <c:tx>
            <c:strRef>
              <c:f>Vcom_VEst_dbh!$F$2</c:f>
              <c:strCache>
                <c:ptCount val="1"/>
                <c:pt idx="0">
                  <c:v>vam_BO_tot</c:v>
                </c:pt>
              </c:strCache>
            </c:strRef>
          </c:tx>
          <c:spPr>
            <a:solidFill>
              <a:srgbClr val="4f81bd"/>
            </a:solidFill>
            <a:ln w="19080">
              <a:solidFill>
                <a:srgbClr val="4f81bd"/>
              </a:solidFill>
              <a:round/>
            </a:ln>
          </c:spPr>
          <c:marker>
            <c:symbol val="none"/>
          </c:marker>
          <c:dLbls>
            <c:dLblPos val="r"/>
            <c:showLegendKey val="0"/>
            <c:showVal val="0"/>
            <c:showCatName val="0"/>
            <c:showSerName val="0"/>
            <c:showPercent val="0"/>
            <c:showLeaderLines val="0"/>
          </c:dLbls>
          <c:xVal>
            <c:numRef>
              <c:f>Vcom_VEst_dbh!$A$3:$A$19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Vcom_VEst_dbh!$F$3:$F$19</c:f>
              <c:numCache>
                <c:formatCode>General</c:formatCode>
                <c:ptCount val="17"/>
                <c:pt idx="0">
                  <c:v>1.14062000823425</c:v>
                </c:pt>
                <c:pt idx="1">
                  <c:v>1.90522098746727</c:v>
                </c:pt>
                <c:pt idx="2">
                  <c:v>3.00878466205821</c:v>
                </c:pt>
                <c:pt idx="3">
                  <c:v>3.32553304677831</c:v>
                </c:pt>
                <c:pt idx="4">
                  <c:v>4.10903050782017</c:v>
                </c:pt>
                <c:pt idx="5">
                  <c:v>4.86752548499705</c:v>
                </c:pt>
                <c:pt idx="6">
                  <c:v>5.24324279421441</c:v>
                </c:pt>
                <c:pt idx="7">
                  <c:v>6.21730230757249</c:v>
                </c:pt>
                <c:pt idx="8">
                  <c:v>6.61195173827539</c:v>
                </c:pt>
                <c:pt idx="9">
                  <c:v>7.09324355351345</c:v>
                </c:pt>
                <c:pt idx="10">
                  <c:v>7.04411995403338</c:v>
                </c:pt>
                <c:pt idx="11">
                  <c:v>8.82152023436872</c:v>
                </c:pt>
                <c:pt idx="12">
                  <c:v>8.04258273106808</c:v>
                </c:pt>
                <c:pt idx="13">
                  <c:v>8.63879074874938</c:v>
                </c:pt>
                <c:pt idx="14">
                  <c:v>7.80998188353171</c:v>
                </c:pt>
                <c:pt idx="15">
                  <c:v>12.19325319187</c:v>
                </c:pt>
                <c:pt idx="16">
                  <c:v>8.45465414934085</c:v>
                </c:pt>
              </c:numCache>
            </c:numRef>
          </c:yVal>
          <c:smooth val="0"/>
        </c:ser>
        <c:ser>
          <c:idx val="1"/>
          <c:order val="1"/>
          <c:tx>
            <c:strRef>
              <c:f>Vcom_VEst_dbh!$M$2</c:f>
              <c:strCache>
                <c:ptCount val="1"/>
                <c:pt idx="0">
                  <c:v>vam_BO_AG</c:v>
                </c:pt>
              </c:strCache>
            </c:strRef>
          </c:tx>
          <c:spPr>
            <a:solidFill>
              <a:srgbClr val="c0504d"/>
            </a:solidFill>
            <a:ln w="19080">
              <a:solidFill>
                <a:srgbClr val="c0504d"/>
              </a:solidFill>
              <a:round/>
            </a:ln>
          </c:spPr>
          <c:marker>
            <c:symbol val="none"/>
          </c:marker>
          <c:dLbls>
            <c:dLblPos val="r"/>
            <c:showLegendKey val="0"/>
            <c:showVal val="0"/>
            <c:showCatName val="0"/>
            <c:showSerName val="0"/>
            <c:showPercent val="0"/>
            <c:showLeaderLines val="0"/>
          </c:dLbls>
          <c:xVal>
            <c:numRef>
              <c:f>Vcom_VEst_dbh!$A$3:$A$19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Vcom_VEst_dbh!$M$3:$M$19</c:f>
              <c:numCache>
                <c:formatCode>General</c:formatCode>
                <c:ptCount val="17"/>
                <c:pt idx="0">
                  <c:v/>
                </c:pt>
                <c:pt idx="1">
                  <c:v/>
                </c:pt>
                <c:pt idx="2">
                  <c:v>3.48094641669094</c:v>
                </c:pt>
                <c:pt idx="3">
                  <c:v>3.75340250117453</c:v>
                </c:pt>
                <c:pt idx="4">
                  <c:v>4.43478885574813</c:v>
                </c:pt>
                <c:pt idx="5">
                  <c:v>5.24817025058894</c:v>
                </c:pt>
                <c:pt idx="6">
                  <c:v>5.48648486064658</c:v>
                </c:pt>
                <c:pt idx="7">
                  <c:v>6.40254383096217</c:v>
                </c:pt>
                <c:pt idx="8">
                  <c:v>6.69231479854847</c:v>
                </c:pt>
                <c:pt idx="9">
                  <c:v>7.25064731555837</c:v>
                </c:pt>
                <c:pt idx="10">
                  <c:v>7.39773242518593</c:v>
                </c:pt>
                <c:pt idx="11">
                  <c:v>9.14203358852766</c:v>
                </c:pt>
                <c:pt idx="12">
                  <c:v>7.08901036781006</c:v>
                </c:pt>
                <c:pt idx="13">
                  <c:v>7.90040937540623</c:v>
                </c:pt>
                <c:pt idx="14">
                  <c:v>8.28765044986815</c:v>
                </c:pt>
                <c:pt idx="15">
                  <c:v>10.0105622722008</c:v>
                </c:pt>
                <c:pt idx="16">
                  <c:v>8.45465414934085</c:v>
                </c:pt>
              </c:numCache>
            </c:numRef>
          </c:yVal>
          <c:smooth val="0"/>
        </c:ser>
        <c:ser>
          <c:idx val="2"/>
          <c:order val="2"/>
          <c:tx>
            <c:strRef>
              <c:f>Vcom_VEst_dbh!$N$2</c:f>
              <c:strCache>
                <c:ptCount val="1"/>
                <c:pt idx="0">
                  <c:v>vam_Est</c:v>
                </c:pt>
              </c:strCache>
            </c:strRef>
          </c:tx>
          <c:spPr>
            <a:solidFill>
              <a:srgbClr val="9bbb59"/>
            </a:solidFill>
            <a:ln w="19080">
              <a:solidFill>
                <a:srgbClr val="9bbb59"/>
              </a:solidFill>
              <a:round/>
            </a:ln>
          </c:spPr>
          <c:marker>
            <c:symbol val="none"/>
          </c:marker>
          <c:dLbls>
            <c:dLblPos val="r"/>
            <c:showLegendKey val="0"/>
            <c:showVal val="0"/>
            <c:showCatName val="0"/>
            <c:showSerName val="0"/>
            <c:showPercent val="0"/>
            <c:showLeaderLines val="0"/>
          </c:dLbls>
          <c:xVal>
            <c:numRef>
              <c:f>Vcom_VEst_dbh!$A$3:$A$19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Vcom_VEst_dbh!$N$3:$N$19</c:f>
              <c:numCache>
                <c:formatCode>General</c:formatCode>
                <c:ptCount val="17"/>
                <c:pt idx="0">
                  <c:v>2.03390049</c:v>
                </c:pt>
                <c:pt idx="1">
                  <c:v>2.530813</c:v>
                </c:pt>
                <c:pt idx="2">
                  <c:v>3.08003209</c:v>
                </c:pt>
                <c:pt idx="3">
                  <c:v>3.68155776</c:v>
                </c:pt>
                <c:pt idx="4">
                  <c:v>4.33539001</c:v>
                </c:pt>
                <c:pt idx="5">
                  <c:v>5.04152884</c:v>
                </c:pt>
                <c:pt idx="6">
                  <c:v>5.79997425</c:v>
                </c:pt>
                <c:pt idx="7">
                  <c:v>6.61072624</c:v>
                </c:pt>
                <c:pt idx="8">
                  <c:v>7.47378481</c:v>
                </c:pt>
                <c:pt idx="9">
                  <c:v>8.38914996</c:v>
                </c:pt>
                <c:pt idx="10">
                  <c:v>9.35682169</c:v>
                </c:pt>
                <c:pt idx="11">
                  <c:v>10.3768</c:v>
                </c:pt>
                <c:pt idx="12">
                  <c:v>11.44908489</c:v>
                </c:pt>
                <c:pt idx="13">
                  <c:v>12.57367636</c:v>
                </c:pt>
                <c:pt idx="14">
                  <c:v>13.75057441</c:v>
                </c:pt>
                <c:pt idx="15">
                  <c:v>14.97977904</c:v>
                </c:pt>
                <c:pt idx="16">
                  <c:v>16.26129025</c:v>
                </c:pt>
              </c:numCache>
            </c:numRef>
          </c:yVal>
          <c:smooth val="0"/>
        </c:ser>
        <c:axId val="31830315"/>
        <c:axId val="68937495"/>
      </c:scatterChart>
      <c:valAx>
        <c:axId val="31830315"/>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68937495"/>
        <c:crosses val="autoZero"/>
        <c:crossBetween val="midCat"/>
      </c:valAx>
      <c:valAx>
        <c:axId val="68937495"/>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31830315"/>
        <c:crosses val="autoZero"/>
        <c:crossBetween val="midCat"/>
      </c:valAx>
      <c:spPr>
        <a:noFill/>
        <a:ln>
          <a:noFill/>
        </a:ln>
      </c:spPr>
    </c:plotArea>
    <c:legend>
      <c:legendPos val="r"/>
      <c:overlay val="0"/>
      <c:spPr>
        <a:noFill/>
        <a:ln>
          <a:noFill/>
        </a:ln>
      </c:spPr>
    </c:legend>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
        <c:varyColors val="0"/>
        <c:ser>
          <c:idx val="0"/>
          <c:order val="0"/>
          <c:tx>
            <c:strRef>
              <c:f>Vcom_VEst_dbh_slc!$D$2</c:f>
              <c:strCache>
                <c:ptCount val="1"/>
                <c:pt idx="0">
                  <c:v>%_C/B_ttes_ess</c:v>
                </c:pt>
              </c:strCache>
            </c:strRef>
          </c:tx>
          <c:spPr>
            <a:solidFill>
              <a:srgbClr val="4f81bd"/>
            </a:solidFill>
            <a:ln w="19080">
              <a:solidFill>
                <a:srgbClr val="4f81bd"/>
              </a:solidFill>
              <a:round/>
            </a:ln>
          </c:spPr>
          <c:marker>
            <c:symbol val="none"/>
          </c:marker>
          <c:dLbls>
            <c:dLblPos val="r"/>
            <c:showLegendKey val="0"/>
            <c:showVal val="0"/>
            <c:showCatName val="0"/>
            <c:showSerName val="0"/>
            <c:showPercent val="0"/>
            <c:showLeaderLines val="0"/>
          </c:dLbls>
          <c:xVal>
            <c:numRef>
              <c:f>Vcom_VEst_dbh_slc!$A$3:$A$19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Vcom_VEst_dbh_slc!$D$3:$D$19</c:f>
              <c:numCache>
                <c:formatCode>General</c:formatCode>
                <c:ptCount val="17"/>
                <c:pt idx="0">
                  <c:v>0.669928369368822</c:v>
                </c:pt>
                <c:pt idx="1">
                  <c:v>0.808629894983828</c:v>
                </c:pt>
                <c:pt idx="2">
                  <c:v>1.07629030494209</c:v>
                </c:pt>
                <c:pt idx="3">
                  <c:v>0.965590793698131</c:v>
                </c:pt>
                <c:pt idx="4">
                  <c:v>1.01434065978127</c:v>
                </c:pt>
                <c:pt idx="5">
                  <c:v>1.0498145398373</c:v>
                </c:pt>
                <c:pt idx="6">
                  <c:v>0.993896249024639</c:v>
                </c:pt>
                <c:pt idx="7">
                  <c:v>1.04327736099333</c:v>
                </c:pt>
                <c:pt idx="8">
                  <c:v>0.84765569659858</c:v>
                </c:pt>
                <c:pt idx="9">
                  <c:v>0.843741704928802</c:v>
                </c:pt>
                <c:pt idx="10">
                  <c:v>0.865700103325398</c:v>
                </c:pt>
                <c:pt idx="11">
                  <c:v>0.8345085888959</c:v>
                </c:pt>
                <c:pt idx="12">
                  <c:v>0.734810027509076</c:v>
                </c:pt>
                <c:pt idx="13">
                  <c:v>0.758552748090796</c:v>
                </c:pt>
                <c:pt idx="14">
                  <c:v>0.771967497576027</c:v>
                </c:pt>
                <c:pt idx="15">
                  <c:v>0.988492230158793</c:v>
                </c:pt>
                <c:pt idx="16">
                  <c:v/>
                </c:pt>
              </c:numCache>
            </c:numRef>
          </c:yVal>
          <c:smooth val="0"/>
        </c:ser>
        <c:ser>
          <c:idx val="1"/>
          <c:order val="1"/>
          <c:tx>
            <c:strRef>
              <c:f>Vcom_VEst_dbh_slc!$K$2</c:f>
              <c:strCache>
                <c:ptCount val="1"/>
                <c:pt idx="0">
                  <c:v>%_C/B_AG</c:v>
                </c:pt>
              </c:strCache>
            </c:strRef>
          </c:tx>
          <c:spPr>
            <a:solidFill>
              <a:srgbClr val="c0504d"/>
            </a:solidFill>
            <a:ln w="19080">
              <a:solidFill>
                <a:srgbClr val="c0504d"/>
              </a:solidFill>
              <a:round/>
            </a:ln>
          </c:spPr>
          <c:marker>
            <c:symbol val="none"/>
          </c:marker>
          <c:dLbls>
            <c:dLblPos val="r"/>
            <c:showLegendKey val="0"/>
            <c:showVal val="0"/>
            <c:showCatName val="0"/>
            <c:showSerName val="0"/>
            <c:showPercent val="0"/>
            <c:showLeaderLines val="0"/>
          </c:dLbls>
          <c:xVal>
            <c:numRef>
              <c:f>Vcom_VEst_dbh_slc!$A$3:$A$19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Vcom_VEst_dbh_slc!$K$3:$K$19</c:f>
              <c:numCache>
                <c:formatCode>General</c:formatCode>
                <c:ptCount val="17"/>
                <c:pt idx="0">
                  <c:v/>
                </c:pt>
                <c:pt idx="1">
                  <c:v/>
                </c:pt>
                <c:pt idx="2">
                  <c:v>1.20800902506485</c:v>
                </c:pt>
                <c:pt idx="3">
                  <c:v>1.12822196097853</c:v>
                </c:pt>
                <c:pt idx="4">
                  <c:v>1.09327287120563</c:v>
                </c:pt>
                <c:pt idx="5">
                  <c:v>1.11999781209629</c:v>
                </c:pt>
                <c:pt idx="6">
                  <c:v>1.04161359694618</c:v>
                </c:pt>
                <c:pt idx="7">
                  <c:v>1.0752278853009</c:v>
                </c:pt>
                <c:pt idx="8">
                  <c:v>0.860466345185571</c:v>
                </c:pt>
                <c:pt idx="9">
                  <c:v>0.895681668675113</c:v>
                </c:pt>
                <c:pt idx="10">
                  <c:v>0.900627019066551</c:v>
                </c:pt>
                <c:pt idx="11">
                  <c:v>0.832090317795919</c:v>
                </c:pt>
                <c:pt idx="12">
                  <c:v>0.617106476292783</c:v>
                </c:pt>
                <c:pt idx="13">
                  <c:v>0.758552748090796</c:v>
                </c:pt>
                <c:pt idx="14">
                  <c:v>0.771967497576027</c:v>
                </c:pt>
                <c:pt idx="15">
                  <c:v>0.760734879573742</c:v>
                </c:pt>
                <c:pt idx="16">
                  <c:v/>
                </c:pt>
              </c:numCache>
            </c:numRef>
          </c:yVal>
          <c:smooth val="0"/>
        </c:ser>
        <c:axId val="90910680"/>
        <c:axId val="10487103"/>
      </c:scatterChart>
      <c:valAx>
        <c:axId val="90910680"/>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10487103"/>
        <c:crosses val="autoZero"/>
        <c:crossBetween val="midCat"/>
      </c:valAx>
      <c:valAx>
        <c:axId val="10487103"/>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90910680"/>
        <c:crosses val="autoZero"/>
        <c:crossBetween val="midCat"/>
      </c:valAx>
      <c:spPr>
        <a:noFill/>
        <a:ln>
          <a:noFill/>
        </a:ln>
      </c:spPr>
    </c:plotArea>
    <c:legend>
      <c:legendPos val="r"/>
      <c:overlay val="0"/>
      <c:spPr>
        <a:noFill/>
        <a:ln>
          <a:noFill/>
        </a:ln>
      </c:sp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plotArea>
      <c:scatterChart>
        <c:scatterStyle val="line"/>
        <c:varyColors val="0"/>
        <c:ser>
          <c:idx val="0"/>
          <c:order val="0"/>
          <c:tx>
            <c:strRef>
              <c:f>Vcom_VEst_dbh_slc!$F$2</c:f>
              <c:strCache>
                <c:ptCount val="1"/>
                <c:pt idx="0">
                  <c:v>vam_BO_tot</c:v>
                </c:pt>
              </c:strCache>
            </c:strRef>
          </c:tx>
          <c:spPr>
            <a:solidFill>
              <a:srgbClr val="4f81bd"/>
            </a:solidFill>
            <a:ln w="19080">
              <a:solidFill>
                <a:srgbClr val="4f81bd"/>
              </a:solidFill>
              <a:round/>
            </a:ln>
          </c:spPr>
          <c:marker>
            <c:symbol val="none"/>
          </c:marker>
          <c:dLbls>
            <c:dLblPos val="r"/>
            <c:showLegendKey val="0"/>
            <c:showVal val="0"/>
            <c:showCatName val="0"/>
            <c:showSerName val="0"/>
            <c:showPercent val="0"/>
            <c:showLeaderLines val="0"/>
          </c:dLbls>
          <c:xVal>
            <c:numRef>
              <c:f>Vcom_VEst_dbh_slc!$A$3:$A$19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Vcom_VEst_dbh_slc!$F$3:$F$19</c:f>
              <c:numCache>
                <c:formatCode>General</c:formatCode>
                <c:ptCount val="17"/>
                <c:pt idx="0">
                  <c:v>1.36256763872415</c:v>
                </c:pt>
                <c:pt idx="1">
                  <c:v>2.04649105041371</c:v>
                </c:pt>
                <c:pt idx="2">
                  <c:v>3.31500867737753</c:v>
                </c:pt>
                <c:pt idx="3">
                  <c:v>3.55487827952391</c:v>
                </c:pt>
                <c:pt idx="4">
                  <c:v>4.39756236315253</c:v>
                </c:pt>
                <c:pt idx="5">
                  <c:v>5.29267027924105</c:v>
                </c:pt>
                <c:pt idx="6">
                  <c:v>5.76457265151449</c:v>
                </c:pt>
                <c:pt idx="7">
                  <c:v>6.89682102591656</c:v>
                </c:pt>
                <c:pt idx="8">
                  <c:v>6.33519626934844</c:v>
                </c:pt>
                <c:pt idx="9">
                  <c:v>7.07827569015379</c:v>
                </c:pt>
                <c:pt idx="10">
                  <c:v>8.10020150383032</c:v>
                </c:pt>
                <c:pt idx="11">
                  <c:v>8.65952872525497</c:v>
                </c:pt>
                <c:pt idx="12">
                  <c:v>8.41290238297464</c:v>
                </c:pt>
                <c:pt idx="13">
                  <c:v>9.53779675648227</c:v>
                </c:pt>
                <c:pt idx="14">
                  <c:v>10.6149965175207</c:v>
                </c:pt>
                <c:pt idx="15">
                  <c:v>14.8073951905355</c:v>
                </c:pt>
                <c:pt idx="16">
                  <c:v/>
                </c:pt>
              </c:numCache>
            </c:numRef>
          </c:yVal>
          <c:smooth val="0"/>
        </c:ser>
        <c:ser>
          <c:idx val="1"/>
          <c:order val="1"/>
          <c:tx>
            <c:strRef>
              <c:f>Vcom_VEst_dbh_slc!$M$2</c:f>
              <c:strCache>
                <c:ptCount val="1"/>
                <c:pt idx="0">
                  <c:v>vam_BO_AG</c:v>
                </c:pt>
              </c:strCache>
            </c:strRef>
          </c:tx>
          <c:spPr>
            <a:solidFill>
              <a:srgbClr val="c0504d"/>
            </a:solidFill>
            <a:ln w="19080">
              <a:solidFill>
                <a:srgbClr val="c0504d"/>
              </a:solidFill>
              <a:round/>
            </a:ln>
          </c:spPr>
          <c:marker>
            <c:symbol val="none"/>
          </c:marker>
          <c:dLbls>
            <c:dLblPos val="r"/>
            <c:showLegendKey val="0"/>
            <c:showVal val="0"/>
            <c:showCatName val="0"/>
            <c:showSerName val="0"/>
            <c:showPercent val="0"/>
            <c:showLeaderLines val="0"/>
          </c:dLbls>
          <c:xVal>
            <c:numRef>
              <c:f>Vcom_VEst_dbh_slc!$A$3:$A$19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Vcom_VEst_dbh_slc!$M$3:$M$19</c:f>
              <c:numCache>
                <c:formatCode>General</c:formatCode>
                <c:ptCount val="17"/>
                <c:pt idx="0">
                  <c:v/>
                </c:pt>
                <c:pt idx="1">
                  <c:v/>
                </c:pt>
                <c:pt idx="2">
                  <c:v>3.72070656220936</c:v>
                </c:pt>
                <c:pt idx="3">
                  <c:v>4.15361431544292</c:v>
                </c:pt>
                <c:pt idx="4">
                  <c:v>4.7397642840289</c:v>
                </c:pt>
                <c:pt idx="5">
                  <c:v>5.64650127042037</c:v>
                </c:pt>
                <c:pt idx="6">
                  <c:v>6.04133204073773</c:v>
                </c:pt>
                <c:pt idx="7">
                  <c:v>7.10803719533834</c:v>
                </c:pt>
                <c:pt idx="8">
                  <c:v>6.43094030016414</c:v>
                </c:pt>
                <c:pt idx="9">
                  <c:v>7.51400783493856</c:v>
                </c:pt>
                <c:pt idx="10">
                  <c:v>8.42700642660195</c:v>
                </c:pt>
                <c:pt idx="11">
                  <c:v>8.63443480970469</c:v>
                </c:pt>
                <c:pt idx="12">
                  <c:v>7.06530443324485</c:v>
                </c:pt>
                <c:pt idx="13">
                  <c:v>9.53779675648227</c:v>
                </c:pt>
                <c:pt idx="14">
                  <c:v>10.6149965175207</c:v>
                </c:pt>
                <c:pt idx="15">
                  <c:v>11.3956404040357</c:v>
                </c:pt>
                <c:pt idx="16">
                  <c:v/>
                </c:pt>
              </c:numCache>
            </c:numRef>
          </c:yVal>
          <c:smooth val="0"/>
        </c:ser>
        <c:ser>
          <c:idx val="2"/>
          <c:order val="2"/>
          <c:tx>
            <c:strRef>
              <c:f>Vcom_VEst_dbh_slc!$N$2</c:f>
              <c:strCache>
                <c:ptCount val="1"/>
                <c:pt idx="0">
                  <c:v>vam_Est</c:v>
                </c:pt>
              </c:strCache>
            </c:strRef>
          </c:tx>
          <c:spPr>
            <a:solidFill>
              <a:srgbClr val="9bbb59"/>
            </a:solidFill>
            <a:ln w="19080">
              <a:solidFill>
                <a:srgbClr val="9bbb59"/>
              </a:solidFill>
              <a:round/>
            </a:ln>
          </c:spPr>
          <c:marker>
            <c:symbol val="none"/>
          </c:marker>
          <c:dLbls>
            <c:dLblPos val="r"/>
            <c:showLegendKey val="0"/>
            <c:showVal val="0"/>
            <c:showCatName val="0"/>
            <c:showSerName val="0"/>
            <c:showPercent val="0"/>
            <c:showLeaderLines val="0"/>
          </c:dLbls>
          <c:xVal>
            <c:numRef>
              <c:f>Vcom_VEst_dbh_slc!$A$3:$A$19</c:f>
              <c:numCache>
                <c:formatCode>General</c:formatCode>
                <c:ptCount val="17"/>
                <c:pt idx="0">
                  <c:v>45</c:v>
                </c:pt>
                <c:pt idx="1">
                  <c:v>50</c:v>
                </c:pt>
                <c:pt idx="2">
                  <c:v>55</c:v>
                </c:pt>
                <c:pt idx="3">
                  <c:v>60</c:v>
                </c:pt>
                <c:pt idx="4">
                  <c:v>65</c:v>
                </c:pt>
                <c:pt idx="5">
                  <c:v>70</c:v>
                </c:pt>
                <c:pt idx="6">
                  <c:v>75</c:v>
                </c:pt>
                <c:pt idx="7">
                  <c:v>80</c:v>
                </c:pt>
                <c:pt idx="8">
                  <c:v>85</c:v>
                </c:pt>
                <c:pt idx="9">
                  <c:v>90</c:v>
                </c:pt>
                <c:pt idx="10">
                  <c:v>95</c:v>
                </c:pt>
                <c:pt idx="11">
                  <c:v>100</c:v>
                </c:pt>
                <c:pt idx="12">
                  <c:v>105</c:v>
                </c:pt>
                <c:pt idx="13">
                  <c:v>110</c:v>
                </c:pt>
                <c:pt idx="14">
                  <c:v>115</c:v>
                </c:pt>
                <c:pt idx="15">
                  <c:v>120</c:v>
                </c:pt>
                <c:pt idx="16">
                  <c:v>125</c:v>
                </c:pt>
              </c:numCache>
            </c:numRef>
          </c:xVal>
          <c:yVal>
            <c:numRef>
              <c:f>Vcom_VEst_dbh_slc!$N$3:$N$19</c:f>
              <c:numCache>
                <c:formatCode>General</c:formatCode>
                <c:ptCount val="17"/>
                <c:pt idx="0">
                  <c:v>2.03390049</c:v>
                </c:pt>
                <c:pt idx="1">
                  <c:v>2.530813</c:v>
                </c:pt>
                <c:pt idx="2">
                  <c:v>3.08003209</c:v>
                </c:pt>
                <c:pt idx="3">
                  <c:v>3.68155776</c:v>
                </c:pt>
                <c:pt idx="4">
                  <c:v>4.33539001</c:v>
                </c:pt>
                <c:pt idx="5">
                  <c:v>5.04152884</c:v>
                </c:pt>
                <c:pt idx="6">
                  <c:v>5.79997425</c:v>
                </c:pt>
                <c:pt idx="7">
                  <c:v>6.61072624</c:v>
                </c:pt>
                <c:pt idx="8">
                  <c:v>7.47378481</c:v>
                </c:pt>
                <c:pt idx="9">
                  <c:v>8.38914996</c:v>
                </c:pt>
                <c:pt idx="10">
                  <c:v>9.35682169</c:v>
                </c:pt>
                <c:pt idx="11">
                  <c:v>10.3768</c:v>
                </c:pt>
                <c:pt idx="12">
                  <c:v>11.44908489</c:v>
                </c:pt>
                <c:pt idx="13">
                  <c:v>12.57367636</c:v>
                </c:pt>
                <c:pt idx="14">
                  <c:v>13.75057441</c:v>
                </c:pt>
                <c:pt idx="15">
                  <c:v>14.97977904</c:v>
                </c:pt>
                <c:pt idx="16">
                  <c:v>16.26129025</c:v>
                </c:pt>
              </c:numCache>
            </c:numRef>
          </c:yVal>
          <c:smooth val="0"/>
        </c:ser>
        <c:axId val="24045651"/>
        <c:axId val="70747863"/>
      </c:scatterChart>
      <c:valAx>
        <c:axId val="24045651"/>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70747863"/>
        <c:crosses val="autoZero"/>
        <c:crossBetween val="midCat"/>
      </c:valAx>
      <c:valAx>
        <c:axId val="70747863"/>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9360">
            <a:solidFill>
              <a:srgbClr val="bfbfbf"/>
            </a:solidFill>
            <a:round/>
          </a:ln>
        </c:spPr>
        <c:txPr>
          <a:bodyPr/>
          <a:p>
            <a:pPr>
              <a:defRPr b="0" sz="900" spc="-1" strike="noStrike">
                <a:solidFill>
                  <a:srgbClr val="595959"/>
                </a:solidFill>
                <a:uFill>
                  <a:solidFill>
                    <a:srgbClr val="ffffff"/>
                  </a:solidFill>
                </a:uFill>
                <a:latin typeface="Calibri"/>
              </a:defRPr>
            </a:pPr>
          </a:p>
        </c:txPr>
        <c:crossAx val="24045651"/>
        <c:crosses val="autoZero"/>
        <c:crossBetween val="midCat"/>
      </c:valAx>
      <c:spPr>
        <a:noFill/>
        <a:ln>
          <a:noFill/>
        </a:ln>
      </c:spPr>
    </c:plotArea>
    <c:legend>
      <c:legendPos val="r"/>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3.xml.rels><?xml version="1.0" encoding="UTF-8"?>
<Relationships xmlns="http://schemas.openxmlformats.org/package/2006/relationships"><Relationship Id="rId1" Type="http://schemas.openxmlformats.org/officeDocument/2006/relationships/chart" Target="../charts/chart2.xml"/>
</Relationships>
</file>

<file path=xl/drawings/_rels/drawing8.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9.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335160</xdr:colOff>
      <xdr:row>2</xdr:row>
      <xdr:rowOff>148680</xdr:rowOff>
    </xdr:from>
    <xdr:to>
      <xdr:col>18</xdr:col>
      <xdr:colOff>151920</xdr:colOff>
      <xdr:row>19</xdr:row>
      <xdr:rowOff>41760</xdr:rowOff>
    </xdr:to>
    <xdr:graphicFrame>
      <xdr:nvGraphicFramePr>
        <xdr:cNvPr id="0" name="Graphique 1"/>
        <xdr:cNvGraphicFramePr/>
      </xdr:nvGraphicFramePr>
      <xdr:xfrm>
        <a:off x="6697800" y="819000"/>
        <a:ext cx="461736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335160</xdr:colOff>
      <xdr:row>2</xdr:row>
      <xdr:rowOff>148680</xdr:rowOff>
    </xdr:from>
    <xdr:to>
      <xdr:col>18</xdr:col>
      <xdr:colOff>151920</xdr:colOff>
      <xdr:row>19</xdr:row>
      <xdr:rowOff>41760</xdr:rowOff>
    </xdr:to>
    <xdr:graphicFrame>
      <xdr:nvGraphicFramePr>
        <xdr:cNvPr id="1" name="Graphique 1"/>
        <xdr:cNvGraphicFramePr/>
      </xdr:nvGraphicFramePr>
      <xdr:xfrm>
        <a:off x="6697800" y="819000"/>
        <a:ext cx="461736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7560</xdr:colOff>
      <xdr:row>0</xdr:row>
      <xdr:rowOff>11520</xdr:rowOff>
    </xdr:from>
    <xdr:to>
      <xdr:col>20</xdr:col>
      <xdr:colOff>350280</xdr:colOff>
      <xdr:row>14</xdr:row>
      <xdr:rowOff>72000</xdr:rowOff>
    </xdr:to>
    <xdr:graphicFrame>
      <xdr:nvGraphicFramePr>
        <xdr:cNvPr id="2" name="Graphique 1"/>
        <xdr:cNvGraphicFramePr/>
      </xdr:nvGraphicFramePr>
      <xdr:xfrm>
        <a:off x="7836840" y="11520"/>
        <a:ext cx="4343400" cy="2742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426600</xdr:colOff>
      <xdr:row>15</xdr:row>
      <xdr:rowOff>0</xdr:rowOff>
    </xdr:from>
    <xdr:to>
      <xdr:col>20</xdr:col>
      <xdr:colOff>243360</xdr:colOff>
      <xdr:row>31</xdr:row>
      <xdr:rowOff>60480</xdr:rowOff>
    </xdr:to>
    <xdr:graphicFrame>
      <xdr:nvGraphicFramePr>
        <xdr:cNvPr id="3" name="Graphique 2"/>
        <xdr:cNvGraphicFramePr/>
      </xdr:nvGraphicFramePr>
      <xdr:xfrm>
        <a:off x="7455960" y="2849760"/>
        <a:ext cx="4617360" cy="27428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777240</xdr:colOff>
      <xdr:row>0</xdr:row>
      <xdr:rowOff>0</xdr:rowOff>
    </xdr:from>
    <xdr:to>
      <xdr:col>20</xdr:col>
      <xdr:colOff>594000</xdr:colOff>
      <xdr:row>14</xdr:row>
      <xdr:rowOff>60480</xdr:rowOff>
    </xdr:to>
    <xdr:graphicFrame>
      <xdr:nvGraphicFramePr>
        <xdr:cNvPr id="4" name="Graphique 1"/>
        <xdr:cNvGraphicFramePr/>
      </xdr:nvGraphicFramePr>
      <xdr:xfrm>
        <a:off x="7711200" y="0"/>
        <a:ext cx="4617360" cy="2742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388800</xdr:colOff>
      <xdr:row>14</xdr:row>
      <xdr:rowOff>76320</xdr:rowOff>
    </xdr:from>
    <xdr:to>
      <xdr:col>20</xdr:col>
      <xdr:colOff>662760</xdr:colOff>
      <xdr:row>30</xdr:row>
      <xdr:rowOff>136800</xdr:rowOff>
    </xdr:to>
    <xdr:graphicFrame>
      <xdr:nvGraphicFramePr>
        <xdr:cNvPr id="5" name="Graphique 2"/>
        <xdr:cNvGraphicFramePr/>
      </xdr:nvGraphicFramePr>
      <xdr:xfrm>
        <a:off x="7322760" y="2758320"/>
        <a:ext cx="5074560" cy="27428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2"/>
  <cols>
    <col collapsed="false" hidden="false" max="1" min="1" style="0" width="201.678571428571"/>
    <col collapsed="false" hidden="false" max="1025" min="2" style="0" width="10.530612244898"/>
  </cols>
  <sheetData>
    <row r="1" customFormat="false" ht="13.2" hidden="false" customHeight="false" outlineLevel="0" collapsed="false">
      <c r="A1" s="1" t="s">
        <v>0</v>
      </c>
      <c r="B1" s="2"/>
      <c r="C1" s="2"/>
      <c r="D1" s="2"/>
      <c r="E1" s="2"/>
    </row>
    <row r="2" customFormat="false" ht="26.4" hidden="false" customHeight="false" outlineLevel="0" collapsed="false">
      <c r="A2" s="3" t="s">
        <v>1</v>
      </c>
      <c r="B2" s="2"/>
      <c r="C2" s="2"/>
      <c r="D2" s="2"/>
      <c r="E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 min="1" style="0" width="47.7857142857143"/>
    <col collapsed="false" hidden="false" max="1025" min="2" style="0" width="10.530612244898"/>
  </cols>
  <sheetData>
    <row r="1" customFormat="false" ht="13.2" hidden="false" customHeight="false" outlineLevel="0" collapsed="false">
      <c r="A1" s="4" t="s">
        <v>2</v>
      </c>
      <c r="B1" s="4" t="s">
        <v>3</v>
      </c>
    </row>
    <row r="2" customFormat="false" ht="13.2" hidden="false" customHeight="false" outlineLevel="0" collapsed="false">
      <c r="A2" s="0" t="s">
        <v>4</v>
      </c>
      <c r="B2" s="1" t="s">
        <v>5</v>
      </c>
    </row>
    <row r="3" customFormat="false" ht="13.2" hidden="false" customHeight="false" outlineLevel="0" collapsed="false">
      <c r="A3" s="0" t="s">
        <v>6</v>
      </c>
      <c r="B3" s="1" t="s">
        <v>7</v>
      </c>
    </row>
    <row r="4" customFormat="false" ht="13.2" hidden="false" customHeight="false" outlineLevel="0" collapsed="false">
      <c r="A4" s="0" t="s">
        <v>8</v>
      </c>
      <c r="B4" s="1" t="s">
        <v>9</v>
      </c>
    </row>
    <row r="5" customFormat="false" ht="13.2" hidden="false" customHeight="false" outlineLevel="0" collapsed="false">
      <c r="A5" s="0" t="s">
        <v>10</v>
      </c>
      <c r="B5" s="1" t="s">
        <v>11</v>
      </c>
    </row>
    <row r="6" customFormat="false" ht="13.2" hidden="false" customHeight="false" outlineLevel="0" collapsed="false">
      <c r="A6" s="0" t="s">
        <v>12</v>
      </c>
      <c r="B6" s="1" t="s">
        <v>13</v>
      </c>
    </row>
    <row r="7" customFormat="false" ht="13.2" hidden="false" customHeight="false" outlineLevel="0" collapsed="false">
      <c r="A7" s="0" t="s">
        <v>14</v>
      </c>
      <c r="B7" s="1" t="s">
        <v>15</v>
      </c>
    </row>
    <row r="8" customFormat="false" ht="13.2" hidden="false" customHeight="false" outlineLevel="0" collapsed="false">
      <c r="A8" s="0" t="s">
        <v>16</v>
      </c>
      <c r="B8" s="1" t="s">
        <v>17</v>
      </c>
    </row>
    <row r="9" customFormat="false" ht="13.2" hidden="false" customHeight="false" outlineLevel="0" collapsed="false">
      <c r="A9" s="0" t="s">
        <v>18</v>
      </c>
      <c r="B9" s="1" t="s">
        <v>19</v>
      </c>
    </row>
    <row r="10" customFormat="false" ht="13.2" hidden="false" customHeight="false" outlineLevel="0" collapsed="false">
      <c r="A10" s="0" t="s">
        <v>20</v>
      </c>
      <c r="B10" s="1" t="s">
        <v>21</v>
      </c>
    </row>
    <row r="11" customFormat="false" ht="13.2" hidden="false" customHeight="false" outlineLevel="0" collapsed="false">
      <c r="A11" s="0" t="s">
        <v>22</v>
      </c>
      <c r="B11" s="1" t="s">
        <v>23</v>
      </c>
    </row>
    <row r="12" customFormat="false" ht="13.2" hidden="false" customHeight="false" outlineLevel="0" collapsed="false">
      <c r="A12" s="0" t="s">
        <v>24</v>
      </c>
      <c r="B12" s="1" t="s">
        <v>25</v>
      </c>
    </row>
    <row r="13" customFormat="false" ht="13.2" hidden="false" customHeight="false" outlineLevel="0" collapsed="false">
      <c r="A13" s="0" t="s">
        <v>26</v>
      </c>
      <c r="B13" s="1" t="s">
        <v>27</v>
      </c>
    </row>
    <row r="14" customFormat="false" ht="13.2" hidden="false" customHeight="false" outlineLevel="0" collapsed="false">
      <c r="A14" s="0" t="s">
        <v>28</v>
      </c>
      <c r="B14" s="1" t="s">
        <v>29</v>
      </c>
    </row>
    <row r="15" customFormat="false" ht="13.2" hidden="false" customHeight="false" outlineLevel="0" collapsed="false">
      <c r="A15" s="0" t="s">
        <v>30</v>
      </c>
      <c r="B15" s="1" t="s">
        <v>31</v>
      </c>
    </row>
    <row r="16" customFormat="false" ht="13.2" hidden="false" customHeight="false" outlineLevel="0" collapsed="false">
      <c r="A16" s="0" t="s">
        <v>32</v>
      </c>
      <c r="B16" s="1" t="s">
        <v>33</v>
      </c>
    </row>
    <row r="18" customFormat="false" ht="13.2" hidden="false" customHeight="false" outlineLevel="0" collapsed="false">
      <c r="A18" s="1" t="s">
        <v>34</v>
      </c>
    </row>
    <row r="19" customFormat="false" ht="13.2" hidden="false" customHeight="false" outlineLevel="0" collapsed="false">
      <c r="A19" s="5" t="s">
        <v>35</v>
      </c>
    </row>
    <row r="20" customFormat="false" ht="13.2" hidden="false" customHeight="false" outlineLevel="0" collapsed="false">
      <c r="A20" s="6" t="s">
        <v>36</v>
      </c>
    </row>
    <row r="21" customFormat="false" ht="13.2" hidden="false" customHeight="false" outlineLevel="0" collapsed="false">
      <c r="A21" s="7" t="s">
        <v>37</v>
      </c>
    </row>
    <row r="22" customFormat="false" ht="13.2" hidden="false" customHeight="false" outlineLevel="0" collapsed="false">
      <c r="A22" s="8" t="s">
        <v>38</v>
      </c>
    </row>
    <row r="23" customFormat="false" ht="13.2" hidden="false" customHeight="false" outlineLevel="0" collapsed="false">
      <c r="A23" s="8" t="s">
        <v>39</v>
      </c>
    </row>
    <row r="24" customFormat="false" ht="13.2" hidden="false" customHeight="false" outlineLevel="0" collapsed="false">
      <c r="A24" s="9" t="s">
        <v>40</v>
      </c>
    </row>
    <row r="25" customFormat="false" ht="13.2" hidden="false" customHeight="false" outlineLevel="0" collapsed="false">
      <c r="A25" s="10" t="s">
        <v>41</v>
      </c>
    </row>
    <row r="26" customFormat="false" ht="13.2" hidden="false" customHeight="false" outlineLevel="0" collapsed="false">
      <c r="A26" s="10" t="s">
        <v>42</v>
      </c>
    </row>
    <row r="27" customFormat="false" ht="13.2" hidden="false" customHeight="false" outlineLevel="0" collapsed="false">
      <c r="A27" s="11" t="s">
        <v>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381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RowHeight="15.75"/>
  <cols>
    <col collapsed="false" hidden="false" max="1" min="1" style="0" width="8.36734693877551"/>
    <col collapsed="false" hidden="false" max="2" min="2" style="12" width="4.86224489795918"/>
    <col collapsed="false" hidden="false" max="3" min="3" style="13" width="6.61224489795918"/>
    <col collapsed="false" hidden="false" max="4" min="4" style="14" width="7.56122448979592"/>
    <col collapsed="false" hidden="false" max="5" min="5" style="12" width="8.36734693877551"/>
    <col collapsed="false" hidden="false" max="6" min="6" style="15" width="7.56122448979592"/>
    <col collapsed="false" hidden="false" max="7" min="7" style="15" width="6.75"/>
    <col collapsed="false" hidden="false" max="8" min="8" style="15" width="8.23469387755102"/>
    <col collapsed="false" hidden="false" max="9" min="9" style="15" width="9.98979591836735"/>
    <col collapsed="false" hidden="false" max="10" min="10" style="15" width="9.85204081632653"/>
    <col collapsed="false" hidden="false" max="11" min="11" style="15" width="9.58673469387755"/>
    <col collapsed="false" hidden="false" max="12" min="12" style="15" width="11.3418367346939"/>
    <col collapsed="false" hidden="false" max="13" min="13" style="15" width="7.83163265306122"/>
    <col collapsed="false" hidden="false" max="1025" min="14" style="0" width="10.530612244898"/>
  </cols>
  <sheetData>
    <row r="1" s="20" customFormat="true" ht="31.5" hidden="false" customHeight="true" outlineLevel="0" collapsed="false">
      <c r="A1" s="16" t="s">
        <v>4</v>
      </c>
      <c r="B1" s="17" t="s">
        <v>6</v>
      </c>
      <c r="C1" s="17" t="s">
        <v>8</v>
      </c>
      <c r="D1" s="18" t="s">
        <v>10</v>
      </c>
      <c r="E1" s="19" t="s">
        <v>12</v>
      </c>
      <c r="F1" s="16" t="s">
        <v>14</v>
      </c>
      <c r="G1" s="16" t="s">
        <v>16</v>
      </c>
      <c r="H1" s="16" t="s">
        <v>18</v>
      </c>
      <c r="I1" s="16" t="s">
        <v>20</v>
      </c>
      <c r="J1" s="16" t="s">
        <v>22</v>
      </c>
      <c r="K1" s="16" t="s">
        <v>24</v>
      </c>
      <c r="L1" s="16" t="s">
        <v>26</v>
      </c>
      <c r="M1" s="16" t="s">
        <v>28</v>
      </c>
      <c r="N1" s="16" t="s">
        <v>30</v>
      </c>
      <c r="O1" s="16" t="s">
        <v>32</v>
      </c>
    </row>
    <row r="2" customFormat="false" ht="15.75" hidden="false" customHeight="true" outlineLevel="0" collapsed="false">
      <c r="A2" s="21" t="s">
        <v>44</v>
      </c>
      <c r="B2" s="22" t="n">
        <v>2</v>
      </c>
      <c r="C2" s="23" t="s">
        <v>45</v>
      </c>
      <c r="D2" s="23" t="n">
        <v>18245</v>
      </c>
      <c r="E2" s="24" t="s">
        <v>46</v>
      </c>
      <c r="F2" s="15" t="n">
        <f aca="false">IF(ISERROR(SEARCH("2",E2)),0,1)</f>
        <v>1</v>
      </c>
      <c r="G2" s="15" t="n">
        <v>1</v>
      </c>
      <c r="H2" s="2" t="n">
        <f aca="false">MAX(I2:J2)</f>
        <v>1</v>
      </c>
      <c r="I2" s="15" t="n">
        <v>1</v>
      </c>
      <c r="J2" s="15" t="n">
        <v>0</v>
      </c>
      <c r="K2" s="15" t="n">
        <v>0</v>
      </c>
      <c r="L2" s="15" t="n">
        <v>45</v>
      </c>
      <c r="M2" s="25" t="n">
        <v>2.03390049</v>
      </c>
      <c r="N2" s="0" t="str">
        <f aca="false">A2&amp;"_"&amp;B2</f>
        <v>MAW752_2</v>
      </c>
      <c r="O2" s="0" t="n">
        <f aca="false">HLOOKUP(N2,UP!$C$15:$AH$16,2,0)</f>
        <v>0</v>
      </c>
    </row>
    <row r="3" customFormat="false" ht="15.75" hidden="false" customHeight="true" outlineLevel="0" collapsed="false">
      <c r="A3" s="21" t="s">
        <v>47</v>
      </c>
      <c r="B3" s="26" t="n">
        <v>3</v>
      </c>
      <c r="C3" s="27" t="s">
        <v>48</v>
      </c>
      <c r="D3" s="27" t="n">
        <v>290</v>
      </c>
      <c r="E3" s="24" t="s">
        <v>46</v>
      </c>
      <c r="F3" s="15" t="n">
        <v>1</v>
      </c>
      <c r="G3" s="15" t="n">
        <v>1</v>
      </c>
      <c r="H3" s="2" t="n">
        <f aca="false">MAX(I3:J3)</f>
        <v>1</v>
      </c>
      <c r="I3" s="15" t="n">
        <v>1</v>
      </c>
      <c r="J3" s="15" t="n">
        <v>0</v>
      </c>
      <c r="K3" s="15" t="n">
        <v>0</v>
      </c>
      <c r="L3" s="15" t="n">
        <v>50</v>
      </c>
      <c r="M3" s="25" t="n">
        <v>2.530813</v>
      </c>
      <c r="N3" s="0" t="str">
        <f aca="false">A3&amp;"_"&amp;B3</f>
        <v>MAW744_3</v>
      </c>
      <c r="O3" s="0" t="n">
        <f aca="false">HLOOKUP(N3,UP!$C$15:$AH$16,2,0)</f>
        <v>1</v>
      </c>
    </row>
    <row r="4" customFormat="false" ht="15.75" hidden="false" customHeight="true" outlineLevel="0" collapsed="false">
      <c r="A4" s="21" t="s">
        <v>49</v>
      </c>
      <c r="B4" s="28" t="n">
        <v>2</v>
      </c>
      <c r="C4" s="29" t="s">
        <v>50</v>
      </c>
      <c r="D4" s="30" t="n">
        <v>4013</v>
      </c>
      <c r="E4" s="24" t="s">
        <v>51</v>
      </c>
      <c r="F4" s="15" t="n">
        <v>1</v>
      </c>
      <c r="G4" s="15" t="n">
        <v>1</v>
      </c>
      <c r="H4" s="2" t="n">
        <f aca="false">MAX(I4:J4)</f>
        <v>1</v>
      </c>
      <c r="I4" s="15" t="n">
        <v>1</v>
      </c>
      <c r="J4" s="15" t="n">
        <v>0</v>
      </c>
      <c r="K4" s="15" t="n">
        <v>0</v>
      </c>
      <c r="L4" s="15" t="n">
        <v>50</v>
      </c>
      <c r="M4" s="25" t="n">
        <v>2.530813</v>
      </c>
      <c r="N4" s="0" t="str">
        <f aca="false">A4&amp;"_"&amp;B4</f>
        <v>MAW746_2</v>
      </c>
      <c r="O4" s="0" t="n">
        <f aca="false">HLOOKUP(N4,UP!$C$15:$AH$16,2,0)</f>
        <v>1</v>
      </c>
    </row>
    <row r="5" customFormat="false" ht="15.75" hidden="false" customHeight="true" outlineLevel="0" collapsed="false">
      <c r="A5" s="21" t="s">
        <v>52</v>
      </c>
      <c r="B5" s="24" t="n">
        <v>2</v>
      </c>
      <c r="C5" s="31" t="s">
        <v>50</v>
      </c>
      <c r="D5" s="31" t="n">
        <v>29099</v>
      </c>
      <c r="E5" s="24" t="s">
        <v>51</v>
      </c>
      <c r="F5" s="15" t="n">
        <v>1</v>
      </c>
      <c r="G5" s="15" t="n">
        <v>1</v>
      </c>
      <c r="H5" s="2" t="n">
        <f aca="false">MAX(I5:J5)</f>
        <v>1</v>
      </c>
      <c r="I5" s="15" t="n">
        <v>1</v>
      </c>
      <c r="J5" s="15" t="n">
        <v>0</v>
      </c>
      <c r="K5" s="15" t="n">
        <v>0</v>
      </c>
      <c r="L5" s="15" t="n">
        <v>50</v>
      </c>
      <c r="M5" s="25" t="n">
        <v>2.530813</v>
      </c>
      <c r="N5" s="0" t="str">
        <f aca="false">A5&amp;"_"&amp;B5</f>
        <v>MAW751_2</v>
      </c>
      <c r="O5" s="0" t="n">
        <f aca="false">HLOOKUP(N5,UP!$C$15:$AH$16,2,0)</f>
        <v>0</v>
      </c>
    </row>
    <row r="6" customFormat="false" ht="15.75" hidden="false" customHeight="true" outlineLevel="0" collapsed="false">
      <c r="A6" s="21" t="s">
        <v>44</v>
      </c>
      <c r="B6" s="22" t="n">
        <v>2</v>
      </c>
      <c r="C6" s="23" t="s">
        <v>45</v>
      </c>
      <c r="D6" s="23" t="n">
        <v>11382</v>
      </c>
      <c r="E6" s="24" t="s">
        <v>46</v>
      </c>
      <c r="F6" s="15" t="n">
        <f aca="false">IF(ISERROR(SEARCH("2",E6)),0,1)</f>
        <v>1</v>
      </c>
      <c r="G6" s="15" t="n">
        <v>1</v>
      </c>
      <c r="H6" s="2" t="n">
        <f aca="false">MAX(I6:J6)</f>
        <v>1</v>
      </c>
      <c r="I6" s="15" t="n">
        <v>1</v>
      </c>
      <c r="J6" s="15" t="n">
        <v>0</v>
      </c>
      <c r="K6" s="15" t="n">
        <v>0</v>
      </c>
      <c r="L6" s="15" t="n">
        <v>55</v>
      </c>
      <c r="M6" s="25" t="n">
        <v>3.08003209</v>
      </c>
      <c r="N6" s="0" t="str">
        <f aca="false">A6&amp;"_"&amp;B6</f>
        <v>MAW752_2</v>
      </c>
      <c r="O6" s="0" t="n">
        <f aca="false">HLOOKUP(N6,UP!$C$15:$AH$16,2,0)</f>
        <v>0</v>
      </c>
    </row>
    <row r="7" customFormat="false" ht="15.75" hidden="false" customHeight="true" outlineLevel="0" collapsed="false">
      <c r="A7" s="21" t="s">
        <v>44</v>
      </c>
      <c r="B7" s="22" t="n">
        <v>2</v>
      </c>
      <c r="C7" s="23" t="s">
        <v>53</v>
      </c>
      <c r="D7" s="23" t="n">
        <v>19803</v>
      </c>
      <c r="E7" s="24" t="s">
        <v>46</v>
      </c>
      <c r="F7" s="15" t="n">
        <f aca="false">IF(ISERROR(SEARCH("2",E7)),0,1)</f>
        <v>1</v>
      </c>
      <c r="G7" s="15" t="n">
        <v>1</v>
      </c>
      <c r="H7" s="2" t="n">
        <f aca="false">MAX(I7:J7)</f>
        <v>1</v>
      </c>
      <c r="I7" s="15" t="n">
        <v>1</v>
      </c>
      <c r="J7" s="15" t="n">
        <v>0</v>
      </c>
      <c r="K7" s="15" t="n">
        <v>0</v>
      </c>
      <c r="L7" s="15" t="n">
        <v>55</v>
      </c>
      <c r="M7" s="25" t="n">
        <v>3.08003209</v>
      </c>
      <c r="N7" s="0" t="str">
        <f aca="false">A7&amp;"_"&amp;B7</f>
        <v>MAW752_2</v>
      </c>
      <c r="O7" s="0" t="n">
        <f aca="false">HLOOKUP(N7,UP!$C$15:$AH$16,2,0)</f>
        <v>0</v>
      </c>
    </row>
    <row r="8" customFormat="false" ht="15.75" hidden="false" customHeight="true" outlineLevel="0" collapsed="false">
      <c r="A8" s="21" t="s">
        <v>44</v>
      </c>
      <c r="B8" s="22" t="n">
        <v>2</v>
      </c>
      <c r="C8" s="23" t="s">
        <v>54</v>
      </c>
      <c r="D8" s="23" t="n">
        <v>11381</v>
      </c>
      <c r="E8" s="24" t="s">
        <v>46</v>
      </c>
      <c r="F8" s="15" t="n">
        <f aca="false">IF(ISERROR(SEARCH("2",E8)),0,1)</f>
        <v>1</v>
      </c>
      <c r="G8" s="15" t="n">
        <v>1</v>
      </c>
      <c r="H8" s="2" t="n">
        <f aca="false">MAX(I8:J8)</f>
        <v>1</v>
      </c>
      <c r="I8" s="15" t="n">
        <v>1</v>
      </c>
      <c r="J8" s="15" t="n">
        <v>0</v>
      </c>
      <c r="K8" s="15" t="n">
        <v>0</v>
      </c>
      <c r="L8" s="15" t="n">
        <v>55</v>
      </c>
      <c r="M8" s="25" t="n">
        <v>3.08003209</v>
      </c>
      <c r="N8" s="0" t="str">
        <f aca="false">A8&amp;"_"&amp;B8</f>
        <v>MAW752_2</v>
      </c>
      <c r="O8" s="0" t="n">
        <f aca="false">HLOOKUP(N8,UP!$C$15:$AH$16,2,0)</f>
        <v>0</v>
      </c>
    </row>
    <row r="9" customFormat="false" ht="15.75" hidden="false" customHeight="true" outlineLevel="0" collapsed="false">
      <c r="A9" s="21" t="s">
        <v>47</v>
      </c>
      <c r="B9" s="26" t="n">
        <v>1</v>
      </c>
      <c r="C9" s="27" t="s">
        <v>53</v>
      </c>
      <c r="D9" s="27" t="n">
        <v>713</v>
      </c>
      <c r="E9" s="24" t="s">
        <v>46</v>
      </c>
      <c r="F9" s="15" t="n">
        <v>1</v>
      </c>
      <c r="G9" s="15" t="n">
        <v>1</v>
      </c>
      <c r="H9" s="2" t="n">
        <f aca="false">MAX(I9:J9)</f>
        <v>1</v>
      </c>
      <c r="I9" s="15" t="n">
        <v>1</v>
      </c>
      <c r="J9" s="15" t="n">
        <v>0</v>
      </c>
      <c r="K9" s="15" t="n">
        <v>0</v>
      </c>
      <c r="L9" s="15" t="n">
        <v>55</v>
      </c>
      <c r="M9" s="25" t="n">
        <v>3.08003209</v>
      </c>
      <c r="N9" s="0" t="str">
        <f aca="false">A9&amp;"_"&amp;B9</f>
        <v>MAW744_1</v>
      </c>
      <c r="O9" s="0" t="n">
        <f aca="false">HLOOKUP(N9,UP!$C$15:$AH$16,2,0)</f>
        <v>0</v>
      </c>
    </row>
    <row r="10" customFormat="false" ht="15.75" hidden="false" customHeight="true" outlineLevel="0" collapsed="false">
      <c r="A10" s="21" t="s">
        <v>55</v>
      </c>
      <c r="B10" s="26" t="n">
        <v>2</v>
      </c>
      <c r="C10" s="27" t="s">
        <v>56</v>
      </c>
      <c r="D10" s="27" t="n">
        <v>1141</v>
      </c>
      <c r="E10" s="24" t="s">
        <v>51</v>
      </c>
      <c r="F10" s="15" t="n">
        <v>1</v>
      </c>
      <c r="G10" s="15" t="n">
        <v>1</v>
      </c>
      <c r="H10" s="2" t="n">
        <f aca="false">MAX(I10:J10)</f>
        <v>1</v>
      </c>
      <c r="I10" s="15" t="n">
        <v>1</v>
      </c>
      <c r="J10" s="15" t="n">
        <v>0</v>
      </c>
      <c r="K10" s="15" t="n">
        <v>0</v>
      </c>
      <c r="L10" s="15" t="n">
        <v>55</v>
      </c>
      <c r="M10" s="25" t="n">
        <v>3.08003209</v>
      </c>
      <c r="N10" s="0" t="str">
        <f aca="false">A10&amp;"_"&amp;B10</f>
        <v>MAW745_2</v>
      </c>
      <c r="O10" s="0" t="n">
        <f aca="false">HLOOKUP(N10,UP!$C$15:$AH$16,2,0)</f>
        <v>0</v>
      </c>
    </row>
    <row r="11" customFormat="false" ht="15.75" hidden="false" customHeight="true" outlineLevel="0" collapsed="false">
      <c r="A11" s="21" t="s">
        <v>55</v>
      </c>
      <c r="B11" s="26" t="n">
        <v>1</v>
      </c>
      <c r="C11" s="27" t="s">
        <v>53</v>
      </c>
      <c r="D11" s="27" t="n">
        <v>1255</v>
      </c>
      <c r="E11" s="24" t="s">
        <v>46</v>
      </c>
      <c r="F11" s="15" t="n">
        <v>1</v>
      </c>
      <c r="G11" s="15" t="n">
        <v>1</v>
      </c>
      <c r="H11" s="2" t="n">
        <f aca="false">MAX(I11:J11)</f>
        <v>1</v>
      </c>
      <c r="I11" s="15" t="n">
        <v>1</v>
      </c>
      <c r="J11" s="15" t="n">
        <v>0</v>
      </c>
      <c r="K11" s="15" t="n">
        <v>0</v>
      </c>
      <c r="L11" s="15" t="n">
        <v>55</v>
      </c>
      <c r="M11" s="25" t="n">
        <v>3.08003209</v>
      </c>
      <c r="N11" s="0" t="str">
        <f aca="false">A11&amp;"_"&amp;B11</f>
        <v>MAW745_1</v>
      </c>
      <c r="O11" s="0" t="n">
        <f aca="false">HLOOKUP(N11,UP!$C$15:$AH$16,2,0)</f>
        <v>0</v>
      </c>
    </row>
    <row r="12" customFormat="false" ht="15.75" hidden="false" customHeight="true" outlineLevel="0" collapsed="false">
      <c r="A12" s="21" t="s">
        <v>49</v>
      </c>
      <c r="B12" s="28" t="n">
        <v>1</v>
      </c>
      <c r="C12" s="29" t="s">
        <v>56</v>
      </c>
      <c r="D12" s="30" t="n">
        <v>4191</v>
      </c>
      <c r="E12" s="24" t="s">
        <v>51</v>
      </c>
      <c r="F12" s="15" t="n">
        <v>1</v>
      </c>
      <c r="G12" s="15" t="n">
        <v>1</v>
      </c>
      <c r="H12" s="2" t="n">
        <f aca="false">MAX(I12:J12)</f>
        <v>1</v>
      </c>
      <c r="I12" s="15" t="n">
        <v>1</v>
      </c>
      <c r="J12" s="15" t="n">
        <v>0</v>
      </c>
      <c r="K12" s="15" t="n">
        <v>0</v>
      </c>
      <c r="L12" s="15" t="n">
        <v>55</v>
      </c>
      <c r="M12" s="25" t="n">
        <v>3.08003209</v>
      </c>
      <c r="N12" s="0" t="str">
        <f aca="false">A12&amp;"_"&amp;B12</f>
        <v>MAW746_1</v>
      </c>
      <c r="O12" s="0" t="n">
        <f aca="false">HLOOKUP(N12,UP!$C$15:$AH$16,2,0)</f>
        <v>1</v>
      </c>
    </row>
    <row r="13" customFormat="false" ht="15.75" hidden="false" customHeight="true" outlineLevel="0" collapsed="false">
      <c r="A13" s="21" t="s">
        <v>49</v>
      </c>
      <c r="B13" s="28" t="n">
        <v>1</v>
      </c>
      <c r="C13" s="29" t="s">
        <v>57</v>
      </c>
      <c r="D13" s="30" t="n">
        <v>4183</v>
      </c>
      <c r="E13" s="24" t="s">
        <v>51</v>
      </c>
      <c r="F13" s="15" t="n">
        <v>1</v>
      </c>
      <c r="G13" s="15" t="n">
        <v>1</v>
      </c>
      <c r="H13" s="2" t="n">
        <f aca="false">MAX(I13:J13)</f>
        <v>1</v>
      </c>
      <c r="I13" s="15" t="n">
        <v>1</v>
      </c>
      <c r="J13" s="15" t="n">
        <v>0</v>
      </c>
      <c r="K13" s="15" t="n">
        <v>0</v>
      </c>
      <c r="L13" s="15" t="n">
        <v>55</v>
      </c>
      <c r="M13" s="25" t="n">
        <v>3.08003209</v>
      </c>
      <c r="N13" s="0" t="str">
        <f aca="false">A13&amp;"_"&amp;B13</f>
        <v>MAW746_1</v>
      </c>
      <c r="O13" s="0" t="n">
        <f aca="false">HLOOKUP(N13,UP!$C$15:$AH$16,2,0)</f>
        <v>1</v>
      </c>
    </row>
    <row r="14" customFormat="false" ht="15.75" hidden="false" customHeight="true" outlineLevel="0" collapsed="false">
      <c r="A14" s="21" t="s">
        <v>49</v>
      </c>
      <c r="B14" s="28" t="n">
        <v>2</v>
      </c>
      <c r="C14" s="29" t="s">
        <v>53</v>
      </c>
      <c r="D14" s="30" t="n">
        <v>4252</v>
      </c>
      <c r="E14" s="24" t="s">
        <v>51</v>
      </c>
      <c r="F14" s="15" t="n">
        <v>1</v>
      </c>
      <c r="G14" s="15" t="n">
        <v>1</v>
      </c>
      <c r="H14" s="2" t="n">
        <f aca="false">MAX(I14:J14)</f>
        <v>1</v>
      </c>
      <c r="I14" s="15" t="n">
        <v>1</v>
      </c>
      <c r="J14" s="15" t="n">
        <v>0</v>
      </c>
      <c r="K14" s="15" t="n">
        <v>0</v>
      </c>
      <c r="L14" s="15" t="n">
        <v>55</v>
      </c>
      <c r="M14" s="25" t="n">
        <v>3.08003209</v>
      </c>
      <c r="N14" s="0" t="str">
        <f aca="false">A14&amp;"_"&amp;B14</f>
        <v>MAW746_2</v>
      </c>
      <c r="O14" s="0" t="n">
        <f aca="false">HLOOKUP(N14,UP!$C$15:$AH$16,2,0)</f>
        <v>1</v>
      </c>
    </row>
    <row r="15" customFormat="false" ht="15.75" hidden="false" customHeight="true" outlineLevel="0" collapsed="false">
      <c r="A15" s="21" t="s">
        <v>49</v>
      </c>
      <c r="B15" s="28" t="n">
        <v>2</v>
      </c>
      <c r="C15" s="29" t="s">
        <v>58</v>
      </c>
      <c r="D15" s="30" t="n">
        <v>4430</v>
      </c>
      <c r="E15" s="24" t="s">
        <v>51</v>
      </c>
      <c r="F15" s="15" t="n">
        <v>1</v>
      </c>
      <c r="G15" s="15" t="n">
        <v>1</v>
      </c>
      <c r="H15" s="2" t="n">
        <f aca="false">MAX(I15:J15)</f>
        <v>1</v>
      </c>
      <c r="I15" s="15" t="n">
        <v>1</v>
      </c>
      <c r="J15" s="15" t="n">
        <v>0</v>
      </c>
      <c r="K15" s="15" t="n">
        <v>0</v>
      </c>
      <c r="L15" s="15" t="n">
        <v>55</v>
      </c>
      <c r="M15" s="25" t="n">
        <v>3.08003209</v>
      </c>
      <c r="N15" s="0" t="str">
        <f aca="false">A15&amp;"_"&amp;B15</f>
        <v>MAW746_2</v>
      </c>
      <c r="O15" s="0" t="n">
        <f aca="false">HLOOKUP(N15,UP!$C$15:$AH$16,2,0)</f>
        <v>1</v>
      </c>
    </row>
    <row r="16" customFormat="false" ht="15.75" hidden="false" customHeight="true" outlineLevel="0" collapsed="false">
      <c r="A16" s="21" t="s">
        <v>49</v>
      </c>
      <c r="B16" s="28" t="n">
        <v>4</v>
      </c>
      <c r="C16" s="29" t="s">
        <v>56</v>
      </c>
      <c r="D16" s="30" t="n">
        <v>4389</v>
      </c>
      <c r="E16" s="24" t="s">
        <v>51</v>
      </c>
      <c r="F16" s="15" t="n">
        <v>1</v>
      </c>
      <c r="G16" s="15" t="n">
        <v>1</v>
      </c>
      <c r="H16" s="2" t="n">
        <f aca="false">MAX(I16:J16)</f>
        <v>1</v>
      </c>
      <c r="I16" s="15" t="n">
        <v>1</v>
      </c>
      <c r="J16" s="15" t="n">
        <v>0</v>
      </c>
      <c r="K16" s="15" t="n">
        <v>0</v>
      </c>
      <c r="L16" s="15" t="n">
        <v>55</v>
      </c>
      <c r="M16" s="25" t="n">
        <v>3.08003209</v>
      </c>
      <c r="N16" s="0" t="str">
        <f aca="false">A16&amp;"_"&amp;B16</f>
        <v>MAW746_4</v>
      </c>
      <c r="O16" s="0" t="n">
        <f aca="false">HLOOKUP(N16,UP!$C$15:$AH$16,2,0)</f>
        <v>1</v>
      </c>
    </row>
    <row r="17" customFormat="false" ht="15.75" hidden="false" customHeight="true" outlineLevel="0" collapsed="false">
      <c r="A17" s="21" t="s">
        <v>49</v>
      </c>
      <c r="B17" s="28" t="n">
        <v>4</v>
      </c>
      <c r="C17" s="29" t="s">
        <v>57</v>
      </c>
      <c r="D17" s="30" t="n">
        <v>4370</v>
      </c>
      <c r="E17" s="24" t="s">
        <v>51</v>
      </c>
      <c r="F17" s="15" t="n">
        <v>1</v>
      </c>
      <c r="G17" s="15" t="n">
        <v>1</v>
      </c>
      <c r="H17" s="2" t="n">
        <f aca="false">MAX(I17:J17)</f>
        <v>1</v>
      </c>
      <c r="I17" s="15" t="n">
        <v>1</v>
      </c>
      <c r="J17" s="15" t="n">
        <v>0</v>
      </c>
      <c r="K17" s="15" t="n">
        <v>0</v>
      </c>
      <c r="L17" s="15" t="n">
        <v>55</v>
      </c>
      <c r="M17" s="25" t="n">
        <v>3.08003209</v>
      </c>
      <c r="N17" s="0" t="str">
        <f aca="false">A17&amp;"_"&amp;B17</f>
        <v>MAW746_4</v>
      </c>
      <c r="O17" s="0" t="n">
        <f aca="false">HLOOKUP(N17,UP!$C$15:$AH$16,2,0)</f>
        <v>1</v>
      </c>
    </row>
    <row r="18" customFormat="false" ht="15.75" hidden="false" customHeight="true" outlineLevel="0" collapsed="false">
      <c r="A18" s="21" t="s">
        <v>49</v>
      </c>
      <c r="B18" s="28" t="n">
        <v>3</v>
      </c>
      <c r="C18" s="29" t="s">
        <v>53</v>
      </c>
      <c r="D18" s="30" t="n">
        <v>4715</v>
      </c>
      <c r="E18" s="24" t="s">
        <v>51</v>
      </c>
      <c r="F18" s="15" t="n">
        <v>1</v>
      </c>
      <c r="G18" s="15" t="n">
        <v>1</v>
      </c>
      <c r="H18" s="2" t="n">
        <f aca="false">MAX(I18:J18)</f>
        <v>1</v>
      </c>
      <c r="I18" s="15" t="n">
        <v>1</v>
      </c>
      <c r="J18" s="15" t="n">
        <v>0</v>
      </c>
      <c r="K18" s="15" t="n">
        <v>0</v>
      </c>
      <c r="L18" s="15" t="n">
        <v>55</v>
      </c>
      <c r="M18" s="25" t="n">
        <v>3.08003209</v>
      </c>
      <c r="N18" s="0" t="str">
        <f aca="false">A18&amp;"_"&amp;B18</f>
        <v>MAW746_3</v>
      </c>
      <c r="O18" s="0" t="n">
        <f aca="false">HLOOKUP(N18,UP!$C$15:$AH$16,2,0)</f>
        <v>1</v>
      </c>
    </row>
    <row r="19" customFormat="false" ht="15.75" hidden="false" customHeight="true" outlineLevel="0" collapsed="false">
      <c r="A19" s="21" t="s">
        <v>49</v>
      </c>
      <c r="B19" s="28" t="n">
        <v>3</v>
      </c>
      <c r="C19" s="29" t="s">
        <v>53</v>
      </c>
      <c r="D19" s="30" t="n">
        <v>4858</v>
      </c>
      <c r="E19" s="24" t="s">
        <v>51</v>
      </c>
      <c r="F19" s="15" t="n">
        <v>1</v>
      </c>
      <c r="G19" s="15" t="n">
        <v>1</v>
      </c>
      <c r="H19" s="2" t="n">
        <f aca="false">MAX(I19:J19)</f>
        <v>1</v>
      </c>
      <c r="I19" s="15" t="n">
        <v>1</v>
      </c>
      <c r="J19" s="15" t="n">
        <v>0</v>
      </c>
      <c r="K19" s="15" t="n">
        <v>0</v>
      </c>
      <c r="L19" s="15" t="n">
        <v>55</v>
      </c>
      <c r="M19" s="25" t="n">
        <v>3.08003209</v>
      </c>
      <c r="N19" s="0" t="str">
        <f aca="false">A19&amp;"_"&amp;B19</f>
        <v>MAW746_3</v>
      </c>
      <c r="O19" s="0" t="n">
        <f aca="false">HLOOKUP(N19,UP!$C$15:$AH$16,2,0)</f>
        <v>1</v>
      </c>
    </row>
    <row r="20" customFormat="false" ht="15.75" hidden="false" customHeight="true" outlineLevel="0" collapsed="false">
      <c r="A20" s="21" t="s">
        <v>49</v>
      </c>
      <c r="B20" s="28" t="n">
        <v>2</v>
      </c>
      <c r="C20" s="29" t="s">
        <v>53</v>
      </c>
      <c r="D20" s="30" t="n">
        <v>4468</v>
      </c>
      <c r="E20" s="24" t="s">
        <v>51</v>
      </c>
      <c r="F20" s="15" t="n">
        <v>1</v>
      </c>
      <c r="G20" s="15" t="n">
        <v>1</v>
      </c>
      <c r="H20" s="2" t="n">
        <f aca="false">MAX(I20:J20)</f>
        <v>1</v>
      </c>
      <c r="I20" s="15" t="n">
        <v>1</v>
      </c>
      <c r="J20" s="15" t="n">
        <v>0</v>
      </c>
      <c r="K20" s="15" t="n">
        <v>0</v>
      </c>
      <c r="L20" s="15" t="n">
        <v>55</v>
      </c>
      <c r="M20" s="25" t="n">
        <v>3.08003209</v>
      </c>
      <c r="N20" s="0" t="str">
        <f aca="false">A20&amp;"_"&amp;B20</f>
        <v>MAW746_2</v>
      </c>
      <c r="O20" s="0" t="n">
        <f aca="false">HLOOKUP(N20,UP!$C$15:$AH$16,2,0)</f>
        <v>1</v>
      </c>
    </row>
    <row r="21" customFormat="false" ht="15.75" hidden="false" customHeight="true" outlineLevel="0" collapsed="false">
      <c r="A21" s="21" t="s">
        <v>52</v>
      </c>
      <c r="B21" s="32" t="n">
        <v>1</v>
      </c>
      <c r="C21" s="33" t="s">
        <v>53</v>
      </c>
      <c r="D21" s="33" t="n">
        <v>29159</v>
      </c>
      <c r="E21" s="24" t="s">
        <v>51</v>
      </c>
      <c r="F21" s="15" t="n">
        <v>1</v>
      </c>
      <c r="G21" s="15" t="n">
        <v>1</v>
      </c>
      <c r="H21" s="2" t="n">
        <f aca="false">MAX(I21:J21)</f>
        <v>1</v>
      </c>
      <c r="I21" s="15" t="n">
        <v>1</v>
      </c>
      <c r="J21" s="15" t="n">
        <v>0</v>
      </c>
      <c r="K21" s="15" t="n">
        <v>0</v>
      </c>
      <c r="L21" s="15" t="n">
        <v>55</v>
      </c>
      <c r="M21" s="25" t="n">
        <v>3.08003209</v>
      </c>
      <c r="N21" s="0" t="str">
        <f aca="false">A21&amp;"_"&amp;B21</f>
        <v>MAW751_1</v>
      </c>
      <c r="O21" s="0" t="n">
        <f aca="false">HLOOKUP(N21,UP!$C$15:$AH$16,2,0)</f>
        <v>0</v>
      </c>
    </row>
    <row r="22" customFormat="false" ht="15.75" hidden="false" customHeight="true" outlineLevel="0" collapsed="false">
      <c r="A22" s="21" t="s">
        <v>52</v>
      </c>
      <c r="B22" s="24" t="n">
        <v>2</v>
      </c>
      <c r="C22" s="31" t="s">
        <v>50</v>
      </c>
      <c r="D22" s="31" t="n">
        <v>54284</v>
      </c>
      <c r="E22" s="24" t="s">
        <v>51</v>
      </c>
      <c r="F22" s="15" t="n">
        <v>1</v>
      </c>
      <c r="G22" s="15" t="n">
        <v>1</v>
      </c>
      <c r="H22" s="2" t="n">
        <f aca="false">MAX(I22:J22)</f>
        <v>1</v>
      </c>
      <c r="I22" s="15" t="n">
        <v>1</v>
      </c>
      <c r="J22" s="15" t="n">
        <v>0</v>
      </c>
      <c r="K22" s="15" t="n">
        <v>0</v>
      </c>
      <c r="L22" s="15" t="n">
        <v>55</v>
      </c>
      <c r="M22" s="25" t="n">
        <v>3.08003209</v>
      </c>
      <c r="N22" s="0" t="str">
        <f aca="false">A22&amp;"_"&amp;B22</f>
        <v>MAW751_2</v>
      </c>
      <c r="O22" s="0" t="n">
        <f aca="false">HLOOKUP(N22,UP!$C$15:$AH$16,2,0)</f>
        <v>0</v>
      </c>
    </row>
    <row r="23" customFormat="false" ht="15.75" hidden="false" customHeight="true" outlineLevel="0" collapsed="false">
      <c r="A23" s="21" t="s">
        <v>44</v>
      </c>
      <c r="B23" s="22" t="n">
        <v>2</v>
      </c>
      <c r="C23" s="23" t="s">
        <v>56</v>
      </c>
      <c r="D23" s="23" t="n">
        <v>18270</v>
      </c>
      <c r="E23" s="24" t="s">
        <v>46</v>
      </c>
      <c r="F23" s="15" t="n">
        <f aca="false">IF(ISERROR(SEARCH("2",E23)),0,1)</f>
        <v>1</v>
      </c>
      <c r="G23" s="15" t="n">
        <v>1</v>
      </c>
      <c r="H23" s="2" t="n">
        <f aca="false">MAX(I23:J23)</f>
        <v>1</v>
      </c>
      <c r="I23" s="15" t="n">
        <v>1</v>
      </c>
      <c r="J23" s="15" t="n">
        <v>0</v>
      </c>
      <c r="K23" s="15" t="n">
        <v>0</v>
      </c>
      <c r="L23" s="15" t="n">
        <v>60</v>
      </c>
      <c r="M23" s="25" t="n">
        <v>3.68155776</v>
      </c>
      <c r="N23" s="0" t="str">
        <f aca="false">A23&amp;"_"&amp;B23</f>
        <v>MAW752_2</v>
      </c>
      <c r="O23" s="0" t="n">
        <f aca="false">HLOOKUP(N23,UP!$C$15:$AH$16,2,0)</f>
        <v>0</v>
      </c>
    </row>
    <row r="24" customFormat="false" ht="15.75" hidden="false" customHeight="true" outlineLevel="0" collapsed="false">
      <c r="A24" s="21" t="s">
        <v>44</v>
      </c>
      <c r="B24" s="22" t="n">
        <v>3</v>
      </c>
      <c r="C24" s="23" t="s">
        <v>56</v>
      </c>
      <c r="D24" s="23" t="n">
        <v>18588</v>
      </c>
      <c r="E24" s="24" t="s">
        <v>46</v>
      </c>
      <c r="F24" s="15" t="n">
        <f aca="false">IF(ISERROR(SEARCH("2",E24)),0,1)</f>
        <v>1</v>
      </c>
      <c r="G24" s="15" t="n">
        <v>1</v>
      </c>
      <c r="H24" s="2" t="n">
        <f aca="false">MAX(I24:J24)</f>
        <v>1</v>
      </c>
      <c r="I24" s="15" t="n">
        <v>1</v>
      </c>
      <c r="J24" s="15" t="n">
        <v>0</v>
      </c>
      <c r="K24" s="15" t="n">
        <v>0</v>
      </c>
      <c r="L24" s="15" t="n">
        <v>60</v>
      </c>
      <c r="M24" s="25" t="n">
        <v>3.68155776</v>
      </c>
      <c r="N24" s="0" t="str">
        <f aca="false">A24&amp;"_"&amp;B24</f>
        <v>MAW752_3</v>
      </c>
      <c r="O24" s="0" t="n">
        <f aca="false">HLOOKUP(N24,UP!$C$15:$AH$16,2,0)</f>
        <v>0</v>
      </c>
    </row>
    <row r="25" customFormat="false" ht="15.75" hidden="false" customHeight="true" outlineLevel="0" collapsed="false">
      <c r="A25" s="21" t="s">
        <v>44</v>
      </c>
      <c r="B25" s="22" t="n">
        <v>2</v>
      </c>
      <c r="C25" s="23" t="s">
        <v>56</v>
      </c>
      <c r="D25" s="23" t="n">
        <v>29269</v>
      </c>
      <c r="E25" s="24" t="s">
        <v>46</v>
      </c>
      <c r="F25" s="15" t="n">
        <f aca="false">IF(ISERROR(SEARCH("2",E25)),0,1)</f>
        <v>1</v>
      </c>
      <c r="G25" s="15" t="n">
        <v>1</v>
      </c>
      <c r="H25" s="2" t="n">
        <f aca="false">MAX(I25:J25)</f>
        <v>1</v>
      </c>
      <c r="I25" s="15" t="n">
        <v>1</v>
      </c>
      <c r="J25" s="15" t="n">
        <v>0</v>
      </c>
      <c r="K25" s="15" t="n">
        <v>0</v>
      </c>
      <c r="L25" s="15" t="n">
        <v>60</v>
      </c>
      <c r="M25" s="25" t="n">
        <v>3.68155776</v>
      </c>
      <c r="N25" s="0" t="str">
        <f aca="false">A25&amp;"_"&amp;B25</f>
        <v>MAW752_2</v>
      </c>
      <c r="O25" s="0" t="n">
        <f aca="false">HLOOKUP(N25,UP!$C$15:$AH$16,2,0)</f>
        <v>0</v>
      </c>
    </row>
    <row r="26" customFormat="false" ht="15.75" hidden="false" customHeight="true" outlineLevel="0" collapsed="false">
      <c r="A26" s="21" t="s">
        <v>44</v>
      </c>
      <c r="B26" s="22" t="n">
        <v>1</v>
      </c>
      <c r="C26" s="23" t="s">
        <v>53</v>
      </c>
      <c r="D26" s="23" t="n">
        <v>29754</v>
      </c>
      <c r="E26" s="24" t="s">
        <v>46</v>
      </c>
      <c r="F26" s="15" t="n">
        <f aca="false">IF(ISERROR(SEARCH("2",E26)),0,1)</f>
        <v>1</v>
      </c>
      <c r="G26" s="15" t="n">
        <v>1</v>
      </c>
      <c r="H26" s="2" t="n">
        <f aca="false">MAX(I26:J26)</f>
        <v>1</v>
      </c>
      <c r="I26" s="15" t="n">
        <v>1</v>
      </c>
      <c r="J26" s="15" t="n">
        <v>0</v>
      </c>
      <c r="K26" s="15" t="n">
        <v>0</v>
      </c>
      <c r="L26" s="15" t="n">
        <v>60</v>
      </c>
      <c r="M26" s="25" t="n">
        <v>3.68155776</v>
      </c>
      <c r="N26" s="0" t="str">
        <f aca="false">A26&amp;"_"&amp;B26</f>
        <v>MAW752_1</v>
      </c>
      <c r="O26" s="0" t="n">
        <f aca="false">HLOOKUP(N26,UP!$C$15:$AH$16,2,0)</f>
        <v>0</v>
      </c>
    </row>
    <row r="27" customFormat="false" ht="15.75" hidden="false" customHeight="true" outlineLevel="0" collapsed="false">
      <c r="A27" s="21" t="s">
        <v>47</v>
      </c>
      <c r="B27" s="26" t="n">
        <v>1</v>
      </c>
      <c r="C27" s="27" t="s">
        <v>53</v>
      </c>
      <c r="D27" s="27" t="n">
        <v>720</v>
      </c>
      <c r="E27" s="24" t="s">
        <v>46</v>
      </c>
      <c r="F27" s="15" t="n">
        <v>1</v>
      </c>
      <c r="G27" s="15" t="n">
        <v>1</v>
      </c>
      <c r="H27" s="2" t="n">
        <f aca="false">MAX(I27:J27)</f>
        <v>1</v>
      </c>
      <c r="I27" s="15" t="n">
        <v>1</v>
      </c>
      <c r="J27" s="15" t="n">
        <v>0</v>
      </c>
      <c r="K27" s="15" t="n">
        <v>0</v>
      </c>
      <c r="L27" s="15" t="n">
        <v>60</v>
      </c>
      <c r="M27" s="25" t="n">
        <v>3.68155776</v>
      </c>
      <c r="N27" s="0" t="str">
        <f aca="false">A27&amp;"_"&amp;B27</f>
        <v>MAW744_1</v>
      </c>
      <c r="O27" s="0" t="n">
        <f aca="false">HLOOKUP(N27,UP!$C$15:$AH$16,2,0)</f>
        <v>0</v>
      </c>
    </row>
    <row r="28" customFormat="false" ht="15.75" hidden="false" customHeight="true" outlineLevel="0" collapsed="false">
      <c r="A28" s="21" t="s">
        <v>47</v>
      </c>
      <c r="B28" s="26" t="n">
        <v>2</v>
      </c>
      <c r="C28" s="27" t="s">
        <v>53</v>
      </c>
      <c r="D28" s="27" t="n">
        <v>196</v>
      </c>
      <c r="E28" s="24" t="s">
        <v>46</v>
      </c>
      <c r="F28" s="15" t="n">
        <v>1</v>
      </c>
      <c r="G28" s="15" t="n">
        <v>1</v>
      </c>
      <c r="H28" s="2" t="n">
        <f aca="false">MAX(I28:J28)</f>
        <v>1</v>
      </c>
      <c r="I28" s="15" t="n">
        <v>1</v>
      </c>
      <c r="J28" s="15" t="n">
        <v>0</v>
      </c>
      <c r="K28" s="15" t="n">
        <v>0</v>
      </c>
      <c r="L28" s="15" t="n">
        <v>60</v>
      </c>
      <c r="M28" s="25" t="n">
        <v>3.68155776</v>
      </c>
      <c r="N28" s="0" t="str">
        <f aca="false">A28&amp;"_"&amp;B28</f>
        <v>MAW744_2</v>
      </c>
      <c r="O28" s="0" t="n">
        <f aca="false">HLOOKUP(N28,UP!$C$15:$AH$16,2,0)</f>
        <v>1</v>
      </c>
    </row>
    <row r="29" customFormat="false" ht="15.75" hidden="false" customHeight="true" outlineLevel="0" collapsed="false">
      <c r="A29" s="21" t="s">
        <v>55</v>
      </c>
      <c r="B29" s="26" t="n">
        <v>2</v>
      </c>
      <c r="C29" s="27" t="s">
        <v>57</v>
      </c>
      <c r="D29" s="27" t="n">
        <v>1391</v>
      </c>
      <c r="E29" s="24" t="s">
        <v>51</v>
      </c>
      <c r="F29" s="15" t="n">
        <v>1</v>
      </c>
      <c r="G29" s="15" t="n">
        <v>1</v>
      </c>
      <c r="H29" s="2" t="n">
        <f aca="false">MAX(I29:J29)</f>
        <v>1</v>
      </c>
      <c r="I29" s="15" t="n">
        <v>1</v>
      </c>
      <c r="J29" s="15" t="n">
        <v>0</v>
      </c>
      <c r="K29" s="15" t="n">
        <v>0</v>
      </c>
      <c r="L29" s="15" t="n">
        <v>60</v>
      </c>
      <c r="M29" s="25" t="n">
        <v>3.68155776</v>
      </c>
      <c r="N29" s="0" t="str">
        <f aca="false">A29&amp;"_"&amp;B29</f>
        <v>MAW745_2</v>
      </c>
      <c r="O29" s="0" t="n">
        <f aca="false">HLOOKUP(N29,UP!$C$15:$AH$16,2,0)</f>
        <v>0</v>
      </c>
    </row>
    <row r="30" customFormat="false" ht="15.75" hidden="false" customHeight="true" outlineLevel="0" collapsed="false">
      <c r="A30" s="21" t="s">
        <v>49</v>
      </c>
      <c r="B30" s="28" t="n">
        <v>1</v>
      </c>
      <c r="C30" s="29" t="s">
        <v>56</v>
      </c>
      <c r="D30" s="30" t="n">
        <v>4595</v>
      </c>
      <c r="E30" s="24" t="s">
        <v>51</v>
      </c>
      <c r="F30" s="15" t="n">
        <v>1</v>
      </c>
      <c r="G30" s="15" t="n">
        <v>1</v>
      </c>
      <c r="H30" s="2" t="n">
        <f aca="false">MAX(I30:J30)</f>
        <v>1</v>
      </c>
      <c r="I30" s="15" t="n">
        <v>1</v>
      </c>
      <c r="J30" s="15" t="n">
        <v>0</v>
      </c>
      <c r="K30" s="15" t="n">
        <v>0</v>
      </c>
      <c r="L30" s="15" t="n">
        <v>60</v>
      </c>
      <c r="M30" s="25" t="n">
        <v>3.68155776</v>
      </c>
      <c r="N30" s="0" t="str">
        <f aca="false">A30&amp;"_"&amp;B30</f>
        <v>MAW746_1</v>
      </c>
      <c r="O30" s="0" t="n">
        <f aca="false">HLOOKUP(N30,UP!$C$15:$AH$16,2,0)</f>
        <v>1</v>
      </c>
    </row>
    <row r="31" customFormat="false" ht="15.75" hidden="false" customHeight="true" outlineLevel="0" collapsed="false">
      <c r="A31" s="21" t="s">
        <v>49</v>
      </c>
      <c r="B31" s="28" t="n">
        <v>2</v>
      </c>
      <c r="C31" s="29" t="s">
        <v>57</v>
      </c>
      <c r="D31" s="30" t="n">
        <v>4256</v>
      </c>
      <c r="E31" s="24" t="s">
        <v>51</v>
      </c>
      <c r="F31" s="15" t="n">
        <v>1</v>
      </c>
      <c r="G31" s="15" t="n">
        <v>1</v>
      </c>
      <c r="H31" s="2" t="n">
        <f aca="false">MAX(I31:J31)</f>
        <v>1</v>
      </c>
      <c r="I31" s="15" t="n">
        <v>1</v>
      </c>
      <c r="J31" s="15" t="n">
        <v>0</v>
      </c>
      <c r="K31" s="15" t="n">
        <v>0</v>
      </c>
      <c r="L31" s="15" t="n">
        <v>60</v>
      </c>
      <c r="M31" s="25" t="n">
        <v>3.68155776</v>
      </c>
      <c r="N31" s="0" t="str">
        <f aca="false">A31&amp;"_"&amp;B31</f>
        <v>MAW746_2</v>
      </c>
      <c r="O31" s="0" t="n">
        <f aca="false">HLOOKUP(N31,UP!$C$15:$AH$16,2,0)</f>
        <v>1</v>
      </c>
    </row>
    <row r="32" customFormat="false" ht="15.75" hidden="false" customHeight="true" outlineLevel="0" collapsed="false">
      <c r="A32" s="21" t="s">
        <v>49</v>
      </c>
      <c r="B32" s="28" t="n">
        <v>2</v>
      </c>
      <c r="C32" s="29" t="s">
        <v>57</v>
      </c>
      <c r="D32" s="30" t="n">
        <v>4206</v>
      </c>
      <c r="E32" s="24" t="s">
        <v>51</v>
      </c>
      <c r="F32" s="15" t="n">
        <v>1</v>
      </c>
      <c r="G32" s="15" t="n">
        <v>1</v>
      </c>
      <c r="H32" s="2" t="n">
        <f aca="false">MAX(I32:J32)</f>
        <v>1</v>
      </c>
      <c r="I32" s="15" t="n">
        <v>1</v>
      </c>
      <c r="J32" s="15" t="n">
        <v>0</v>
      </c>
      <c r="K32" s="15" t="n">
        <v>0</v>
      </c>
      <c r="L32" s="15" t="n">
        <v>60</v>
      </c>
      <c r="M32" s="25" t="n">
        <v>3.68155776</v>
      </c>
      <c r="N32" s="0" t="str">
        <f aca="false">A32&amp;"_"&amp;B32</f>
        <v>MAW746_2</v>
      </c>
      <c r="O32" s="0" t="n">
        <f aca="false">HLOOKUP(N32,UP!$C$15:$AH$16,2,0)</f>
        <v>1</v>
      </c>
    </row>
    <row r="33" customFormat="false" ht="15.75" hidden="false" customHeight="true" outlineLevel="0" collapsed="false">
      <c r="A33" s="21" t="s">
        <v>49</v>
      </c>
      <c r="B33" s="28" t="n">
        <v>2</v>
      </c>
      <c r="C33" s="29" t="s">
        <v>53</v>
      </c>
      <c r="D33" s="30" t="n">
        <v>4418</v>
      </c>
      <c r="E33" s="24" t="s">
        <v>51</v>
      </c>
      <c r="F33" s="15" t="n">
        <v>1</v>
      </c>
      <c r="G33" s="15" t="n">
        <v>1</v>
      </c>
      <c r="H33" s="2" t="n">
        <f aca="false">MAX(I33:J33)</f>
        <v>1</v>
      </c>
      <c r="I33" s="15" t="n">
        <v>1</v>
      </c>
      <c r="J33" s="15" t="n">
        <v>0</v>
      </c>
      <c r="K33" s="15" t="n">
        <v>0</v>
      </c>
      <c r="L33" s="15" t="n">
        <v>60</v>
      </c>
      <c r="M33" s="25" t="n">
        <v>3.68155776</v>
      </c>
      <c r="N33" s="0" t="str">
        <f aca="false">A33&amp;"_"&amp;B33</f>
        <v>MAW746_2</v>
      </c>
      <c r="O33" s="0" t="n">
        <f aca="false">HLOOKUP(N33,UP!$C$15:$AH$16,2,0)</f>
        <v>1</v>
      </c>
    </row>
    <row r="34" customFormat="false" ht="15.75" hidden="false" customHeight="true" outlineLevel="0" collapsed="false">
      <c r="A34" s="21" t="s">
        <v>49</v>
      </c>
      <c r="B34" s="28" t="n">
        <v>4</v>
      </c>
      <c r="C34" s="29" t="s">
        <v>58</v>
      </c>
      <c r="D34" s="30" t="n">
        <v>4398</v>
      </c>
      <c r="E34" s="24" t="s">
        <v>51</v>
      </c>
      <c r="F34" s="15" t="n">
        <v>1</v>
      </c>
      <c r="G34" s="15" t="n">
        <v>1</v>
      </c>
      <c r="H34" s="2" t="n">
        <f aca="false">MAX(I34:J34)</f>
        <v>1</v>
      </c>
      <c r="I34" s="15" t="n">
        <v>1</v>
      </c>
      <c r="J34" s="15" t="n">
        <v>0</v>
      </c>
      <c r="K34" s="15" t="n">
        <v>0</v>
      </c>
      <c r="L34" s="15" t="n">
        <v>60</v>
      </c>
      <c r="M34" s="25" t="n">
        <v>3.68155776</v>
      </c>
      <c r="N34" s="0" t="str">
        <f aca="false">A34&amp;"_"&amp;B34</f>
        <v>MAW746_4</v>
      </c>
      <c r="O34" s="0" t="n">
        <f aca="false">HLOOKUP(N34,UP!$C$15:$AH$16,2,0)</f>
        <v>1</v>
      </c>
    </row>
    <row r="35" customFormat="false" ht="15.75" hidden="false" customHeight="true" outlineLevel="0" collapsed="false">
      <c r="A35" s="21" t="s">
        <v>49</v>
      </c>
      <c r="B35" s="28" t="n">
        <v>3</v>
      </c>
      <c r="C35" s="29" t="s">
        <v>57</v>
      </c>
      <c r="D35" s="30" t="n">
        <v>4809</v>
      </c>
      <c r="E35" s="24" t="s">
        <v>51</v>
      </c>
      <c r="F35" s="15" t="n">
        <v>1</v>
      </c>
      <c r="G35" s="15" t="n">
        <v>1</v>
      </c>
      <c r="H35" s="2" t="n">
        <f aca="false">MAX(I35:J35)</f>
        <v>1</v>
      </c>
      <c r="I35" s="15" t="n">
        <v>1</v>
      </c>
      <c r="J35" s="15" t="n">
        <v>0</v>
      </c>
      <c r="K35" s="15" t="n">
        <v>0</v>
      </c>
      <c r="L35" s="15" t="n">
        <v>60</v>
      </c>
      <c r="M35" s="25" t="n">
        <v>3.68155776</v>
      </c>
      <c r="N35" s="0" t="str">
        <f aca="false">A35&amp;"_"&amp;B35</f>
        <v>MAW746_3</v>
      </c>
      <c r="O35" s="0" t="n">
        <f aca="false">HLOOKUP(N35,UP!$C$15:$AH$16,2,0)</f>
        <v>1</v>
      </c>
    </row>
    <row r="36" customFormat="false" ht="15.75" hidden="false" customHeight="true" outlineLevel="0" collapsed="false">
      <c r="A36" s="21" t="s">
        <v>49</v>
      </c>
      <c r="B36" s="28" t="n">
        <v>3</v>
      </c>
      <c r="C36" s="29" t="s">
        <v>53</v>
      </c>
      <c r="D36" s="30" t="n">
        <v>4868</v>
      </c>
      <c r="E36" s="24" t="s">
        <v>51</v>
      </c>
      <c r="F36" s="15" t="n">
        <v>1</v>
      </c>
      <c r="G36" s="15" t="n">
        <v>1</v>
      </c>
      <c r="H36" s="2" t="n">
        <f aca="false">MAX(I36:J36)</f>
        <v>1</v>
      </c>
      <c r="I36" s="15" t="n">
        <v>1</v>
      </c>
      <c r="J36" s="15" t="n">
        <v>0</v>
      </c>
      <c r="K36" s="15" t="n">
        <v>0</v>
      </c>
      <c r="L36" s="15" t="n">
        <v>60</v>
      </c>
      <c r="M36" s="25" t="n">
        <v>3.68155776</v>
      </c>
      <c r="N36" s="0" t="str">
        <f aca="false">A36&amp;"_"&amp;B36</f>
        <v>MAW746_3</v>
      </c>
      <c r="O36" s="0" t="n">
        <f aca="false">HLOOKUP(N36,UP!$C$15:$AH$16,2,0)</f>
        <v>1</v>
      </c>
    </row>
    <row r="37" customFormat="false" ht="15.75" hidden="false" customHeight="true" outlineLevel="0" collapsed="false">
      <c r="A37" s="21" t="s">
        <v>49</v>
      </c>
      <c r="B37" s="28" t="n">
        <v>3</v>
      </c>
      <c r="C37" s="29" t="s">
        <v>50</v>
      </c>
      <c r="D37" s="30" t="n">
        <v>4859</v>
      </c>
      <c r="E37" s="24" t="s">
        <v>51</v>
      </c>
      <c r="F37" s="15" t="n">
        <v>1</v>
      </c>
      <c r="G37" s="15" t="n">
        <v>1</v>
      </c>
      <c r="H37" s="2" t="n">
        <f aca="false">MAX(I37:J37)</f>
        <v>1</v>
      </c>
      <c r="I37" s="15" t="n">
        <v>1</v>
      </c>
      <c r="J37" s="15" t="n">
        <v>0</v>
      </c>
      <c r="K37" s="15" t="n">
        <v>0</v>
      </c>
      <c r="L37" s="15" t="n">
        <v>60</v>
      </c>
      <c r="M37" s="25" t="n">
        <v>3.68155776</v>
      </c>
      <c r="N37" s="0" t="str">
        <f aca="false">A37&amp;"_"&amp;B37</f>
        <v>MAW746_3</v>
      </c>
      <c r="O37" s="0" t="n">
        <f aca="false">HLOOKUP(N37,UP!$C$15:$AH$16,2,0)</f>
        <v>1</v>
      </c>
    </row>
    <row r="38" customFormat="false" ht="15.75" hidden="false" customHeight="true" outlineLevel="0" collapsed="false">
      <c r="A38" s="21" t="s">
        <v>49</v>
      </c>
      <c r="B38" s="28" t="n">
        <v>4</v>
      </c>
      <c r="C38" s="29" t="s">
        <v>53</v>
      </c>
      <c r="D38" s="30" t="n">
        <v>4142</v>
      </c>
      <c r="E38" s="24" t="s">
        <v>51</v>
      </c>
      <c r="F38" s="15" t="n">
        <v>1</v>
      </c>
      <c r="G38" s="15" t="n">
        <v>1</v>
      </c>
      <c r="H38" s="2" t="n">
        <f aca="false">MAX(I38:J38)</f>
        <v>1</v>
      </c>
      <c r="I38" s="15" t="n">
        <v>1</v>
      </c>
      <c r="J38" s="15" t="n">
        <v>0</v>
      </c>
      <c r="K38" s="15" t="n">
        <v>0</v>
      </c>
      <c r="L38" s="15" t="n">
        <v>60</v>
      </c>
      <c r="M38" s="25" t="n">
        <v>3.68155776</v>
      </c>
      <c r="N38" s="0" t="str">
        <f aca="false">A38&amp;"_"&amp;B38</f>
        <v>MAW746_4</v>
      </c>
      <c r="O38" s="0" t="n">
        <f aca="false">HLOOKUP(N38,UP!$C$15:$AH$16,2,0)</f>
        <v>1</v>
      </c>
    </row>
    <row r="39" customFormat="false" ht="15.75" hidden="false" customHeight="true" outlineLevel="0" collapsed="false">
      <c r="A39" s="21" t="s">
        <v>49</v>
      </c>
      <c r="B39" s="28" t="n">
        <v>2</v>
      </c>
      <c r="C39" s="29" t="s">
        <v>56</v>
      </c>
      <c r="D39" s="30" t="n">
        <v>4452</v>
      </c>
      <c r="E39" s="24" t="s">
        <v>46</v>
      </c>
      <c r="F39" s="15" t="n">
        <v>1</v>
      </c>
      <c r="G39" s="15" t="n">
        <v>1</v>
      </c>
      <c r="H39" s="2" t="n">
        <f aca="false">MAX(I39:J39)</f>
        <v>1</v>
      </c>
      <c r="I39" s="15" t="n">
        <v>1</v>
      </c>
      <c r="J39" s="15" t="n">
        <v>0</v>
      </c>
      <c r="K39" s="15" t="n">
        <v>0</v>
      </c>
      <c r="L39" s="15" t="n">
        <v>60</v>
      </c>
      <c r="M39" s="25" t="n">
        <v>3.68155776</v>
      </c>
      <c r="N39" s="0" t="str">
        <f aca="false">A39&amp;"_"&amp;B39</f>
        <v>MAW746_2</v>
      </c>
      <c r="O39" s="0" t="n">
        <f aca="false">HLOOKUP(N39,UP!$C$15:$AH$16,2,0)</f>
        <v>1</v>
      </c>
    </row>
    <row r="40" customFormat="false" ht="15.75" hidden="false" customHeight="true" outlineLevel="0" collapsed="false">
      <c r="A40" s="21" t="s">
        <v>49</v>
      </c>
      <c r="B40" s="28" t="n">
        <v>4</v>
      </c>
      <c r="C40" s="29" t="s">
        <v>57</v>
      </c>
      <c r="D40" s="30" t="n">
        <v>4643</v>
      </c>
      <c r="E40" s="24" t="s">
        <v>51</v>
      </c>
      <c r="F40" s="15" t="n">
        <v>1</v>
      </c>
      <c r="G40" s="15" t="n">
        <v>1</v>
      </c>
      <c r="H40" s="2" t="n">
        <f aca="false">MAX(I40:J40)</f>
        <v>1</v>
      </c>
      <c r="I40" s="15" t="n">
        <v>1</v>
      </c>
      <c r="J40" s="15" t="n">
        <v>0</v>
      </c>
      <c r="K40" s="15" t="n">
        <v>0</v>
      </c>
      <c r="L40" s="15" t="n">
        <v>60</v>
      </c>
      <c r="M40" s="25" t="n">
        <v>3.68155776</v>
      </c>
      <c r="N40" s="0" t="str">
        <f aca="false">A40&amp;"_"&amp;B40</f>
        <v>MAW746_4</v>
      </c>
      <c r="O40" s="0" t="n">
        <f aca="false">HLOOKUP(N40,UP!$C$15:$AH$16,2,0)</f>
        <v>1</v>
      </c>
    </row>
    <row r="41" customFormat="false" ht="15.75" hidden="false" customHeight="true" outlineLevel="0" collapsed="false">
      <c r="A41" s="21" t="s">
        <v>49</v>
      </c>
      <c r="B41" s="28" t="n">
        <v>2</v>
      </c>
      <c r="C41" s="29" t="s">
        <v>57</v>
      </c>
      <c r="D41" s="30" t="n">
        <v>4278</v>
      </c>
      <c r="E41" s="24" t="s">
        <v>51</v>
      </c>
      <c r="F41" s="15" t="n">
        <v>1</v>
      </c>
      <c r="G41" s="15" t="n">
        <v>1</v>
      </c>
      <c r="H41" s="2" t="n">
        <f aca="false">MAX(I41:J41)</f>
        <v>1</v>
      </c>
      <c r="I41" s="15" t="n">
        <v>1</v>
      </c>
      <c r="J41" s="15" t="n">
        <v>0</v>
      </c>
      <c r="K41" s="15" t="n">
        <v>0</v>
      </c>
      <c r="L41" s="15" t="n">
        <v>60</v>
      </c>
      <c r="M41" s="25" t="n">
        <v>3.68155776</v>
      </c>
      <c r="N41" s="0" t="str">
        <f aca="false">A41&amp;"_"&amp;B41</f>
        <v>MAW746_2</v>
      </c>
      <c r="O41" s="0" t="n">
        <f aca="false">HLOOKUP(N41,UP!$C$15:$AH$16,2,0)</f>
        <v>1</v>
      </c>
    </row>
    <row r="42" customFormat="false" ht="15.75" hidden="false" customHeight="true" outlineLevel="0" collapsed="false">
      <c r="A42" s="21" t="s">
        <v>59</v>
      </c>
      <c r="B42" s="28" t="n">
        <v>1</v>
      </c>
      <c r="C42" s="34" t="s">
        <v>56</v>
      </c>
      <c r="D42" s="34" t="n">
        <v>7974</v>
      </c>
      <c r="E42" s="24" t="s">
        <v>46</v>
      </c>
      <c r="F42" s="15" t="n">
        <v>1</v>
      </c>
      <c r="G42" s="15" t="n">
        <v>1</v>
      </c>
      <c r="H42" s="2" t="n">
        <f aca="false">MAX(I42:J42)</f>
        <v>1</v>
      </c>
      <c r="I42" s="15" t="n">
        <v>1</v>
      </c>
      <c r="J42" s="15" t="n">
        <v>0</v>
      </c>
      <c r="K42" s="15" t="n">
        <v>0</v>
      </c>
      <c r="L42" s="15" t="n">
        <v>60</v>
      </c>
      <c r="M42" s="25" t="n">
        <v>3.68155776</v>
      </c>
      <c r="N42" s="0" t="str">
        <f aca="false">A42&amp;"_"&amp;B42</f>
        <v>MAW748_1</v>
      </c>
      <c r="O42" s="0" t="n">
        <f aca="false">HLOOKUP(N42,UP!$C$15:$AH$16,2,0)</f>
        <v>0</v>
      </c>
    </row>
    <row r="43" customFormat="false" ht="15.75" hidden="false" customHeight="true" outlineLevel="0" collapsed="false">
      <c r="A43" s="21" t="s">
        <v>59</v>
      </c>
      <c r="B43" s="28" t="n">
        <v>2</v>
      </c>
      <c r="C43" s="34" t="s">
        <v>56</v>
      </c>
      <c r="D43" s="34" t="n">
        <v>7077</v>
      </c>
      <c r="E43" s="24" t="s">
        <v>46</v>
      </c>
      <c r="F43" s="15" t="n">
        <v>1</v>
      </c>
      <c r="G43" s="15" t="n">
        <v>1</v>
      </c>
      <c r="H43" s="2" t="n">
        <f aca="false">MAX(I43:J43)</f>
        <v>1</v>
      </c>
      <c r="I43" s="15" t="n">
        <v>1</v>
      </c>
      <c r="J43" s="15" t="n">
        <v>0</v>
      </c>
      <c r="K43" s="15" t="n">
        <v>0</v>
      </c>
      <c r="L43" s="15" t="n">
        <v>60</v>
      </c>
      <c r="M43" s="25" t="n">
        <v>3.68155776</v>
      </c>
      <c r="N43" s="0" t="str">
        <f aca="false">A43&amp;"_"&amp;B43</f>
        <v>MAW748_2</v>
      </c>
      <c r="O43" s="0" t="n">
        <f aca="false">HLOOKUP(N43,UP!$C$15:$AH$16,2,0)</f>
        <v>0</v>
      </c>
    </row>
    <row r="44" customFormat="false" ht="15.75" hidden="false" customHeight="true" outlineLevel="0" collapsed="false">
      <c r="A44" s="21" t="s">
        <v>52</v>
      </c>
      <c r="B44" s="32" t="n">
        <v>1</v>
      </c>
      <c r="C44" s="33" t="s">
        <v>53</v>
      </c>
      <c r="D44" s="33" t="n">
        <v>29987</v>
      </c>
      <c r="E44" s="24" t="s">
        <v>46</v>
      </c>
      <c r="F44" s="15" t="n">
        <v>1</v>
      </c>
      <c r="G44" s="15" t="n">
        <v>1</v>
      </c>
      <c r="H44" s="2" t="n">
        <f aca="false">MAX(I44:J44)</f>
        <v>1</v>
      </c>
      <c r="I44" s="15" t="n">
        <v>1</v>
      </c>
      <c r="J44" s="15" t="n">
        <v>0</v>
      </c>
      <c r="K44" s="15" t="n">
        <v>0</v>
      </c>
      <c r="L44" s="15" t="n">
        <v>60</v>
      </c>
      <c r="M44" s="25" t="n">
        <v>3.68155776</v>
      </c>
      <c r="N44" s="0" t="str">
        <f aca="false">A44&amp;"_"&amp;B44</f>
        <v>MAW751_1</v>
      </c>
      <c r="O44" s="0" t="n">
        <f aca="false">HLOOKUP(N44,UP!$C$15:$AH$16,2,0)</f>
        <v>0</v>
      </c>
    </row>
    <row r="45" customFormat="false" ht="15.75" hidden="false" customHeight="true" outlineLevel="0" collapsed="false">
      <c r="A45" s="21" t="s">
        <v>52</v>
      </c>
      <c r="B45" s="32" t="n">
        <v>1</v>
      </c>
      <c r="C45" s="33" t="s">
        <v>53</v>
      </c>
      <c r="D45" s="33" t="n">
        <v>29447</v>
      </c>
      <c r="E45" s="24" t="s">
        <v>51</v>
      </c>
      <c r="F45" s="15" t="n">
        <v>1</v>
      </c>
      <c r="G45" s="15" t="n">
        <v>1</v>
      </c>
      <c r="H45" s="2" t="n">
        <f aca="false">MAX(I45:J45)</f>
        <v>1</v>
      </c>
      <c r="I45" s="15" t="n">
        <v>1</v>
      </c>
      <c r="J45" s="15" t="n">
        <v>0</v>
      </c>
      <c r="K45" s="15" t="n">
        <v>0</v>
      </c>
      <c r="L45" s="15" t="n">
        <v>60</v>
      </c>
      <c r="M45" s="25" t="n">
        <v>3.68155776</v>
      </c>
      <c r="N45" s="0" t="str">
        <f aca="false">A45&amp;"_"&amp;B45</f>
        <v>MAW751_1</v>
      </c>
      <c r="O45" s="0" t="n">
        <f aca="false">HLOOKUP(N45,UP!$C$15:$AH$16,2,0)</f>
        <v>0</v>
      </c>
    </row>
    <row r="46" customFormat="false" ht="15.75" hidden="false" customHeight="true" outlineLevel="0" collapsed="false">
      <c r="A46" s="21" t="s">
        <v>44</v>
      </c>
      <c r="B46" s="22" t="n">
        <v>2</v>
      </c>
      <c r="C46" s="23" t="s">
        <v>53</v>
      </c>
      <c r="D46" s="23" t="n">
        <v>18134</v>
      </c>
      <c r="E46" s="24" t="s">
        <v>46</v>
      </c>
      <c r="F46" s="15" t="n">
        <f aca="false">IF(ISERROR(SEARCH("2",E46)),0,1)</f>
        <v>1</v>
      </c>
      <c r="G46" s="15" t="n">
        <v>1</v>
      </c>
      <c r="H46" s="2" t="n">
        <f aca="false">MAX(I46:J46)</f>
        <v>1</v>
      </c>
      <c r="I46" s="15" t="n">
        <v>1</v>
      </c>
      <c r="J46" s="15" t="n">
        <v>0</v>
      </c>
      <c r="K46" s="15" t="n">
        <v>0</v>
      </c>
      <c r="L46" s="15" t="n">
        <v>65</v>
      </c>
      <c r="M46" s="25" t="n">
        <v>4.33539001</v>
      </c>
      <c r="N46" s="0" t="str">
        <f aca="false">A46&amp;"_"&amp;B46</f>
        <v>MAW752_2</v>
      </c>
      <c r="O46" s="0" t="n">
        <f aca="false">HLOOKUP(N46,UP!$C$15:$AH$16,2,0)</f>
        <v>0</v>
      </c>
    </row>
    <row r="47" customFormat="false" ht="15.75" hidden="false" customHeight="true" outlineLevel="0" collapsed="false">
      <c r="A47" s="21" t="s">
        <v>44</v>
      </c>
      <c r="B47" s="22" t="n">
        <v>2</v>
      </c>
      <c r="C47" s="23" t="s">
        <v>53</v>
      </c>
      <c r="D47" s="23" t="n">
        <v>19834</v>
      </c>
      <c r="E47" s="24" t="s">
        <v>46</v>
      </c>
      <c r="F47" s="15" t="n">
        <f aca="false">IF(ISERROR(SEARCH("2",E47)),0,1)</f>
        <v>1</v>
      </c>
      <c r="G47" s="15" t="n">
        <v>1</v>
      </c>
      <c r="H47" s="2" t="n">
        <f aca="false">MAX(I47:J47)</f>
        <v>1</v>
      </c>
      <c r="I47" s="15" t="n">
        <v>1</v>
      </c>
      <c r="J47" s="15" t="n">
        <v>0</v>
      </c>
      <c r="K47" s="15" t="n">
        <v>0</v>
      </c>
      <c r="L47" s="15" t="n">
        <v>65</v>
      </c>
      <c r="M47" s="25" t="n">
        <v>4.33539001</v>
      </c>
      <c r="N47" s="0" t="str">
        <f aca="false">A47&amp;"_"&amp;B47</f>
        <v>MAW752_2</v>
      </c>
      <c r="O47" s="0" t="n">
        <f aca="false">HLOOKUP(N47,UP!$C$15:$AH$16,2,0)</f>
        <v>0</v>
      </c>
    </row>
    <row r="48" customFormat="false" ht="15.75" hidden="false" customHeight="true" outlineLevel="0" collapsed="false">
      <c r="A48" s="21" t="s">
        <v>44</v>
      </c>
      <c r="B48" s="22" t="n">
        <v>2</v>
      </c>
      <c r="C48" s="23" t="s">
        <v>56</v>
      </c>
      <c r="D48" s="23" t="n">
        <v>19811</v>
      </c>
      <c r="E48" s="24" t="s">
        <v>46</v>
      </c>
      <c r="F48" s="15" t="n">
        <f aca="false">IF(ISERROR(SEARCH("2",E48)),0,1)</f>
        <v>1</v>
      </c>
      <c r="G48" s="15" t="n">
        <v>1</v>
      </c>
      <c r="H48" s="2" t="n">
        <f aca="false">MAX(I48:J48)</f>
        <v>1</v>
      </c>
      <c r="I48" s="15" t="n">
        <v>1</v>
      </c>
      <c r="J48" s="15" t="n">
        <v>0</v>
      </c>
      <c r="K48" s="15" t="n">
        <v>0</v>
      </c>
      <c r="L48" s="15" t="n">
        <v>65</v>
      </c>
      <c r="M48" s="25" t="n">
        <v>4.33539001</v>
      </c>
      <c r="N48" s="0" t="str">
        <f aca="false">A48&amp;"_"&amp;B48</f>
        <v>MAW752_2</v>
      </c>
      <c r="O48" s="0" t="n">
        <f aca="false">HLOOKUP(N48,UP!$C$15:$AH$16,2,0)</f>
        <v>0</v>
      </c>
    </row>
    <row r="49" customFormat="false" ht="15.75" hidden="false" customHeight="true" outlineLevel="0" collapsed="false">
      <c r="A49" s="21" t="s">
        <v>44</v>
      </c>
      <c r="B49" s="22" t="n">
        <v>2</v>
      </c>
      <c r="C49" s="23" t="s">
        <v>56</v>
      </c>
      <c r="D49" s="23" t="n">
        <v>18728</v>
      </c>
      <c r="E49" s="24" t="s">
        <v>46</v>
      </c>
      <c r="F49" s="15" t="n">
        <f aca="false">IF(ISERROR(SEARCH("2",E49)),0,1)</f>
        <v>1</v>
      </c>
      <c r="G49" s="15" t="n">
        <v>1</v>
      </c>
      <c r="H49" s="2" t="n">
        <f aca="false">MAX(I49:J49)</f>
        <v>1</v>
      </c>
      <c r="I49" s="15" t="n">
        <v>1</v>
      </c>
      <c r="J49" s="15" t="n">
        <v>0</v>
      </c>
      <c r="K49" s="15" t="n">
        <v>0</v>
      </c>
      <c r="L49" s="15" t="n">
        <v>65</v>
      </c>
      <c r="M49" s="25" t="n">
        <v>4.33539001</v>
      </c>
      <c r="N49" s="0" t="str">
        <f aca="false">A49&amp;"_"&amp;B49</f>
        <v>MAW752_2</v>
      </c>
      <c r="O49" s="0" t="n">
        <f aca="false">HLOOKUP(N49,UP!$C$15:$AH$16,2,0)</f>
        <v>0</v>
      </c>
    </row>
    <row r="50" customFormat="false" ht="15.75" hidden="false" customHeight="true" outlineLevel="0" collapsed="false">
      <c r="A50" s="21" t="s">
        <v>44</v>
      </c>
      <c r="B50" s="22" t="n">
        <v>1</v>
      </c>
      <c r="C50" s="23" t="s">
        <v>53</v>
      </c>
      <c r="D50" s="23" t="n">
        <v>29537</v>
      </c>
      <c r="E50" s="24" t="s">
        <v>46</v>
      </c>
      <c r="F50" s="15" t="n">
        <f aca="false">IF(ISERROR(SEARCH("2",E50)),0,1)</f>
        <v>1</v>
      </c>
      <c r="G50" s="15" t="n">
        <v>1</v>
      </c>
      <c r="H50" s="2" t="n">
        <f aca="false">MAX(I50:J50)</f>
        <v>1</v>
      </c>
      <c r="I50" s="15" t="n">
        <v>1</v>
      </c>
      <c r="J50" s="15" t="n">
        <v>0</v>
      </c>
      <c r="K50" s="15" t="n">
        <v>0</v>
      </c>
      <c r="L50" s="15" t="n">
        <v>65</v>
      </c>
      <c r="M50" s="25" t="n">
        <v>4.33539001</v>
      </c>
      <c r="N50" s="0" t="str">
        <f aca="false">A50&amp;"_"&amp;B50</f>
        <v>MAW752_1</v>
      </c>
      <c r="O50" s="0" t="n">
        <f aca="false">HLOOKUP(N50,UP!$C$15:$AH$16,2,0)</f>
        <v>0</v>
      </c>
    </row>
    <row r="51" customFormat="false" ht="15.75" hidden="false" customHeight="true" outlineLevel="0" collapsed="false">
      <c r="A51" s="21" t="s">
        <v>44</v>
      </c>
      <c r="B51" s="22" t="n">
        <v>2</v>
      </c>
      <c r="C51" s="23" t="s">
        <v>53</v>
      </c>
      <c r="D51" s="23" t="n">
        <v>29434</v>
      </c>
      <c r="E51" s="24" t="s">
        <v>46</v>
      </c>
      <c r="F51" s="15" t="n">
        <f aca="false">IF(ISERROR(SEARCH("2",E51)),0,1)</f>
        <v>1</v>
      </c>
      <c r="G51" s="15" t="n">
        <v>1</v>
      </c>
      <c r="H51" s="2" t="n">
        <f aca="false">MAX(I51:J51)</f>
        <v>1</v>
      </c>
      <c r="I51" s="15" t="n">
        <v>1</v>
      </c>
      <c r="J51" s="15" t="n">
        <v>0</v>
      </c>
      <c r="K51" s="15" t="n">
        <v>0</v>
      </c>
      <c r="L51" s="15" t="n">
        <v>65</v>
      </c>
      <c r="M51" s="25" t="n">
        <v>4.33539001</v>
      </c>
      <c r="N51" s="0" t="str">
        <f aca="false">A51&amp;"_"&amp;B51</f>
        <v>MAW752_2</v>
      </c>
      <c r="O51" s="0" t="n">
        <f aca="false">HLOOKUP(N51,UP!$C$15:$AH$16,2,0)</f>
        <v>0</v>
      </c>
    </row>
    <row r="52" customFormat="false" ht="15.75" hidden="false" customHeight="true" outlineLevel="0" collapsed="false">
      <c r="A52" s="21" t="s">
        <v>47</v>
      </c>
      <c r="B52" s="26" t="n">
        <v>4</v>
      </c>
      <c r="C52" s="27" t="s">
        <v>50</v>
      </c>
      <c r="D52" s="27" t="n">
        <v>480</v>
      </c>
      <c r="E52" s="24" t="s">
        <v>46</v>
      </c>
      <c r="F52" s="15" t="n">
        <v>1</v>
      </c>
      <c r="G52" s="15" t="n">
        <v>1</v>
      </c>
      <c r="H52" s="2" t="n">
        <f aca="false">MAX(I52:J52)</f>
        <v>1</v>
      </c>
      <c r="I52" s="15" t="n">
        <v>1</v>
      </c>
      <c r="J52" s="15" t="n">
        <v>0</v>
      </c>
      <c r="K52" s="15" t="n">
        <v>0</v>
      </c>
      <c r="L52" s="15" t="n">
        <v>65</v>
      </c>
      <c r="M52" s="25" t="n">
        <v>4.33539001</v>
      </c>
      <c r="N52" s="0" t="str">
        <f aca="false">A52&amp;"_"&amp;B52</f>
        <v>MAW744_4</v>
      </c>
      <c r="O52" s="0" t="n">
        <f aca="false">HLOOKUP(N52,UP!$C$15:$AH$16,2,0)</f>
        <v>0</v>
      </c>
    </row>
    <row r="53" customFormat="false" ht="15.75" hidden="false" customHeight="true" outlineLevel="0" collapsed="false">
      <c r="A53" s="21" t="s">
        <v>47</v>
      </c>
      <c r="B53" s="26" t="n">
        <v>2</v>
      </c>
      <c r="C53" s="27" t="s">
        <v>53</v>
      </c>
      <c r="D53" s="27" t="n">
        <v>517</v>
      </c>
      <c r="E53" s="24" t="s">
        <v>46</v>
      </c>
      <c r="F53" s="15" t="n">
        <v>1</v>
      </c>
      <c r="G53" s="15" t="n">
        <v>1</v>
      </c>
      <c r="H53" s="2" t="n">
        <f aca="false">MAX(I53:J53)</f>
        <v>1</v>
      </c>
      <c r="I53" s="15" t="n">
        <v>1</v>
      </c>
      <c r="J53" s="15" t="n">
        <v>0</v>
      </c>
      <c r="K53" s="15" t="n">
        <v>0</v>
      </c>
      <c r="L53" s="15" t="n">
        <v>65</v>
      </c>
      <c r="M53" s="25" t="n">
        <v>4.33539001</v>
      </c>
      <c r="N53" s="0" t="str">
        <f aca="false">A53&amp;"_"&amp;B53</f>
        <v>MAW744_2</v>
      </c>
      <c r="O53" s="0" t="n">
        <f aca="false">HLOOKUP(N53,UP!$C$15:$AH$16,2,0)</f>
        <v>1</v>
      </c>
    </row>
    <row r="54" customFormat="false" ht="15.75" hidden="false" customHeight="true" outlineLevel="0" collapsed="false">
      <c r="A54" s="21" t="s">
        <v>55</v>
      </c>
      <c r="B54" s="26" t="n">
        <v>2</v>
      </c>
      <c r="C54" s="27" t="s">
        <v>60</v>
      </c>
      <c r="D54" s="27" t="n">
        <v>1299</v>
      </c>
      <c r="E54" s="24" t="s">
        <v>51</v>
      </c>
      <c r="F54" s="15" t="n">
        <v>1</v>
      </c>
      <c r="G54" s="15" t="n">
        <v>1</v>
      </c>
      <c r="H54" s="2" t="n">
        <f aca="false">MAX(I54:J54)</f>
        <v>1</v>
      </c>
      <c r="I54" s="15" t="n">
        <v>1</v>
      </c>
      <c r="J54" s="15" t="n">
        <v>0</v>
      </c>
      <c r="K54" s="15" t="n">
        <v>0</v>
      </c>
      <c r="L54" s="15" t="n">
        <v>65</v>
      </c>
      <c r="M54" s="25" t="n">
        <v>4.33539001</v>
      </c>
      <c r="N54" s="0" t="str">
        <f aca="false">A54&amp;"_"&amp;B54</f>
        <v>MAW745_2</v>
      </c>
      <c r="O54" s="0" t="n">
        <f aca="false">HLOOKUP(N54,UP!$C$15:$AH$16,2,0)</f>
        <v>0</v>
      </c>
    </row>
    <row r="55" customFormat="false" ht="15.75" hidden="false" customHeight="true" outlineLevel="0" collapsed="false">
      <c r="A55" s="21" t="s">
        <v>55</v>
      </c>
      <c r="B55" s="26" t="n">
        <v>1</v>
      </c>
      <c r="C55" s="27" t="s">
        <v>57</v>
      </c>
      <c r="D55" s="27" t="n">
        <v>1220</v>
      </c>
      <c r="E55" s="24" t="s">
        <v>46</v>
      </c>
      <c r="F55" s="15" t="n">
        <v>1</v>
      </c>
      <c r="G55" s="15" t="n">
        <v>1</v>
      </c>
      <c r="H55" s="2" t="n">
        <f aca="false">MAX(I55:J55)</f>
        <v>1</v>
      </c>
      <c r="I55" s="15" t="n">
        <v>1</v>
      </c>
      <c r="J55" s="15" t="n">
        <v>0</v>
      </c>
      <c r="K55" s="15" t="n">
        <v>0</v>
      </c>
      <c r="L55" s="15" t="n">
        <v>65</v>
      </c>
      <c r="M55" s="25" t="n">
        <v>4.33539001</v>
      </c>
      <c r="N55" s="0" t="str">
        <f aca="false">A55&amp;"_"&amp;B55</f>
        <v>MAW745_1</v>
      </c>
      <c r="O55" s="0" t="n">
        <f aca="false">HLOOKUP(N55,UP!$C$15:$AH$16,2,0)</f>
        <v>0</v>
      </c>
    </row>
    <row r="56" customFormat="false" ht="15.75" hidden="false" customHeight="true" outlineLevel="0" collapsed="false">
      <c r="A56" s="21" t="s">
        <v>49</v>
      </c>
      <c r="B56" s="28" t="n">
        <v>2</v>
      </c>
      <c r="C56" s="29" t="s">
        <v>56</v>
      </c>
      <c r="D56" s="30" t="n">
        <v>4200</v>
      </c>
      <c r="E56" s="24" t="s">
        <v>51</v>
      </c>
      <c r="F56" s="15" t="n">
        <v>1</v>
      </c>
      <c r="G56" s="15" t="n">
        <v>1</v>
      </c>
      <c r="H56" s="2" t="n">
        <f aca="false">MAX(I56:J56)</f>
        <v>1</v>
      </c>
      <c r="I56" s="15" t="n">
        <v>1</v>
      </c>
      <c r="J56" s="15" t="n">
        <v>0</v>
      </c>
      <c r="K56" s="15" t="n">
        <v>0</v>
      </c>
      <c r="L56" s="15" t="n">
        <v>65</v>
      </c>
      <c r="M56" s="25" t="n">
        <v>4.33539001</v>
      </c>
      <c r="N56" s="0" t="str">
        <f aca="false">A56&amp;"_"&amp;B56</f>
        <v>MAW746_2</v>
      </c>
      <c r="O56" s="0" t="n">
        <f aca="false">HLOOKUP(N56,UP!$C$15:$AH$16,2,0)</f>
        <v>1</v>
      </c>
    </row>
    <row r="57" customFormat="false" ht="15.75" hidden="false" customHeight="true" outlineLevel="0" collapsed="false">
      <c r="A57" s="21" t="s">
        <v>49</v>
      </c>
      <c r="B57" s="28" t="n">
        <v>2</v>
      </c>
      <c r="C57" s="29" t="s">
        <v>57</v>
      </c>
      <c r="D57" s="30" t="n">
        <v>4417</v>
      </c>
      <c r="E57" s="24" t="s">
        <v>51</v>
      </c>
      <c r="F57" s="15" t="n">
        <v>1</v>
      </c>
      <c r="G57" s="15" t="n">
        <v>1</v>
      </c>
      <c r="H57" s="2" t="n">
        <f aca="false">MAX(I57:J57)</f>
        <v>1</v>
      </c>
      <c r="I57" s="15" t="n">
        <v>1</v>
      </c>
      <c r="J57" s="15" t="n">
        <v>0</v>
      </c>
      <c r="K57" s="15" t="n">
        <v>0</v>
      </c>
      <c r="L57" s="15" t="n">
        <v>65</v>
      </c>
      <c r="M57" s="25" t="n">
        <v>4.33539001</v>
      </c>
      <c r="N57" s="0" t="str">
        <f aca="false">A57&amp;"_"&amp;B57</f>
        <v>MAW746_2</v>
      </c>
      <c r="O57" s="0" t="n">
        <f aca="false">HLOOKUP(N57,UP!$C$15:$AH$16,2,0)</f>
        <v>1</v>
      </c>
    </row>
    <row r="58" customFormat="false" ht="15.75" hidden="false" customHeight="true" outlineLevel="0" collapsed="false">
      <c r="A58" s="21" t="s">
        <v>49</v>
      </c>
      <c r="B58" s="28" t="n">
        <v>2</v>
      </c>
      <c r="C58" s="29" t="s">
        <v>57</v>
      </c>
      <c r="D58" s="30" t="n">
        <v>4420</v>
      </c>
      <c r="E58" s="24" t="s">
        <v>51</v>
      </c>
      <c r="F58" s="15" t="n">
        <v>1</v>
      </c>
      <c r="G58" s="15" t="n">
        <v>1</v>
      </c>
      <c r="H58" s="2" t="n">
        <f aca="false">MAX(I58:J58)</f>
        <v>1</v>
      </c>
      <c r="I58" s="15" t="n">
        <v>1</v>
      </c>
      <c r="J58" s="15" t="n">
        <v>0</v>
      </c>
      <c r="K58" s="15" t="n">
        <v>0</v>
      </c>
      <c r="L58" s="15" t="n">
        <v>65</v>
      </c>
      <c r="M58" s="25" t="n">
        <v>4.33539001</v>
      </c>
      <c r="N58" s="0" t="str">
        <f aca="false">A58&amp;"_"&amp;B58</f>
        <v>MAW746_2</v>
      </c>
      <c r="O58" s="0" t="n">
        <f aca="false">HLOOKUP(N58,UP!$C$15:$AH$16,2,0)</f>
        <v>1</v>
      </c>
    </row>
    <row r="59" customFormat="false" ht="15.75" hidden="false" customHeight="true" outlineLevel="0" collapsed="false">
      <c r="A59" s="21" t="s">
        <v>49</v>
      </c>
      <c r="B59" s="28" t="n">
        <v>3</v>
      </c>
      <c r="C59" s="29" t="s">
        <v>56</v>
      </c>
      <c r="D59" s="30" t="n">
        <v>4561</v>
      </c>
      <c r="E59" s="24" t="s">
        <v>51</v>
      </c>
      <c r="F59" s="15" t="n">
        <v>1</v>
      </c>
      <c r="G59" s="15" t="n">
        <v>1</v>
      </c>
      <c r="H59" s="2" t="n">
        <f aca="false">MAX(I59:J59)</f>
        <v>1</v>
      </c>
      <c r="I59" s="15" t="n">
        <v>1</v>
      </c>
      <c r="J59" s="15" t="n">
        <v>0</v>
      </c>
      <c r="K59" s="15" t="n">
        <v>0</v>
      </c>
      <c r="L59" s="15" t="n">
        <v>65</v>
      </c>
      <c r="M59" s="25" t="n">
        <v>4.33539001</v>
      </c>
      <c r="N59" s="0" t="str">
        <f aca="false">A59&amp;"_"&amp;B59</f>
        <v>MAW746_3</v>
      </c>
      <c r="O59" s="0" t="n">
        <f aca="false">HLOOKUP(N59,UP!$C$15:$AH$16,2,0)</f>
        <v>1</v>
      </c>
    </row>
    <row r="60" customFormat="false" ht="15.75" hidden="false" customHeight="true" outlineLevel="0" collapsed="false">
      <c r="A60" s="21" t="s">
        <v>49</v>
      </c>
      <c r="B60" s="28" t="n">
        <v>3</v>
      </c>
      <c r="C60" s="29" t="s">
        <v>56</v>
      </c>
      <c r="D60" s="30" t="n">
        <v>4579</v>
      </c>
      <c r="E60" s="24" t="s">
        <v>51</v>
      </c>
      <c r="F60" s="15" t="n">
        <v>1</v>
      </c>
      <c r="G60" s="15" t="n">
        <v>1</v>
      </c>
      <c r="H60" s="2" t="n">
        <f aca="false">MAX(I60:J60)</f>
        <v>1</v>
      </c>
      <c r="I60" s="15" t="n">
        <v>1</v>
      </c>
      <c r="J60" s="15" t="n">
        <v>0</v>
      </c>
      <c r="K60" s="15" t="n">
        <v>0</v>
      </c>
      <c r="L60" s="15" t="n">
        <v>65</v>
      </c>
      <c r="M60" s="25" t="n">
        <v>4.33539001</v>
      </c>
      <c r="N60" s="0" t="str">
        <f aca="false">A60&amp;"_"&amp;B60</f>
        <v>MAW746_3</v>
      </c>
      <c r="O60" s="0" t="n">
        <f aca="false">HLOOKUP(N60,UP!$C$15:$AH$16,2,0)</f>
        <v>1</v>
      </c>
    </row>
    <row r="61" customFormat="false" ht="15.75" hidden="false" customHeight="true" outlineLevel="0" collapsed="false">
      <c r="A61" s="21" t="s">
        <v>49</v>
      </c>
      <c r="B61" s="28" t="n">
        <v>3</v>
      </c>
      <c r="C61" s="35" t="s">
        <v>57</v>
      </c>
      <c r="D61" s="30" t="n">
        <v>4552</v>
      </c>
      <c r="E61" s="24" t="s">
        <v>51</v>
      </c>
      <c r="F61" s="15" t="n">
        <v>1</v>
      </c>
      <c r="G61" s="15" t="n">
        <v>1</v>
      </c>
      <c r="H61" s="2" t="n">
        <f aca="false">MAX(I61:J61)</f>
        <v>1</v>
      </c>
      <c r="I61" s="15" t="n">
        <v>1</v>
      </c>
      <c r="J61" s="15" t="n">
        <v>0</v>
      </c>
      <c r="K61" s="15" t="n">
        <v>0</v>
      </c>
      <c r="L61" s="15" t="n">
        <v>65</v>
      </c>
      <c r="M61" s="25" t="n">
        <v>4.33539001</v>
      </c>
      <c r="N61" s="0" t="str">
        <f aca="false">A61&amp;"_"&amp;B61</f>
        <v>MAW746_3</v>
      </c>
      <c r="O61" s="0" t="n">
        <f aca="false">HLOOKUP(N61,UP!$C$15:$AH$16,2,0)</f>
        <v>1</v>
      </c>
    </row>
    <row r="62" customFormat="false" ht="15.75" hidden="false" customHeight="true" outlineLevel="0" collapsed="false">
      <c r="A62" s="21" t="s">
        <v>49</v>
      </c>
      <c r="B62" s="28" t="n">
        <v>3</v>
      </c>
      <c r="C62" s="29" t="s">
        <v>53</v>
      </c>
      <c r="D62" s="30" t="n">
        <v>4688</v>
      </c>
      <c r="E62" s="24" t="s">
        <v>51</v>
      </c>
      <c r="F62" s="15" t="n">
        <v>1</v>
      </c>
      <c r="G62" s="15" t="n">
        <v>1</v>
      </c>
      <c r="H62" s="2" t="n">
        <f aca="false">MAX(I62:J62)</f>
        <v>1</v>
      </c>
      <c r="I62" s="15" t="n">
        <v>1</v>
      </c>
      <c r="J62" s="15" t="n">
        <v>0</v>
      </c>
      <c r="K62" s="15" t="n">
        <v>0</v>
      </c>
      <c r="L62" s="15" t="n">
        <v>65</v>
      </c>
      <c r="M62" s="25" t="n">
        <v>4.33539001</v>
      </c>
      <c r="N62" s="0" t="str">
        <f aca="false">A62&amp;"_"&amp;B62</f>
        <v>MAW746_3</v>
      </c>
      <c r="O62" s="0" t="n">
        <f aca="false">HLOOKUP(N62,UP!$C$15:$AH$16,2,0)</f>
        <v>1</v>
      </c>
    </row>
    <row r="63" customFormat="false" ht="15.75" hidden="false" customHeight="true" outlineLevel="0" collapsed="false">
      <c r="A63" s="21" t="s">
        <v>49</v>
      </c>
      <c r="B63" s="28" t="n">
        <v>2</v>
      </c>
      <c r="C63" s="29" t="s">
        <v>57</v>
      </c>
      <c r="D63" s="30" t="n">
        <v>4463</v>
      </c>
      <c r="E63" s="24" t="s">
        <v>51</v>
      </c>
      <c r="F63" s="15" t="n">
        <v>1</v>
      </c>
      <c r="G63" s="15" t="n">
        <v>1</v>
      </c>
      <c r="H63" s="2" t="n">
        <f aca="false">MAX(I63:J63)</f>
        <v>1</v>
      </c>
      <c r="I63" s="15" t="n">
        <v>1</v>
      </c>
      <c r="J63" s="15" t="n">
        <v>0</v>
      </c>
      <c r="K63" s="15" t="n">
        <v>0</v>
      </c>
      <c r="L63" s="15" t="n">
        <v>65</v>
      </c>
      <c r="M63" s="25" t="n">
        <v>4.33539001</v>
      </c>
      <c r="N63" s="0" t="str">
        <f aca="false">A63&amp;"_"&amp;B63</f>
        <v>MAW746_2</v>
      </c>
      <c r="O63" s="0" t="n">
        <f aca="false">HLOOKUP(N63,UP!$C$15:$AH$16,2,0)</f>
        <v>1</v>
      </c>
    </row>
    <row r="64" customFormat="false" ht="15.75" hidden="false" customHeight="true" outlineLevel="0" collapsed="false">
      <c r="A64" s="21" t="s">
        <v>59</v>
      </c>
      <c r="B64" s="28" t="n">
        <v>1</v>
      </c>
      <c r="C64" s="34" t="s">
        <v>56</v>
      </c>
      <c r="D64" s="34" t="n">
        <v>7963</v>
      </c>
      <c r="E64" s="24" t="s">
        <v>46</v>
      </c>
      <c r="F64" s="15" t="n">
        <v>1</v>
      </c>
      <c r="G64" s="15" t="n">
        <v>1</v>
      </c>
      <c r="H64" s="2" t="n">
        <f aca="false">MAX(I64:J64)</f>
        <v>1</v>
      </c>
      <c r="I64" s="15" t="n">
        <v>1</v>
      </c>
      <c r="J64" s="15" t="n">
        <v>0</v>
      </c>
      <c r="K64" s="15" t="n">
        <v>0</v>
      </c>
      <c r="L64" s="15" t="n">
        <v>65</v>
      </c>
      <c r="M64" s="25" t="n">
        <v>4.33539001</v>
      </c>
      <c r="N64" s="0" t="str">
        <f aca="false">A64&amp;"_"&amp;B64</f>
        <v>MAW748_1</v>
      </c>
      <c r="O64" s="0" t="n">
        <f aca="false">HLOOKUP(N64,UP!$C$15:$AH$16,2,0)</f>
        <v>0</v>
      </c>
    </row>
    <row r="65" customFormat="false" ht="15.75" hidden="false" customHeight="true" outlineLevel="0" collapsed="false">
      <c r="A65" s="21" t="s">
        <v>52</v>
      </c>
      <c r="B65" s="32" t="n">
        <v>1</v>
      </c>
      <c r="C65" s="33" t="s">
        <v>53</v>
      </c>
      <c r="D65" s="33" t="n">
        <v>29441</v>
      </c>
      <c r="E65" s="24" t="s">
        <v>46</v>
      </c>
      <c r="F65" s="15" t="n">
        <v>1</v>
      </c>
      <c r="G65" s="15" t="n">
        <v>1</v>
      </c>
      <c r="H65" s="2" t="n">
        <f aca="false">MAX(I65:J65)</f>
        <v>1</v>
      </c>
      <c r="I65" s="15" t="n">
        <v>1</v>
      </c>
      <c r="J65" s="15" t="n">
        <v>0</v>
      </c>
      <c r="K65" s="15" t="n">
        <v>0</v>
      </c>
      <c r="L65" s="15" t="n">
        <v>65</v>
      </c>
      <c r="M65" s="25" t="n">
        <v>4.33539001</v>
      </c>
      <c r="N65" s="0" t="str">
        <f aca="false">A65&amp;"_"&amp;B65</f>
        <v>MAW751_1</v>
      </c>
      <c r="O65" s="0" t="n">
        <f aca="false">HLOOKUP(N65,UP!$C$15:$AH$16,2,0)</f>
        <v>0</v>
      </c>
    </row>
    <row r="66" customFormat="false" ht="15.75" hidden="false" customHeight="true" outlineLevel="0" collapsed="false">
      <c r="A66" s="21" t="s">
        <v>44</v>
      </c>
      <c r="B66" s="22" t="n">
        <v>1</v>
      </c>
      <c r="C66" s="23" t="s">
        <v>61</v>
      </c>
      <c r="D66" s="23" t="n">
        <v>11386</v>
      </c>
      <c r="E66" s="24" t="s">
        <v>46</v>
      </c>
      <c r="F66" s="15" t="n">
        <f aca="false">IF(ISERROR(SEARCH("2",E66)),0,1)</f>
        <v>1</v>
      </c>
      <c r="G66" s="15" t="n">
        <v>1</v>
      </c>
      <c r="H66" s="2" t="n">
        <f aca="false">MAX(I66:J66)</f>
        <v>1</v>
      </c>
      <c r="I66" s="15" t="n">
        <v>1</v>
      </c>
      <c r="J66" s="15" t="n">
        <v>0</v>
      </c>
      <c r="K66" s="15" t="n">
        <v>0</v>
      </c>
      <c r="L66" s="15" t="n">
        <v>70</v>
      </c>
      <c r="M66" s="25" t="n">
        <v>5.04152884</v>
      </c>
      <c r="N66" s="0" t="str">
        <f aca="false">A66&amp;"_"&amp;B66</f>
        <v>MAW752_1</v>
      </c>
      <c r="O66" s="0" t="n">
        <f aca="false">HLOOKUP(N66,UP!$C$15:$AH$16,2,0)</f>
        <v>0</v>
      </c>
    </row>
    <row r="67" customFormat="false" ht="15.75" hidden="false" customHeight="true" outlineLevel="0" collapsed="false">
      <c r="A67" s="21" t="s">
        <v>62</v>
      </c>
      <c r="B67" s="36" t="n">
        <v>2</v>
      </c>
      <c r="C67" s="37" t="s">
        <v>57</v>
      </c>
      <c r="D67" s="38" t="n">
        <v>6002</v>
      </c>
      <c r="E67" s="24" t="s">
        <v>63</v>
      </c>
      <c r="F67" s="15" t="n">
        <f aca="false">IF(ISERROR(SEARCH("2",E67)),0,1)</f>
        <v>1</v>
      </c>
      <c r="G67" s="15" t="n">
        <v>1</v>
      </c>
      <c r="H67" s="2" t="n">
        <f aca="false">MAX(I67:J67)</f>
        <v>1</v>
      </c>
      <c r="I67" s="15" t="n">
        <v>1</v>
      </c>
      <c r="J67" s="15" t="n">
        <v>0</v>
      </c>
      <c r="K67" s="15" t="n">
        <v>0</v>
      </c>
      <c r="L67" s="15" t="n">
        <v>70</v>
      </c>
      <c r="M67" s="25" t="n">
        <v>5.04152884</v>
      </c>
      <c r="N67" s="0" t="str">
        <f aca="false">A67&amp;"_"&amp;B67</f>
        <v>MAW753_2</v>
      </c>
      <c r="O67" s="0" t="n">
        <f aca="false">HLOOKUP(N67,UP!$C$15:$AH$16,2,0)</f>
        <v>0</v>
      </c>
    </row>
    <row r="68" customFormat="false" ht="15.75" hidden="false" customHeight="true" outlineLevel="0" collapsed="false">
      <c r="A68" s="21" t="s">
        <v>62</v>
      </c>
      <c r="B68" s="36" t="n">
        <v>1</v>
      </c>
      <c r="C68" s="37" t="s">
        <v>64</v>
      </c>
      <c r="D68" s="38" t="n">
        <v>6245</v>
      </c>
      <c r="E68" s="24" t="s">
        <v>63</v>
      </c>
      <c r="F68" s="15" t="n">
        <f aca="false">IF(ISERROR(SEARCH("2",E68)),0,1)</f>
        <v>1</v>
      </c>
      <c r="G68" s="15" t="n">
        <v>1</v>
      </c>
      <c r="H68" s="2" t="n">
        <f aca="false">MAX(I68:J68)</f>
        <v>1</v>
      </c>
      <c r="I68" s="15" t="n">
        <v>1</v>
      </c>
      <c r="J68" s="15" t="n">
        <v>0</v>
      </c>
      <c r="K68" s="15" t="n">
        <v>0</v>
      </c>
      <c r="L68" s="15" t="n">
        <v>70</v>
      </c>
      <c r="M68" s="25" t="n">
        <v>5.04152884</v>
      </c>
      <c r="N68" s="0" t="str">
        <f aca="false">A68&amp;"_"&amp;B68</f>
        <v>MAW753_1</v>
      </c>
      <c r="O68" s="0" t="n">
        <f aca="false">HLOOKUP(N68,UP!$C$15:$AH$16,2,0)</f>
        <v>1</v>
      </c>
    </row>
    <row r="69" customFormat="false" ht="15.75" hidden="false" customHeight="true" outlineLevel="0" collapsed="false">
      <c r="A69" s="21" t="s">
        <v>47</v>
      </c>
      <c r="B69" s="26" t="n">
        <v>1</v>
      </c>
      <c r="C69" s="27" t="s">
        <v>65</v>
      </c>
      <c r="D69" s="27" t="n">
        <v>868</v>
      </c>
      <c r="E69" s="24" t="s">
        <v>46</v>
      </c>
      <c r="F69" s="15" t="n">
        <v>1</v>
      </c>
      <c r="G69" s="15" t="n">
        <v>1</v>
      </c>
      <c r="H69" s="2" t="n">
        <f aca="false">MAX(I69:J69)</f>
        <v>1</v>
      </c>
      <c r="I69" s="15" t="n">
        <v>1</v>
      </c>
      <c r="J69" s="15" t="n">
        <v>0</v>
      </c>
      <c r="K69" s="15" t="n">
        <v>0</v>
      </c>
      <c r="L69" s="15" t="n">
        <v>70</v>
      </c>
      <c r="M69" s="25" t="n">
        <v>5.04152884</v>
      </c>
      <c r="N69" s="0" t="str">
        <f aca="false">A69&amp;"_"&amp;B69</f>
        <v>MAW744_1</v>
      </c>
      <c r="O69" s="0" t="n">
        <f aca="false">HLOOKUP(N69,UP!$C$15:$AH$16,2,0)</f>
        <v>0</v>
      </c>
    </row>
    <row r="70" customFormat="false" ht="15.75" hidden="false" customHeight="true" outlineLevel="0" collapsed="false">
      <c r="A70" s="21" t="s">
        <v>47</v>
      </c>
      <c r="B70" s="26" t="n">
        <v>4</v>
      </c>
      <c r="C70" s="27" t="s">
        <v>57</v>
      </c>
      <c r="D70" s="27" t="n">
        <v>303</v>
      </c>
      <c r="E70" s="24" t="s">
        <v>46</v>
      </c>
      <c r="F70" s="15" t="n">
        <v>1</v>
      </c>
      <c r="G70" s="15" t="n">
        <v>1</v>
      </c>
      <c r="H70" s="2" t="n">
        <f aca="false">MAX(I70:J70)</f>
        <v>1</v>
      </c>
      <c r="I70" s="15" t="n">
        <v>1</v>
      </c>
      <c r="J70" s="15" t="n">
        <v>0</v>
      </c>
      <c r="K70" s="15" t="n">
        <v>0</v>
      </c>
      <c r="L70" s="15" t="n">
        <v>70</v>
      </c>
      <c r="M70" s="25" t="n">
        <v>5.04152884</v>
      </c>
      <c r="N70" s="0" t="str">
        <f aca="false">A70&amp;"_"&amp;B70</f>
        <v>MAW744_4</v>
      </c>
      <c r="O70" s="0" t="n">
        <f aca="false">HLOOKUP(N70,UP!$C$15:$AH$16,2,0)</f>
        <v>0</v>
      </c>
    </row>
    <row r="71" customFormat="false" ht="15.75" hidden="false" customHeight="true" outlineLevel="0" collapsed="false">
      <c r="A71" s="21" t="s">
        <v>47</v>
      </c>
      <c r="B71" s="26" t="n">
        <v>3</v>
      </c>
      <c r="C71" s="27" t="s">
        <v>56</v>
      </c>
      <c r="D71" s="27" t="n">
        <v>450</v>
      </c>
      <c r="E71" s="24" t="s">
        <v>46</v>
      </c>
      <c r="F71" s="15" t="n">
        <v>1</v>
      </c>
      <c r="G71" s="15" t="n">
        <v>1</v>
      </c>
      <c r="H71" s="2" t="n">
        <f aca="false">MAX(I71:J71)</f>
        <v>1</v>
      </c>
      <c r="I71" s="15" t="n">
        <v>1</v>
      </c>
      <c r="J71" s="15" t="n">
        <v>0</v>
      </c>
      <c r="K71" s="15" t="n">
        <v>0</v>
      </c>
      <c r="L71" s="15" t="n">
        <v>70</v>
      </c>
      <c r="M71" s="25" t="n">
        <v>5.04152884</v>
      </c>
      <c r="N71" s="0" t="str">
        <f aca="false">A71&amp;"_"&amp;B71</f>
        <v>MAW744_3</v>
      </c>
      <c r="O71" s="0" t="n">
        <f aca="false">HLOOKUP(N71,UP!$C$15:$AH$16,2,0)</f>
        <v>1</v>
      </c>
    </row>
    <row r="72" customFormat="false" ht="15.75" hidden="false" customHeight="true" outlineLevel="0" collapsed="false">
      <c r="A72" s="21" t="s">
        <v>47</v>
      </c>
      <c r="B72" s="26" t="n">
        <v>2</v>
      </c>
      <c r="C72" s="27" t="s">
        <v>53</v>
      </c>
      <c r="D72" s="27" t="n">
        <v>170</v>
      </c>
      <c r="E72" s="24" t="s">
        <v>51</v>
      </c>
      <c r="F72" s="15" t="n">
        <v>1</v>
      </c>
      <c r="G72" s="15" t="n">
        <v>1</v>
      </c>
      <c r="H72" s="2" t="n">
        <f aca="false">MAX(I72:J72)</f>
        <v>1</v>
      </c>
      <c r="I72" s="15" t="n">
        <v>1</v>
      </c>
      <c r="J72" s="15" t="n">
        <v>0</v>
      </c>
      <c r="K72" s="15" t="n">
        <v>0</v>
      </c>
      <c r="L72" s="15" t="n">
        <v>70</v>
      </c>
      <c r="M72" s="25" t="n">
        <v>5.04152884</v>
      </c>
      <c r="N72" s="0" t="str">
        <f aca="false">A72&amp;"_"&amp;B72</f>
        <v>MAW744_2</v>
      </c>
      <c r="O72" s="0" t="n">
        <f aca="false">HLOOKUP(N72,UP!$C$15:$AH$16,2,0)</f>
        <v>1</v>
      </c>
    </row>
    <row r="73" customFormat="false" ht="15.75" hidden="false" customHeight="true" outlineLevel="0" collapsed="false">
      <c r="A73" s="21" t="s">
        <v>55</v>
      </c>
      <c r="B73" s="26" t="n">
        <v>2</v>
      </c>
      <c r="C73" s="27" t="s">
        <v>50</v>
      </c>
      <c r="D73" s="27" t="n">
        <v>1477</v>
      </c>
      <c r="E73" s="24" t="s">
        <v>51</v>
      </c>
      <c r="F73" s="15" t="n">
        <v>1</v>
      </c>
      <c r="G73" s="15" t="n">
        <v>1</v>
      </c>
      <c r="H73" s="2" t="n">
        <f aca="false">MAX(I73:J73)</f>
        <v>1</v>
      </c>
      <c r="I73" s="15" t="n">
        <v>1</v>
      </c>
      <c r="J73" s="15" t="n">
        <v>0</v>
      </c>
      <c r="K73" s="15" t="n">
        <v>0</v>
      </c>
      <c r="L73" s="15" t="n">
        <v>70</v>
      </c>
      <c r="M73" s="25" t="n">
        <v>5.04152884</v>
      </c>
      <c r="N73" s="0" t="str">
        <f aca="false">A73&amp;"_"&amp;B73</f>
        <v>MAW745_2</v>
      </c>
      <c r="O73" s="0" t="n">
        <f aca="false">HLOOKUP(N73,UP!$C$15:$AH$16,2,0)</f>
        <v>0</v>
      </c>
    </row>
    <row r="74" customFormat="false" ht="15.75" hidden="false" customHeight="true" outlineLevel="0" collapsed="false">
      <c r="A74" s="21" t="s">
        <v>49</v>
      </c>
      <c r="B74" s="28" t="n">
        <v>2</v>
      </c>
      <c r="C74" s="29" t="s">
        <v>54</v>
      </c>
      <c r="D74" s="30" t="n">
        <v>4435</v>
      </c>
      <c r="E74" s="24" t="s">
        <v>51</v>
      </c>
      <c r="F74" s="15" t="n">
        <v>1</v>
      </c>
      <c r="G74" s="15" t="n">
        <v>1</v>
      </c>
      <c r="H74" s="2" t="n">
        <f aca="false">MAX(I74:J74)</f>
        <v>1</v>
      </c>
      <c r="I74" s="15" t="n">
        <v>1</v>
      </c>
      <c r="J74" s="15" t="n">
        <v>0</v>
      </c>
      <c r="K74" s="15" t="n">
        <v>0</v>
      </c>
      <c r="L74" s="15" t="n">
        <v>70</v>
      </c>
      <c r="M74" s="25" t="n">
        <v>5.04152884</v>
      </c>
      <c r="N74" s="0" t="str">
        <f aca="false">A74&amp;"_"&amp;B74</f>
        <v>MAW746_2</v>
      </c>
      <c r="O74" s="0" t="n">
        <f aca="false">HLOOKUP(N74,UP!$C$15:$AH$16,2,0)</f>
        <v>1</v>
      </c>
    </row>
    <row r="75" customFormat="false" ht="15.75" hidden="false" customHeight="true" outlineLevel="0" collapsed="false">
      <c r="A75" s="21" t="s">
        <v>49</v>
      </c>
      <c r="B75" s="28" t="n">
        <v>2</v>
      </c>
      <c r="C75" s="29" t="s">
        <v>58</v>
      </c>
      <c r="D75" s="30" t="n">
        <v>4014</v>
      </c>
      <c r="E75" s="24" t="s">
        <v>51</v>
      </c>
      <c r="F75" s="15" t="n">
        <v>1</v>
      </c>
      <c r="G75" s="15" t="n">
        <v>1</v>
      </c>
      <c r="H75" s="2" t="n">
        <f aca="false">MAX(I75:J75)</f>
        <v>1</v>
      </c>
      <c r="I75" s="15" t="n">
        <v>1</v>
      </c>
      <c r="J75" s="15" t="n">
        <v>0</v>
      </c>
      <c r="K75" s="15" t="n">
        <v>0</v>
      </c>
      <c r="L75" s="15" t="n">
        <v>70</v>
      </c>
      <c r="M75" s="25" t="n">
        <v>5.04152884</v>
      </c>
      <c r="N75" s="0" t="str">
        <f aca="false">A75&amp;"_"&amp;B75</f>
        <v>MAW746_2</v>
      </c>
      <c r="O75" s="0" t="n">
        <f aca="false">HLOOKUP(N75,UP!$C$15:$AH$16,2,0)</f>
        <v>1</v>
      </c>
    </row>
    <row r="76" customFormat="false" ht="15.75" hidden="false" customHeight="true" outlineLevel="0" collapsed="false">
      <c r="A76" s="21" t="s">
        <v>49</v>
      </c>
      <c r="B76" s="28" t="n">
        <v>3</v>
      </c>
      <c r="C76" s="29" t="s">
        <v>57</v>
      </c>
      <c r="D76" s="30" t="n">
        <v>4814</v>
      </c>
      <c r="E76" s="24" t="s">
        <v>51</v>
      </c>
      <c r="F76" s="15" t="n">
        <v>1</v>
      </c>
      <c r="G76" s="15" t="n">
        <v>1</v>
      </c>
      <c r="H76" s="2" t="n">
        <f aca="false">MAX(I76:J76)</f>
        <v>1</v>
      </c>
      <c r="I76" s="15" t="n">
        <v>1</v>
      </c>
      <c r="J76" s="15" t="n">
        <v>0</v>
      </c>
      <c r="K76" s="15" t="n">
        <v>0</v>
      </c>
      <c r="L76" s="15" t="n">
        <v>70</v>
      </c>
      <c r="M76" s="25" t="n">
        <v>5.04152884</v>
      </c>
      <c r="N76" s="0" t="str">
        <f aca="false">A76&amp;"_"&amp;B76</f>
        <v>MAW746_3</v>
      </c>
      <c r="O76" s="0" t="n">
        <f aca="false">HLOOKUP(N76,UP!$C$15:$AH$16,2,0)</f>
        <v>1</v>
      </c>
    </row>
    <row r="77" customFormat="false" ht="15.75" hidden="false" customHeight="true" outlineLevel="0" collapsed="false">
      <c r="A77" s="21" t="s">
        <v>49</v>
      </c>
      <c r="B77" s="28" t="n">
        <v>4</v>
      </c>
      <c r="C77" s="29" t="s">
        <v>56</v>
      </c>
      <c r="D77" s="30" t="n">
        <v>4141</v>
      </c>
      <c r="E77" s="24" t="s">
        <v>51</v>
      </c>
      <c r="F77" s="15" t="n">
        <v>1</v>
      </c>
      <c r="G77" s="15" t="n">
        <v>1</v>
      </c>
      <c r="H77" s="2" t="n">
        <f aca="false">MAX(I77:J77)</f>
        <v>1</v>
      </c>
      <c r="I77" s="15" t="n">
        <v>1</v>
      </c>
      <c r="J77" s="15" t="n">
        <v>0</v>
      </c>
      <c r="K77" s="15" t="n">
        <v>0</v>
      </c>
      <c r="L77" s="15" t="n">
        <v>70</v>
      </c>
      <c r="M77" s="25" t="n">
        <v>5.04152884</v>
      </c>
      <c r="N77" s="0" t="str">
        <f aca="false">A77&amp;"_"&amp;B77</f>
        <v>MAW746_4</v>
      </c>
      <c r="O77" s="0" t="n">
        <f aca="false">HLOOKUP(N77,UP!$C$15:$AH$16,2,0)</f>
        <v>1</v>
      </c>
    </row>
    <row r="78" customFormat="false" ht="15.75" hidden="false" customHeight="true" outlineLevel="0" collapsed="false">
      <c r="A78" s="21" t="s">
        <v>49</v>
      </c>
      <c r="B78" s="28" t="n">
        <v>2</v>
      </c>
      <c r="C78" s="29" t="s">
        <v>57</v>
      </c>
      <c r="D78" s="30" t="n">
        <v>4474</v>
      </c>
      <c r="E78" s="24" t="s">
        <v>51</v>
      </c>
      <c r="F78" s="15" t="n">
        <v>1</v>
      </c>
      <c r="G78" s="15" t="n">
        <v>1</v>
      </c>
      <c r="H78" s="2" t="n">
        <f aca="false">MAX(I78:J78)</f>
        <v>1</v>
      </c>
      <c r="I78" s="15" t="n">
        <v>1</v>
      </c>
      <c r="J78" s="15" t="n">
        <v>0</v>
      </c>
      <c r="K78" s="15" t="n">
        <v>0</v>
      </c>
      <c r="L78" s="15" t="n">
        <v>70</v>
      </c>
      <c r="M78" s="25" t="n">
        <v>5.04152884</v>
      </c>
      <c r="N78" s="0" t="str">
        <f aca="false">A78&amp;"_"&amp;B78</f>
        <v>MAW746_2</v>
      </c>
      <c r="O78" s="0" t="n">
        <f aca="false">HLOOKUP(N78,UP!$C$15:$AH$16,2,0)</f>
        <v>1</v>
      </c>
    </row>
    <row r="79" customFormat="false" ht="15.75" hidden="false" customHeight="true" outlineLevel="0" collapsed="false">
      <c r="A79" s="21" t="s">
        <v>59</v>
      </c>
      <c r="B79" s="28" t="n">
        <v>3</v>
      </c>
      <c r="C79" s="39" t="s">
        <v>57</v>
      </c>
      <c r="D79" s="39" t="n">
        <v>7331</v>
      </c>
      <c r="E79" s="24" t="s">
        <v>46</v>
      </c>
      <c r="F79" s="15" t="n">
        <v>1</v>
      </c>
      <c r="G79" s="15" t="n">
        <v>1</v>
      </c>
      <c r="H79" s="2" t="n">
        <f aca="false">MAX(I79:J79)</f>
        <v>1</v>
      </c>
      <c r="I79" s="15" t="n">
        <v>1</v>
      </c>
      <c r="J79" s="15" t="n">
        <v>0</v>
      </c>
      <c r="K79" s="15" t="n">
        <v>0</v>
      </c>
      <c r="L79" s="15" t="n">
        <v>70</v>
      </c>
      <c r="M79" s="25" t="n">
        <v>5.04152884</v>
      </c>
      <c r="N79" s="0" t="str">
        <f aca="false">A79&amp;"_"&amp;B79</f>
        <v>MAW748_3</v>
      </c>
      <c r="O79" s="0" t="n">
        <f aca="false">HLOOKUP(N79,UP!$C$15:$AH$16,2,0)</f>
        <v>0</v>
      </c>
    </row>
    <row r="80" customFormat="false" ht="15.75" hidden="false" customHeight="true" outlineLevel="0" collapsed="false">
      <c r="A80" s="21" t="s">
        <v>52</v>
      </c>
      <c r="B80" s="24" t="n">
        <v>2</v>
      </c>
      <c r="C80" s="31" t="s">
        <v>56</v>
      </c>
      <c r="D80" s="31" t="n">
        <v>29103</v>
      </c>
      <c r="E80" s="24" t="s">
        <v>51</v>
      </c>
      <c r="F80" s="15" t="n">
        <v>1</v>
      </c>
      <c r="G80" s="15" t="n">
        <v>1</v>
      </c>
      <c r="H80" s="2" t="n">
        <f aca="false">MAX(I80:J80)</f>
        <v>1</v>
      </c>
      <c r="I80" s="15" t="n">
        <v>1</v>
      </c>
      <c r="J80" s="15" t="n">
        <v>0</v>
      </c>
      <c r="K80" s="15" t="n">
        <v>0</v>
      </c>
      <c r="L80" s="15" t="n">
        <v>70</v>
      </c>
      <c r="M80" s="25" t="n">
        <v>5.04152884</v>
      </c>
      <c r="N80" s="0" t="str">
        <f aca="false">A80&amp;"_"&amp;B80</f>
        <v>MAW751_2</v>
      </c>
      <c r="O80" s="0" t="n">
        <f aca="false">HLOOKUP(N80,UP!$C$15:$AH$16,2,0)</f>
        <v>0</v>
      </c>
    </row>
    <row r="81" customFormat="false" ht="15.75" hidden="false" customHeight="true" outlineLevel="0" collapsed="false">
      <c r="A81" s="21" t="s">
        <v>44</v>
      </c>
      <c r="B81" s="22" t="n">
        <v>3</v>
      </c>
      <c r="C81" s="23" t="s">
        <v>53</v>
      </c>
      <c r="D81" s="23" t="n">
        <v>18518</v>
      </c>
      <c r="E81" s="24" t="s">
        <v>46</v>
      </c>
      <c r="F81" s="15" t="n">
        <f aca="false">IF(ISERROR(SEARCH("2",E81)),0,1)</f>
        <v>1</v>
      </c>
      <c r="G81" s="15" t="n">
        <v>1</v>
      </c>
      <c r="H81" s="2" t="n">
        <f aca="false">MAX(I81:J81)</f>
        <v>1</v>
      </c>
      <c r="I81" s="15" t="n">
        <v>1</v>
      </c>
      <c r="J81" s="15" t="n">
        <v>0</v>
      </c>
      <c r="K81" s="15" t="n">
        <v>0</v>
      </c>
      <c r="L81" s="15" t="n">
        <v>75</v>
      </c>
      <c r="M81" s="25" t="n">
        <v>5.79997425</v>
      </c>
      <c r="N81" s="0" t="str">
        <f aca="false">A81&amp;"_"&amp;B81</f>
        <v>MAW752_3</v>
      </c>
      <c r="O81" s="0" t="n">
        <f aca="false">HLOOKUP(N81,UP!$C$15:$AH$16,2,0)</f>
        <v>0</v>
      </c>
    </row>
    <row r="82" customFormat="false" ht="15.75" hidden="false" customHeight="true" outlineLevel="0" collapsed="false">
      <c r="A82" s="21" t="s">
        <v>44</v>
      </c>
      <c r="B82" s="22" t="n">
        <v>2</v>
      </c>
      <c r="C82" s="23" t="s">
        <v>56</v>
      </c>
      <c r="D82" s="23" t="n">
        <v>29368</v>
      </c>
      <c r="E82" s="24" t="s">
        <v>46</v>
      </c>
      <c r="F82" s="15" t="n">
        <f aca="false">IF(ISERROR(SEARCH("2",E82)),0,1)</f>
        <v>1</v>
      </c>
      <c r="G82" s="15" t="n">
        <v>1</v>
      </c>
      <c r="H82" s="2" t="n">
        <f aca="false">MAX(I82:J82)</f>
        <v>1</v>
      </c>
      <c r="I82" s="15" t="n">
        <v>1</v>
      </c>
      <c r="J82" s="15" t="n">
        <v>0</v>
      </c>
      <c r="K82" s="15" t="n">
        <v>0</v>
      </c>
      <c r="L82" s="15" t="n">
        <v>75</v>
      </c>
      <c r="M82" s="25" t="n">
        <v>5.79997425</v>
      </c>
      <c r="N82" s="0" t="str">
        <f aca="false">A82&amp;"_"&amp;B82</f>
        <v>MAW752_2</v>
      </c>
      <c r="O82" s="0" t="n">
        <f aca="false">HLOOKUP(N82,UP!$C$15:$AH$16,2,0)</f>
        <v>0</v>
      </c>
    </row>
    <row r="83" customFormat="false" ht="15.75" hidden="false" customHeight="true" outlineLevel="0" collapsed="false">
      <c r="A83" s="21" t="s">
        <v>44</v>
      </c>
      <c r="B83" s="22" t="n">
        <v>1</v>
      </c>
      <c r="C83" s="23" t="s">
        <v>56</v>
      </c>
      <c r="D83" s="23" t="n">
        <v>11433</v>
      </c>
      <c r="E83" s="24" t="s">
        <v>46</v>
      </c>
      <c r="F83" s="15" t="n">
        <f aca="false">IF(ISERROR(SEARCH("2",E83)),0,1)</f>
        <v>1</v>
      </c>
      <c r="G83" s="15" t="n">
        <v>1</v>
      </c>
      <c r="H83" s="2" t="n">
        <f aca="false">MAX(I83:J83)</f>
        <v>1</v>
      </c>
      <c r="I83" s="15" t="n">
        <v>1</v>
      </c>
      <c r="J83" s="15" t="n">
        <v>0</v>
      </c>
      <c r="K83" s="15" t="n">
        <v>0</v>
      </c>
      <c r="L83" s="15" t="n">
        <v>75</v>
      </c>
      <c r="M83" s="25" t="n">
        <v>5.79997425</v>
      </c>
      <c r="N83" s="0" t="str">
        <f aca="false">A83&amp;"_"&amp;B83</f>
        <v>MAW752_1</v>
      </c>
      <c r="O83" s="0" t="n">
        <f aca="false">HLOOKUP(N83,UP!$C$15:$AH$16,2,0)</f>
        <v>0</v>
      </c>
    </row>
    <row r="84" customFormat="false" ht="15.75" hidden="false" customHeight="true" outlineLevel="0" collapsed="false">
      <c r="A84" s="21" t="s">
        <v>49</v>
      </c>
      <c r="B84" s="28" t="n">
        <v>1</v>
      </c>
      <c r="C84" s="29" t="s">
        <v>53</v>
      </c>
      <c r="D84" s="30" t="n">
        <v>4932</v>
      </c>
      <c r="E84" s="24" t="s">
        <v>51</v>
      </c>
      <c r="F84" s="15" t="n">
        <v>1</v>
      </c>
      <c r="G84" s="15" t="n">
        <v>1</v>
      </c>
      <c r="H84" s="2" t="n">
        <f aca="false">MAX(I84:J84)</f>
        <v>1</v>
      </c>
      <c r="I84" s="15" t="n">
        <v>1</v>
      </c>
      <c r="J84" s="15" t="n">
        <v>0</v>
      </c>
      <c r="K84" s="15" t="n">
        <v>0</v>
      </c>
      <c r="L84" s="15" t="n">
        <v>75</v>
      </c>
      <c r="M84" s="25" t="n">
        <v>5.79997425</v>
      </c>
      <c r="N84" s="0" t="str">
        <f aca="false">A84&amp;"_"&amp;B84</f>
        <v>MAW746_1</v>
      </c>
      <c r="O84" s="0" t="n">
        <f aca="false">HLOOKUP(N84,UP!$C$15:$AH$16,2,0)</f>
        <v>1</v>
      </c>
    </row>
    <row r="85" customFormat="false" ht="15.75" hidden="false" customHeight="true" outlineLevel="0" collapsed="false">
      <c r="A85" s="21" t="s">
        <v>49</v>
      </c>
      <c r="B85" s="28" t="n">
        <v>2</v>
      </c>
      <c r="C85" s="29" t="s">
        <v>57</v>
      </c>
      <c r="D85" s="30" t="n">
        <v>4271</v>
      </c>
      <c r="E85" s="24" t="s">
        <v>51</v>
      </c>
      <c r="F85" s="15" t="n">
        <v>1</v>
      </c>
      <c r="G85" s="15" t="n">
        <v>1</v>
      </c>
      <c r="H85" s="2" t="n">
        <f aca="false">MAX(I85:J85)</f>
        <v>1</v>
      </c>
      <c r="I85" s="15" t="n">
        <v>1</v>
      </c>
      <c r="J85" s="15" t="n">
        <v>0</v>
      </c>
      <c r="K85" s="15" t="n">
        <v>0</v>
      </c>
      <c r="L85" s="15" t="n">
        <v>75</v>
      </c>
      <c r="M85" s="25" t="n">
        <v>5.79997425</v>
      </c>
      <c r="N85" s="0" t="str">
        <f aca="false">A85&amp;"_"&amp;B85</f>
        <v>MAW746_2</v>
      </c>
      <c r="O85" s="0" t="n">
        <f aca="false">HLOOKUP(N85,UP!$C$15:$AH$16,2,0)</f>
        <v>1</v>
      </c>
    </row>
    <row r="86" customFormat="false" ht="15.75" hidden="false" customHeight="true" outlineLevel="0" collapsed="false">
      <c r="A86" s="21" t="s">
        <v>49</v>
      </c>
      <c r="B86" s="28" t="n">
        <v>2</v>
      </c>
      <c r="C86" s="29" t="s">
        <v>57</v>
      </c>
      <c r="D86" s="30" t="n">
        <v>4607</v>
      </c>
      <c r="E86" s="24" t="s">
        <v>51</v>
      </c>
      <c r="F86" s="15" t="n">
        <v>1</v>
      </c>
      <c r="G86" s="15" t="n">
        <v>1</v>
      </c>
      <c r="H86" s="2" t="n">
        <f aca="false">MAX(I86:J86)</f>
        <v>1</v>
      </c>
      <c r="I86" s="15" t="n">
        <v>1</v>
      </c>
      <c r="J86" s="15" t="n">
        <v>0</v>
      </c>
      <c r="K86" s="15" t="n">
        <v>0</v>
      </c>
      <c r="L86" s="15" t="n">
        <v>75</v>
      </c>
      <c r="M86" s="25" t="n">
        <v>5.79997425</v>
      </c>
      <c r="N86" s="0" t="str">
        <f aca="false">A86&amp;"_"&amp;B86</f>
        <v>MAW746_2</v>
      </c>
      <c r="O86" s="0" t="n">
        <f aca="false">HLOOKUP(N86,UP!$C$15:$AH$16,2,0)</f>
        <v>1</v>
      </c>
    </row>
    <row r="87" customFormat="false" ht="15.75" hidden="false" customHeight="true" outlineLevel="0" collapsed="false">
      <c r="A87" s="21" t="s">
        <v>49</v>
      </c>
      <c r="B87" s="28" t="n">
        <v>2</v>
      </c>
      <c r="C87" s="29" t="s">
        <v>57</v>
      </c>
      <c r="D87" s="30" t="n">
        <v>4406</v>
      </c>
      <c r="E87" s="24" t="s">
        <v>51</v>
      </c>
      <c r="F87" s="15" t="n">
        <v>1</v>
      </c>
      <c r="G87" s="15" t="n">
        <v>1</v>
      </c>
      <c r="H87" s="2" t="n">
        <f aca="false">MAX(I87:J87)</f>
        <v>1</v>
      </c>
      <c r="I87" s="15" t="n">
        <v>1</v>
      </c>
      <c r="J87" s="15" t="n">
        <v>0</v>
      </c>
      <c r="K87" s="15" t="n">
        <v>0</v>
      </c>
      <c r="L87" s="15" t="n">
        <v>75</v>
      </c>
      <c r="M87" s="25" t="n">
        <v>5.79997425</v>
      </c>
      <c r="N87" s="0" t="str">
        <f aca="false">A87&amp;"_"&amp;B87</f>
        <v>MAW746_2</v>
      </c>
      <c r="O87" s="0" t="n">
        <f aca="false">HLOOKUP(N87,UP!$C$15:$AH$16,2,0)</f>
        <v>1</v>
      </c>
    </row>
    <row r="88" customFormat="false" ht="15.75" hidden="false" customHeight="true" outlineLevel="0" collapsed="false">
      <c r="A88" s="21" t="s">
        <v>49</v>
      </c>
      <c r="B88" s="28" t="n">
        <v>4</v>
      </c>
      <c r="C88" s="29" t="s">
        <v>53</v>
      </c>
      <c r="D88" s="30" t="n">
        <v>4657</v>
      </c>
      <c r="E88" s="24" t="s">
        <v>51</v>
      </c>
      <c r="F88" s="15" t="n">
        <v>1</v>
      </c>
      <c r="G88" s="15" t="n">
        <v>1</v>
      </c>
      <c r="H88" s="2" t="n">
        <f aca="false">MAX(I88:J88)</f>
        <v>1</v>
      </c>
      <c r="I88" s="15" t="n">
        <v>1</v>
      </c>
      <c r="J88" s="15" t="n">
        <v>0</v>
      </c>
      <c r="K88" s="15" t="n">
        <v>0</v>
      </c>
      <c r="L88" s="15" t="n">
        <v>75</v>
      </c>
      <c r="M88" s="25" t="n">
        <v>5.79997425</v>
      </c>
      <c r="N88" s="0" t="str">
        <f aca="false">A88&amp;"_"&amp;B88</f>
        <v>MAW746_4</v>
      </c>
      <c r="O88" s="0" t="n">
        <f aca="false">HLOOKUP(N88,UP!$C$15:$AH$16,2,0)</f>
        <v>1</v>
      </c>
    </row>
    <row r="89" customFormat="false" ht="15.75" hidden="false" customHeight="true" outlineLevel="0" collapsed="false">
      <c r="A89" s="21" t="s">
        <v>49</v>
      </c>
      <c r="B89" s="28" t="n">
        <v>3</v>
      </c>
      <c r="C89" s="29" t="s">
        <v>57</v>
      </c>
      <c r="D89" s="30" t="n">
        <v>4816</v>
      </c>
      <c r="E89" s="24" t="s">
        <v>51</v>
      </c>
      <c r="F89" s="15" t="n">
        <v>1</v>
      </c>
      <c r="G89" s="15" t="n">
        <v>1</v>
      </c>
      <c r="H89" s="2" t="n">
        <f aca="false">MAX(I89:J89)</f>
        <v>1</v>
      </c>
      <c r="I89" s="15" t="n">
        <v>1</v>
      </c>
      <c r="J89" s="15" t="n">
        <v>0</v>
      </c>
      <c r="K89" s="15" t="n">
        <v>0</v>
      </c>
      <c r="L89" s="15" t="n">
        <v>75</v>
      </c>
      <c r="M89" s="25" t="n">
        <v>5.79997425</v>
      </c>
      <c r="N89" s="0" t="str">
        <f aca="false">A89&amp;"_"&amp;B89</f>
        <v>MAW746_3</v>
      </c>
      <c r="O89" s="0" t="n">
        <f aca="false">HLOOKUP(N89,UP!$C$15:$AH$16,2,0)</f>
        <v>1</v>
      </c>
    </row>
    <row r="90" customFormat="false" ht="15.75" hidden="false" customHeight="true" outlineLevel="0" collapsed="false">
      <c r="A90" s="21" t="s">
        <v>59</v>
      </c>
      <c r="B90" s="28" t="n">
        <v>1</v>
      </c>
      <c r="C90" s="34" t="s">
        <v>56</v>
      </c>
      <c r="D90" s="34" t="n">
        <v>7140</v>
      </c>
      <c r="E90" s="24" t="s">
        <v>46</v>
      </c>
      <c r="F90" s="15" t="n">
        <v>1</v>
      </c>
      <c r="G90" s="15" t="n">
        <v>1</v>
      </c>
      <c r="H90" s="2" t="n">
        <f aca="false">MAX(I90:J90)</f>
        <v>1</v>
      </c>
      <c r="I90" s="15" t="n">
        <v>1</v>
      </c>
      <c r="J90" s="15" t="n">
        <v>0</v>
      </c>
      <c r="K90" s="15" t="n">
        <v>0</v>
      </c>
      <c r="L90" s="15" t="n">
        <v>75</v>
      </c>
      <c r="M90" s="25" t="n">
        <v>5.79997425</v>
      </c>
      <c r="N90" s="0" t="str">
        <f aca="false">A90&amp;"_"&amp;B90</f>
        <v>MAW748_1</v>
      </c>
      <c r="O90" s="0" t="n">
        <f aca="false">HLOOKUP(N90,UP!$C$15:$AH$16,2,0)</f>
        <v>0</v>
      </c>
    </row>
    <row r="91" customFormat="false" ht="15.75" hidden="false" customHeight="true" outlineLevel="0" collapsed="false">
      <c r="A91" s="21" t="s">
        <v>52</v>
      </c>
      <c r="B91" s="32" t="n">
        <v>1</v>
      </c>
      <c r="C91" s="33" t="s">
        <v>53</v>
      </c>
      <c r="D91" s="33" t="n">
        <v>29942</v>
      </c>
      <c r="E91" s="24" t="s">
        <v>46</v>
      </c>
      <c r="F91" s="15" t="n">
        <v>1</v>
      </c>
      <c r="G91" s="15" t="n">
        <v>1</v>
      </c>
      <c r="H91" s="2" t="n">
        <f aca="false">MAX(I91:J91)</f>
        <v>1</v>
      </c>
      <c r="I91" s="15" t="n">
        <v>1</v>
      </c>
      <c r="J91" s="15" t="n">
        <v>0</v>
      </c>
      <c r="K91" s="15" t="n">
        <v>0</v>
      </c>
      <c r="L91" s="15" t="n">
        <v>75</v>
      </c>
      <c r="M91" s="25" t="n">
        <v>5.79997425</v>
      </c>
      <c r="N91" s="0" t="str">
        <f aca="false">A91&amp;"_"&amp;B91</f>
        <v>MAW751_1</v>
      </c>
      <c r="O91" s="0" t="n">
        <f aca="false">HLOOKUP(N91,UP!$C$15:$AH$16,2,0)</f>
        <v>0</v>
      </c>
    </row>
    <row r="92" customFormat="false" ht="15.75" hidden="false" customHeight="true" outlineLevel="0" collapsed="false">
      <c r="A92" s="21" t="s">
        <v>44</v>
      </c>
      <c r="B92" s="22" t="n">
        <v>3</v>
      </c>
      <c r="C92" s="23" t="s">
        <v>53</v>
      </c>
      <c r="D92" s="23" t="n">
        <v>18590</v>
      </c>
      <c r="E92" s="24" t="s">
        <v>46</v>
      </c>
      <c r="F92" s="15" t="n">
        <f aca="false">IF(ISERROR(SEARCH("2",E92)),0,1)</f>
        <v>1</v>
      </c>
      <c r="G92" s="15" t="n">
        <v>1</v>
      </c>
      <c r="H92" s="2" t="n">
        <f aca="false">MAX(I92:J92)</f>
        <v>1</v>
      </c>
      <c r="I92" s="15" t="n">
        <v>1</v>
      </c>
      <c r="J92" s="15" t="n">
        <v>0</v>
      </c>
      <c r="K92" s="15" t="n">
        <v>0</v>
      </c>
      <c r="L92" s="15" t="n">
        <v>80</v>
      </c>
      <c r="M92" s="25" t="n">
        <v>6.61072624</v>
      </c>
      <c r="N92" s="0" t="str">
        <f aca="false">A92&amp;"_"&amp;B92</f>
        <v>MAW752_3</v>
      </c>
      <c r="O92" s="0" t="n">
        <f aca="false">HLOOKUP(N92,UP!$C$15:$AH$16,2,0)</f>
        <v>0</v>
      </c>
    </row>
    <row r="93" customFormat="false" ht="15.75" hidden="false" customHeight="true" outlineLevel="0" collapsed="false">
      <c r="A93" s="21" t="s">
        <v>44</v>
      </c>
      <c r="B93" s="22" t="n">
        <v>3</v>
      </c>
      <c r="C93" s="23" t="s">
        <v>56</v>
      </c>
      <c r="D93" s="23" t="n">
        <v>19722</v>
      </c>
      <c r="E93" s="24" t="s">
        <v>46</v>
      </c>
      <c r="F93" s="15" t="n">
        <f aca="false">IF(ISERROR(SEARCH("2",E93)),0,1)</f>
        <v>1</v>
      </c>
      <c r="G93" s="15" t="n">
        <v>1</v>
      </c>
      <c r="H93" s="2" t="n">
        <f aca="false">MAX(I93:J93)</f>
        <v>1</v>
      </c>
      <c r="I93" s="15" t="n">
        <v>1</v>
      </c>
      <c r="J93" s="15" t="n">
        <v>0</v>
      </c>
      <c r="K93" s="15" t="n">
        <v>0</v>
      </c>
      <c r="L93" s="15" t="n">
        <v>80</v>
      </c>
      <c r="M93" s="25" t="n">
        <v>6.61072624</v>
      </c>
      <c r="N93" s="0" t="str">
        <f aca="false">A93&amp;"_"&amp;B93</f>
        <v>MAW752_3</v>
      </c>
      <c r="O93" s="0" t="n">
        <f aca="false">HLOOKUP(N93,UP!$C$15:$AH$16,2,0)</f>
        <v>0</v>
      </c>
    </row>
    <row r="94" customFormat="false" ht="15.75" hidden="false" customHeight="true" outlineLevel="0" collapsed="false">
      <c r="A94" s="21" t="s">
        <v>44</v>
      </c>
      <c r="B94" s="22" t="n">
        <v>2</v>
      </c>
      <c r="C94" s="23" t="s">
        <v>53</v>
      </c>
      <c r="D94" s="23" t="n">
        <v>29378</v>
      </c>
      <c r="E94" s="24" t="s">
        <v>46</v>
      </c>
      <c r="F94" s="15" t="n">
        <f aca="false">IF(ISERROR(SEARCH("2",E94)),0,1)</f>
        <v>1</v>
      </c>
      <c r="G94" s="15" t="n">
        <v>1</v>
      </c>
      <c r="H94" s="2" t="n">
        <f aca="false">MAX(I94:J94)</f>
        <v>1</v>
      </c>
      <c r="I94" s="15" t="n">
        <v>1</v>
      </c>
      <c r="J94" s="15" t="n">
        <v>0</v>
      </c>
      <c r="K94" s="15" t="n">
        <v>0</v>
      </c>
      <c r="L94" s="15" t="n">
        <v>80</v>
      </c>
      <c r="M94" s="25" t="n">
        <v>6.61072624</v>
      </c>
      <c r="N94" s="0" t="str">
        <f aca="false">A94&amp;"_"&amp;B94</f>
        <v>MAW752_2</v>
      </c>
      <c r="O94" s="0" t="n">
        <f aca="false">HLOOKUP(N94,UP!$C$15:$AH$16,2,0)</f>
        <v>0</v>
      </c>
    </row>
    <row r="95" customFormat="false" ht="15.75" hidden="false" customHeight="true" outlineLevel="0" collapsed="false">
      <c r="A95" s="21" t="s">
        <v>49</v>
      </c>
      <c r="B95" s="28" t="n">
        <v>1</v>
      </c>
      <c r="C95" s="29" t="s">
        <v>66</v>
      </c>
      <c r="D95" s="30" t="n">
        <v>4179</v>
      </c>
      <c r="E95" s="24" t="s">
        <v>51</v>
      </c>
      <c r="F95" s="15" t="n">
        <v>1</v>
      </c>
      <c r="G95" s="15" t="n">
        <v>1</v>
      </c>
      <c r="H95" s="2" t="n">
        <f aca="false">MAX(I95:J95)</f>
        <v>1</v>
      </c>
      <c r="I95" s="15" t="n">
        <v>1</v>
      </c>
      <c r="J95" s="15" t="n">
        <v>0</v>
      </c>
      <c r="K95" s="15" t="n">
        <v>0</v>
      </c>
      <c r="L95" s="15" t="n">
        <v>80</v>
      </c>
      <c r="M95" s="25" t="n">
        <v>6.61072624</v>
      </c>
      <c r="N95" s="0" t="str">
        <f aca="false">A95&amp;"_"&amp;B95</f>
        <v>MAW746_1</v>
      </c>
      <c r="O95" s="0" t="n">
        <f aca="false">HLOOKUP(N95,UP!$C$15:$AH$16,2,0)</f>
        <v>1</v>
      </c>
    </row>
    <row r="96" customFormat="false" ht="15.75" hidden="false" customHeight="true" outlineLevel="0" collapsed="false">
      <c r="A96" s="21" t="s">
        <v>49</v>
      </c>
      <c r="B96" s="28" t="n">
        <v>2</v>
      </c>
      <c r="C96" s="29" t="s">
        <v>56</v>
      </c>
      <c r="D96" s="30" t="n">
        <v>4249</v>
      </c>
      <c r="E96" s="24" t="s">
        <v>51</v>
      </c>
      <c r="F96" s="15" t="n">
        <v>1</v>
      </c>
      <c r="G96" s="15" t="n">
        <v>1</v>
      </c>
      <c r="H96" s="2" t="n">
        <f aca="false">MAX(I96:J96)</f>
        <v>1</v>
      </c>
      <c r="I96" s="15" t="n">
        <v>1</v>
      </c>
      <c r="J96" s="15" t="n">
        <v>0</v>
      </c>
      <c r="K96" s="15" t="n">
        <v>0</v>
      </c>
      <c r="L96" s="15" t="n">
        <v>80</v>
      </c>
      <c r="M96" s="25" t="n">
        <v>6.61072624</v>
      </c>
      <c r="N96" s="0" t="str">
        <f aca="false">A96&amp;"_"&amp;B96</f>
        <v>MAW746_2</v>
      </c>
      <c r="O96" s="0" t="n">
        <f aca="false">HLOOKUP(N96,UP!$C$15:$AH$16,2,0)</f>
        <v>1</v>
      </c>
    </row>
    <row r="97" customFormat="false" ht="15.75" hidden="false" customHeight="true" outlineLevel="0" collapsed="false">
      <c r="A97" s="21" t="s">
        <v>49</v>
      </c>
      <c r="B97" s="28" t="n">
        <v>2</v>
      </c>
      <c r="C97" s="29" t="s">
        <v>57</v>
      </c>
      <c r="D97" s="30" t="n">
        <v>4274</v>
      </c>
      <c r="E97" s="24" t="s">
        <v>51</v>
      </c>
      <c r="F97" s="15" t="n">
        <v>1</v>
      </c>
      <c r="G97" s="15" t="n">
        <v>1</v>
      </c>
      <c r="H97" s="2" t="n">
        <f aca="false">MAX(I97:J97)</f>
        <v>1</v>
      </c>
      <c r="I97" s="15" t="n">
        <v>1</v>
      </c>
      <c r="J97" s="15" t="n">
        <v>0</v>
      </c>
      <c r="K97" s="15" t="n">
        <v>0</v>
      </c>
      <c r="L97" s="15" t="n">
        <v>80</v>
      </c>
      <c r="M97" s="25" t="n">
        <v>6.61072624</v>
      </c>
      <c r="N97" s="0" t="str">
        <f aca="false">A97&amp;"_"&amp;B97</f>
        <v>MAW746_2</v>
      </c>
      <c r="O97" s="0" t="n">
        <f aca="false">HLOOKUP(N97,UP!$C$15:$AH$16,2,0)</f>
        <v>1</v>
      </c>
    </row>
    <row r="98" customFormat="false" ht="15.75" hidden="false" customHeight="true" outlineLevel="0" collapsed="false">
      <c r="A98" s="21" t="s">
        <v>49</v>
      </c>
      <c r="B98" s="28" t="n">
        <v>4</v>
      </c>
      <c r="C98" s="29" t="s">
        <v>56</v>
      </c>
      <c r="D98" s="30" t="n">
        <v>4386</v>
      </c>
      <c r="E98" s="24" t="s">
        <v>51</v>
      </c>
      <c r="F98" s="15" t="n">
        <v>1</v>
      </c>
      <c r="G98" s="15" t="n">
        <v>1</v>
      </c>
      <c r="H98" s="2" t="n">
        <f aca="false">MAX(I98:J98)</f>
        <v>1</v>
      </c>
      <c r="I98" s="15" t="n">
        <v>1</v>
      </c>
      <c r="J98" s="15" t="n">
        <v>0</v>
      </c>
      <c r="K98" s="15" t="n">
        <v>0</v>
      </c>
      <c r="L98" s="15" t="n">
        <v>80</v>
      </c>
      <c r="M98" s="25" t="n">
        <v>6.61072624</v>
      </c>
      <c r="N98" s="0" t="str">
        <f aca="false">A98&amp;"_"&amp;B98</f>
        <v>MAW746_4</v>
      </c>
      <c r="O98" s="0" t="n">
        <f aca="false">HLOOKUP(N98,UP!$C$15:$AH$16,2,0)</f>
        <v>1</v>
      </c>
    </row>
    <row r="99" customFormat="false" ht="15.75" hidden="false" customHeight="true" outlineLevel="0" collapsed="false">
      <c r="A99" s="21" t="s">
        <v>49</v>
      </c>
      <c r="B99" s="28" t="n">
        <v>3</v>
      </c>
      <c r="C99" s="29" t="s">
        <v>53</v>
      </c>
      <c r="D99" s="30" t="n">
        <v>4865</v>
      </c>
      <c r="E99" s="24" t="s">
        <v>51</v>
      </c>
      <c r="F99" s="15" t="n">
        <v>1</v>
      </c>
      <c r="G99" s="15" t="n">
        <v>1</v>
      </c>
      <c r="H99" s="2" t="n">
        <f aca="false">MAX(I99:J99)</f>
        <v>1</v>
      </c>
      <c r="I99" s="15" t="n">
        <v>1</v>
      </c>
      <c r="J99" s="15" t="n">
        <v>0</v>
      </c>
      <c r="K99" s="15" t="n">
        <v>0</v>
      </c>
      <c r="L99" s="15" t="n">
        <v>80</v>
      </c>
      <c r="M99" s="25" t="n">
        <v>6.61072624</v>
      </c>
      <c r="N99" s="0" t="str">
        <f aca="false">A99&amp;"_"&amp;B99</f>
        <v>MAW746_3</v>
      </c>
      <c r="O99" s="0" t="n">
        <f aca="false">HLOOKUP(N99,UP!$C$15:$AH$16,2,0)</f>
        <v>1</v>
      </c>
    </row>
    <row r="100" customFormat="false" ht="15.75" hidden="false" customHeight="true" outlineLevel="0" collapsed="false">
      <c r="A100" s="21" t="s">
        <v>49</v>
      </c>
      <c r="B100" s="28" t="n">
        <v>3</v>
      </c>
      <c r="C100" s="29" t="s">
        <v>56</v>
      </c>
      <c r="D100" s="30" t="n">
        <v>4554</v>
      </c>
      <c r="E100" s="24" t="s">
        <v>51</v>
      </c>
      <c r="F100" s="15" t="n">
        <v>1</v>
      </c>
      <c r="G100" s="15" t="n">
        <v>1</v>
      </c>
      <c r="H100" s="2" t="n">
        <f aca="false">MAX(I100:J100)</f>
        <v>1</v>
      </c>
      <c r="I100" s="15" t="n">
        <v>1</v>
      </c>
      <c r="J100" s="15" t="n">
        <v>0</v>
      </c>
      <c r="K100" s="15" t="n">
        <v>0</v>
      </c>
      <c r="L100" s="15" t="n">
        <v>80</v>
      </c>
      <c r="M100" s="25" t="n">
        <v>6.61072624</v>
      </c>
      <c r="N100" s="0" t="str">
        <f aca="false">A100&amp;"_"&amp;B100</f>
        <v>MAW746_3</v>
      </c>
      <c r="O100" s="0" t="n">
        <f aca="false">HLOOKUP(N100,UP!$C$15:$AH$16,2,0)</f>
        <v>1</v>
      </c>
    </row>
    <row r="101" customFormat="false" ht="15.75" hidden="false" customHeight="true" outlineLevel="0" collapsed="false">
      <c r="A101" s="21" t="s">
        <v>49</v>
      </c>
      <c r="B101" s="28" t="n">
        <v>4</v>
      </c>
      <c r="C101" s="29" t="s">
        <v>56</v>
      </c>
      <c r="D101" s="30" t="n">
        <v>4542</v>
      </c>
      <c r="E101" s="24" t="s">
        <v>51</v>
      </c>
      <c r="F101" s="15" t="n">
        <v>1</v>
      </c>
      <c r="G101" s="15" t="n">
        <v>1</v>
      </c>
      <c r="H101" s="2" t="n">
        <f aca="false">MAX(I101:J101)</f>
        <v>1</v>
      </c>
      <c r="I101" s="15" t="n">
        <v>1</v>
      </c>
      <c r="J101" s="15" t="n">
        <v>0</v>
      </c>
      <c r="K101" s="15" t="n">
        <v>0</v>
      </c>
      <c r="L101" s="15" t="n">
        <v>80</v>
      </c>
      <c r="M101" s="25" t="n">
        <v>6.61072624</v>
      </c>
      <c r="N101" s="0" t="str">
        <f aca="false">A101&amp;"_"&amp;B101</f>
        <v>MAW746_4</v>
      </c>
      <c r="O101" s="0" t="n">
        <f aca="false">HLOOKUP(N101,UP!$C$15:$AH$16,2,0)</f>
        <v>1</v>
      </c>
    </row>
    <row r="102" customFormat="false" ht="15.75" hidden="false" customHeight="true" outlineLevel="0" collapsed="false">
      <c r="A102" s="21" t="s">
        <v>49</v>
      </c>
      <c r="B102" s="28" t="n">
        <v>3</v>
      </c>
      <c r="C102" s="29" t="s">
        <v>66</v>
      </c>
      <c r="D102" s="30" t="n">
        <v>4545</v>
      </c>
      <c r="E102" s="24" t="s">
        <v>51</v>
      </c>
      <c r="F102" s="15" t="n">
        <v>1</v>
      </c>
      <c r="G102" s="15" t="n">
        <v>1</v>
      </c>
      <c r="H102" s="2" t="n">
        <f aca="false">MAX(I102:J102)</f>
        <v>1</v>
      </c>
      <c r="I102" s="15" t="n">
        <v>1</v>
      </c>
      <c r="J102" s="15" t="n">
        <v>0</v>
      </c>
      <c r="K102" s="15" t="n">
        <v>0</v>
      </c>
      <c r="L102" s="15" t="n">
        <v>80</v>
      </c>
      <c r="M102" s="25" t="n">
        <v>6.61072624</v>
      </c>
      <c r="N102" s="0" t="str">
        <f aca="false">A102&amp;"_"&amp;B102</f>
        <v>MAW746_3</v>
      </c>
      <c r="O102" s="0" t="n">
        <f aca="false">HLOOKUP(N102,UP!$C$15:$AH$16,2,0)</f>
        <v>1</v>
      </c>
    </row>
    <row r="103" customFormat="false" ht="15.75" hidden="false" customHeight="true" outlineLevel="0" collapsed="false">
      <c r="A103" s="21" t="s">
        <v>52</v>
      </c>
      <c r="B103" s="32" t="n">
        <v>1</v>
      </c>
      <c r="C103" s="33" t="s">
        <v>53</v>
      </c>
      <c r="D103" s="33" t="n">
        <v>29644</v>
      </c>
      <c r="E103" s="24" t="s">
        <v>46</v>
      </c>
      <c r="F103" s="15" t="n">
        <v>1</v>
      </c>
      <c r="G103" s="15" t="n">
        <v>1</v>
      </c>
      <c r="H103" s="2" t="n">
        <f aca="false">MAX(I103:J103)</f>
        <v>1</v>
      </c>
      <c r="I103" s="15" t="n">
        <v>1</v>
      </c>
      <c r="J103" s="15" t="n">
        <v>0</v>
      </c>
      <c r="K103" s="15" t="n">
        <v>0</v>
      </c>
      <c r="L103" s="15" t="n">
        <v>80</v>
      </c>
      <c r="M103" s="25" t="n">
        <v>6.61072624</v>
      </c>
      <c r="N103" s="0" t="str">
        <f aca="false">A103&amp;"_"&amp;B103</f>
        <v>MAW751_1</v>
      </c>
      <c r="O103" s="0" t="n">
        <f aca="false">HLOOKUP(N103,UP!$C$15:$AH$16,2,0)</f>
        <v>0</v>
      </c>
    </row>
    <row r="104" customFormat="false" ht="15.75" hidden="false" customHeight="true" outlineLevel="0" collapsed="false">
      <c r="A104" s="21" t="s">
        <v>44</v>
      </c>
      <c r="B104" s="22" t="n">
        <v>2</v>
      </c>
      <c r="C104" s="23" t="s">
        <v>56</v>
      </c>
      <c r="D104" s="23" t="n">
        <v>18138</v>
      </c>
      <c r="E104" s="24" t="s">
        <v>46</v>
      </c>
      <c r="F104" s="15" t="n">
        <f aca="false">IF(ISERROR(SEARCH("2",E104)),0,1)</f>
        <v>1</v>
      </c>
      <c r="G104" s="15" t="n">
        <v>1</v>
      </c>
      <c r="H104" s="2" t="n">
        <f aca="false">MAX(I104:J104)</f>
        <v>1</v>
      </c>
      <c r="I104" s="15" t="n">
        <v>1</v>
      </c>
      <c r="J104" s="15" t="n">
        <v>0</v>
      </c>
      <c r="K104" s="15" t="n">
        <v>0</v>
      </c>
      <c r="L104" s="15" t="n">
        <v>85</v>
      </c>
      <c r="M104" s="25" t="n">
        <v>7.47378481</v>
      </c>
      <c r="N104" s="0" t="str">
        <f aca="false">A104&amp;"_"&amp;B104</f>
        <v>MAW752_2</v>
      </c>
      <c r="O104" s="0" t="n">
        <f aca="false">HLOOKUP(N104,UP!$C$15:$AH$16,2,0)</f>
        <v>0</v>
      </c>
    </row>
    <row r="105" customFormat="false" ht="15.75" hidden="false" customHeight="true" outlineLevel="0" collapsed="false">
      <c r="A105" s="21" t="s">
        <v>55</v>
      </c>
      <c r="B105" s="26" t="n">
        <v>2</v>
      </c>
      <c r="C105" s="27" t="s">
        <v>56</v>
      </c>
      <c r="D105" s="27" t="n">
        <v>1342</v>
      </c>
      <c r="E105" s="24" t="s">
        <v>51</v>
      </c>
      <c r="F105" s="15" t="n">
        <v>1</v>
      </c>
      <c r="G105" s="15" t="n">
        <v>1</v>
      </c>
      <c r="H105" s="2" t="n">
        <f aca="false">MAX(I105:J105)</f>
        <v>1</v>
      </c>
      <c r="I105" s="15" t="n">
        <v>1</v>
      </c>
      <c r="J105" s="15" t="n">
        <v>0</v>
      </c>
      <c r="K105" s="15" t="n">
        <v>0</v>
      </c>
      <c r="L105" s="15" t="n">
        <v>85</v>
      </c>
      <c r="M105" s="25" t="n">
        <v>7.47378481</v>
      </c>
      <c r="N105" s="0" t="str">
        <f aca="false">A105&amp;"_"&amp;B105</f>
        <v>MAW745_2</v>
      </c>
      <c r="O105" s="0" t="n">
        <f aca="false">HLOOKUP(N105,UP!$C$15:$AH$16,2,0)</f>
        <v>0</v>
      </c>
    </row>
    <row r="106" customFormat="false" ht="15.75" hidden="false" customHeight="true" outlineLevel="0" collapsed="false">
      <c r="A106" s="21" t="s">
        <v>55</v>
      </c>
      <c r="B106" s="26" t="n">
        <v>2</v>
      </c>
      <c r="C106" s="27" t="s">
        <v>56</v>
      </c>
      <c r="D106" s="27" t="n">
        <v>1610</v>
      </c>
      <c r="E106" s="24" t="s">
        <v>51</v>
      </c>
      <c r="F106" s="15" t="n">
        <v>1</v>
      </c>
      <c r="G106" s="15" t="n">
        <v>1</v>
      </c>
      <c r="H106" s="2" t="n">
        <f aca="false">MAX(I106:J106)</f>
        <v>1</v>
      </c>
      <c r="I106" s="15" t="n">
        <v>1</v>
      </c>
      <c r="J106" s="15" t="n">
        <v>0</v>
      </c>
      <c r="K106" s="15" t="n">
        <v>0</v>
      </c>
      <c r="L106" s="15" t="n">
        <v>85</v>
      </c>
      <c r="M106" s="25" t="n">
        <v>7.47378481</v>
      </c>
      <c r="N106" s="0" t="str">
        <f aca="false">A106&amp;"_"&amp;B106</f>
        <v>MAW745_2</v>
      </c>
      <c r="O106" s="0" t="n">
        <f aca="false">HLOOKUP(N106,UP!$C$15:$AH$16,2,0)</f>
        <v>0</v>
      </c>
    </row>
    <row r="107" customFormat="false" ht="15.75" hidden="false" customHeight="true" outlineLevel="0" collapsed="false">
      <c r="A107" s="21" t="s">
        <v>49</v>
      </c>
      <c r="B107" s="28" t="n">
        <v>1</v>
      </c>
      <c r="C107" s="29" t="s">
        <v>58</v>
      </c>
      <c r="D107" s="30" t="n">
        <v>4598</v>
      </c>
      <c r="E107" s="24" t="s">
        <v>51</v>
      </c>
      <c r="F107" s="15" t="n">
        <v>1</v>
      </c>
      <c r="G107" s="15" t="n">
        <v>1</v>
      </c>
      <c r="H107" s="2" t="n">
        <f aca="false">MAX(I107:J107)</f>
        <v>1</v>
      </c>
      <c r="I107" s="15" t="n">
        <v>1</v>
      </c>
      <c r="J107" s="15" t="n">
        <v>0</v>
      </c>
      <c r="K107" s="15" t="n">
        <v>0</v>
      </c>
      <c r="L107" s="15" t="n">
        <v>85</v>
      </c>
      <c r="M107" s="25" t="n">
        <v>7.47378481</v>
      </c>
      <c r="N107" s="0" t="str">
        <f aca="false">A107&amp;"_"&amp;B107</f>
        <v>MAW746_1</v>
      </c>
      <c r="O107" s="0" t="n">
        <f aca="false">HLOOKUP(N107,UP!$C$15:$AH$16,2,0)</f>
        <v>1</v>
      </c>
    </row>
    <row r="108" customFormat="false" ht="15.75" hidden="false" customHeight="true" outlineLevel="0" collapsed="false">
      <c r="A108" s="21" t="s">
        <v>49</v>
      </c>
      <c r="B108" s="28" t="n">
        <v>2</v>
      </c>
      <c r="C108" s="29" t="s">
        <v>56</v>
      </c>
      <c r="D108" s="30" t="n">
        <v>4025</v>
      </c>
      <c r="E108" s="24" t="s">
        <v>51</v>
      </c>
      <c r="F108" s="15" t="n">
        <v>1</v>
      </c>
      <c r="G108" s="15" t="n">
        <v>1</v>
      </c>
      <c r="H108" s="2" t="n">
        <f aca="false">MAX(I108:J108)</f>
        <v>1</v>
      </c>
      <c r="I108" s="15" t="n">
        <v>1</v>
      </c>
      <c r="J108" s="15" t="n">
        <v>0</v>
      </c>
      <c r="K108" s="15" t="n">
        <v>0</v>
      </c>
      <c r="L108" s="15" t="n">
        <v>85</v>
      </c>
      <c r="M108" s="25" t="n">
        <v>7.47378481</v>
      </c>
      <c r="N108" s="0" t="str">
        <f aca="false">A108&amp;"_"&amp;B108</f>
        <v>MAW746_2</v>
      </c>
      <c r="O108" s="0" t="n">
        <f aca="false">HLOOKUP(N108,UP!$C$15:$AH$16,2,0)</f>
        <v>1</v>
      </c>
    </row>
    <row r="109" customFormat="false" ht="15.75" hidden="false" customHeight="true" outlineLevel="0" collapsed="false">
      <c r="A109" s="21" t="s">
        <v>49</v>
      </c>
      <c r="B109" s="28" t="n">
        <v>4</v>
      </c>
      <c r="C109" s="29" t="s">
        <v>56</v>
      </c>
      <c r="D109" s="30" t="n">
        <v>4847</v>
      </c>
      <c r="E109" s="24" t="s">
        <v>51</v>
      </c>
      <c r="F109" s="15" t="n">
        <v>1</v>
      </c>
      <c r="G109" s="15" t="n">
        <v>1</v>
      </c>
      <c r="H109" s="2" t="n">
        <f aca="false">MAX(I109:J109)</f>
        <v>1</v>
      </c>
      <c r="I109" s="15" t="n">
        <v>1</v>
      </c>
      <c r="J109" s="15" t="n">
        <v>0</v>
      </c>
      <c r="K109" s="15" t="n">
        <v>0</v>
      </c>
      <c r="L109" s="15" t="n">
        <v>85</v>
      </c>
      <c r="M109" s="25" t="n">
        <v>7.47378481</v>
      </c>
      <c r="N109" s="0" t="str">
        <f aca="false">A109&amp;"_"&amp;B109</f>
        <v>MAW746_4</v>
      </c>
      <c r="O109" s="0" t="n">
        <f aca="false">HLOOKUP(N109,UP!$C$15:$AH$16,2,0)</f>
        <v>1</v>
      </c>
    </row>
    <row r="110" customFormat="false" ht="15.75" hidden="false" customHeight="true" outlineLevel="0" collapsed="false">
      <c r="A110" s="21" t="s">
        <v>49</v>
      </c>
      <c r="B110" s="28" t="n">
        <v>2</v>
      </c>
      <c r="C110" s="29" t="s">
        <v>58</v>
      </c>
      <c r="D110" s="30" t="n">
        <v>4288</v>
      </c>
      <c r="E110" s="24" t="s">
        <v>51</v>
      </c>
      <c r="F110" s="15" t="n">
        <v>1</v>
      </c>
      <c r="G110" s="15" t="n">
        <v>1</v>
      </c>
      <c r="H110" s="2" t="n">
        <f aca="false">MAX(I110:J110)</f>
        <v>1</v>
      </c>
      <c r="I110" s="15" t="n">
        <v>1</v>
      </c>
      <c r="J110" s="15" t="n">
        <v>0</v>
      </c>
      <c r="K110" s="15" t="n">
        <v>0</v>
      </c>
      <c r="L110" s="15" t="n">
        <v>85</v>
      </c>
      <c r="M110" s="25" t="n">
        <v>7.47378481</v>
      </c>
      <c r="N110" s="0" t="str">
        <f aca="false">A110&amp;"_"&amp;B110</f>
        <v>MAW746_2</v>
      </c>
      <c r="O110" s="0" t="n">
        <f aca="false">HLOOKUP(N110,UP!$C$15:$AH$16,2,0)</f>
        <v>1</v>
      </c>
    </row>
    <row r="111" customFormat="false" ht="15.75" hidden="false" customHeight="true" outlineLevel="0" collapsed="false">
      <c r="A111" s="21" t="s">
        <v>49</v>
      </c>
      <c r="B111" s="28" t="n">
        <v>2</v>
      </c>
      <c r="C111" s="29" t="s">
        <v>57</v>
      </c>
      <c r="D111" s="30" t="n">
        <v>4456</v>
      </c>
      <c r="E111" s="24" t="s">
        <v>51</v>
      </c>
      <c r="F111" s="15" t="n">
        <v>1</v>
      </c>
      <c r="G111" s="15" t="n">
        <v>1</v>
      </c>
      <c r="H111" s="2" t="n">
        <f aca="false">MAX(I111:J111)</f>
        <v>1</v>
      </c>
      <c r="I111" s="15" t="n">
        <v>1</v>
      </c>
      <c r="J111" s="15" t="n">
        <v>0</v>
      </c>
      <c r="K111" s="15" t="n">
        <v>0</v>
      </c>
      <c r="L111" s="15" t="n">
        <v>85</v>
      </c>
      <c r="M111" s="25" t="n">
        <v>7.47378481</v>
      </c>
      <c r="N111" s="0" t="str">
        <f aca="false">A111&amp;"_"&amp;B111</f>
        <v>MAW746_2</v>
      </c>
      <c r="O111" s="0" t="n">
        <f aca="false">HLOOKUP(N111,UP!$C$15:$AH$16,2,0)</f>
        <v>1</v>
      </c>
    </row>
    <row r="112" customFormat="false" ht="15.75" hidden="false" customHeight="true" outlineLevel="0" collapsed="false">
      <c r="A112" s="21" t="s">
        <v>59</v>
      </c>
      <c r="B112" s="28" t="n">
        <v>1</v>
      </c>
      <c r="C112" s="34" t="s">
        <v>67</v>
      </c>
      <c r="D112" s="34" t="n">
        <v>8538</v>
      </c>
      <c r="E112" s="24" t="s">
        <v>46</v>
      </c>
      <c r="F112" s="15" t="n">
        <v>1</v>
      </c>
      <c r="G112" s="15" t="n">
        <v>1</v>
      </c>
      <c r="H112" s="2" t="n">
        <f aca="false">MAX(I112:J112)</f>
        <v>1</v>
      </c>
      <c r="I112" s="15" t="n">
        <v>1</v>
      </c>
      <c r="J112" s="15" t="n">
        <v>0</v>
      </c>
      <c r="K112" s="15" t="n">
        <v>0</v>
      </c>
      <c r="L112" s="15" t="n">
        <v>85</v>
      </c>
      <c r="M112" s="25" t="n">
        <v>7.47378481</v>
      </c>
      <c r="N112" s="0" t="str">
        <f aca="false">A112&amp;"_"&amp;B112</f>
        <v>MAW748_1</v>
      </c>
      <c r="O112" s="0" t="n">
        <f aca="false">HLOOKUP(N112,UP!$C$15:$AH$16,2,0)</f>
        <v>0</v>
      </c>
    </row>
    <row r="113" customFormat="false" ht="15.75" hidden="false" customHeight="true" outlineLevel="0" collapsed="false">
      <c r="A113" s="21" t="s">
        <v>52</v>
      </c>
      <c r="B113" s="24" t="n">
        <v>2</v>
      </c>
      <c r="C113" s="31" t="s">
        <v>56</v>
      </c>
      <c r="D113" s="31" t="n">
        <v>54293</v>
      </c>
      <c r="E113" s="24" t="s">
        <v>51</v>
      </c>
      <c r="F113" s="15" t="n">
        <v>1</v>
      </c>
      <c r="G113" s="15" t="n">
        <v>1</v>
      </c>
      <c r="H113" s="2" t="n">
        <f aca="false">MAX(I113:J113)</f>
        <v>1</v>
      </c>
      <c r="I113" s="15" t="n">
        <v>1</v>
      </c>
      <c r="J113" s="15" t="n">
        <v>0</v>
      </c>
      <c r="K113" s="15" t="n">
        <v>0</v>
      </c>
      <c r="L113" s="15" t="n">
        <v>85</v>
      </c>
      <c r="M113" s="25" t="n">
        <v>7.47378481</v>
      </c>
      <c r="N113" s="0" t="str">
        <f aca="false">A113&amp;"_"&amp;B113</f>
        <v>MAW751_2</v>
      </c>
      <c r="O113" s="0" t="n">
        <f aca="false">HLOOKUP(N113,UP!$C$15:$AH$16,2,0)</f>
        <v>0</v>
      </c>
    </row>
    <row r="114" customFormat="false" ht="15.75" hidden="false" customHeight="true" outlineLevel="0" collapsed="false">
      <c r="A114" s="21" t="s">
        <v>62</v>
      </c>
      <c r="B114" s="36" t="n">
        <v>1</v>
      </c>
      <c r="C114" s="37" t="s">
        <v>56</v>
      </c>
      <c r="D114" s="38" t="n">
        <v>6692</v>
      </c>
      <c r="E114" s="24" t="s">
        <v>63</v>
      </c>
      <c r="F114" s="15" t="n">
        <f aca="false">IF(ISERROR(SEARCH("2",E114)),0,1)</f>
        <v>1</v>
      </c>
      <c r="G114" s="15" t="n">
        <v>1</v>
      </c>
      <c r="H114" s="2" t="n">
        <f aca="false">MAX(I114:J114)</f>
        <v>1</v>
      </c>
      <c r="I114" s="15" t="n">
        <v>1</v>
      </c>
      <c r="J114" s="15" t="n">
        <v>0</v>
      </c>
      <c r="K114" s="15" t="n">
        <v>0</v>
      </c>
      <c r="L114" s="15" t="n">
        <v>90</v>
      </c>
      <c r="M114" s="25" t="n">
        <v>8.38914996</v>
      </c>
      <c r="N114" s="0" t="str">
        <f aca="false">A114&amp;"_"&amp;B114</f>
        <v>MAW753_1</v>
      </c>
      <c r="O114" s="0" t="n">
        <f aca="false">HLOOKUP(N114,UP!$C$15:$AH$16,2,0)</f>
        <v>1</v>
      </c>
    </row>
    <row r="115" customFormat="false" ht="15.75" hidden="false" customHeight="true" outlineLevel="0" collapsed="false">
      <c r="A115" s="21" t="s">
        <v>62</v>
      </c>
      <c r="B115" s="36" t="n">
        <v>1</v>
      </c>
      <c r="C115" s="37" t="s">
        <v>56</v>
      </c>
      <c r="D115" s="38" t="n">
        <v>6488</v>
      </c>
      <c r="E115" s="24" t="s">
        <v>63</v>
      </c>
      <c r="F115" s="15" t="n">
        <f aca="false">IF(ISERROR(SEARCH("2",E115)),0,1)</f>
        <v>1</v>
      </c>
      <c r="G115" s="15" t="n">
        <v>1</v>
      </c>
      <c r="H115" s="2" t="n">
        <f aca="false">MAX(I115:J115)</f>
        <v>1</v>
      </c>
      <c r="I115" s="15" t="n">
        <v>1</v>
      </c>
      <c r="J115" s="15" t="n">
        <v>0</v>
      </c>
      <c r="K115" s="15" t="n">
        <v>0</v>
      </c>
      <c r="L115" s="15" t="n">
        <v>90</v>
      </c>
      <c r="M115" s="25" t="n">
        <v>8.38914996</v>
      </c>
      <c r="N115" s="0" t="str">
        <f aca="false">A115&amp;"_"&amp;B115</f>
        <v>MAW753_1</v>
      </c>
      <c r="O115" s="0" t="n">
        <f aca="false">HLOOKUP(N115,UP!$C$15:$AH$16,2,0)</f>
        <v>1</v>
      </c>
    </row>
    <row r="116" customFormat="false" ht="15.75" hidden="false" customHeight="true" outlineLevel="0" collapsed="false">
      <c r="A116" s="21" t="s">
        <v>49</v>
      </c>
      <c r="B116" s="28" t="n">
        <v>2</v>
      </c>
      <c r="C116" s="29" t="s">
        <v>56</v>
      </c>
      <c r="D116" s="30" t="n">
        <v>4307</v>
      </c>
      <c r="E116" s="24" t="s">
        <v>51</v>
      </c>
      <c r="F116" s="15" t="n">
        <v>1</v>
      </c>
      <c r="G116" s="15" t="n">
        <v>1</v>
      </c>
      <c r="H116" s="2" t="n">
        <f aca="false">MAX(I116:J116)</f>
        <v>1</v>
      </c>
      <c r="I116" s="15" t="n">
        <v>1</v>
      </c>
      <c r="J116" s="15" t="n">
        <v>0</v>
      </c>
      <c r="K116" s="15" t="n">
        <v>0</v>
      </c>
      <c r="L116" s="15" t="n">
        <v>90</v>
      </c>
      <c r="M116" s="25" t="n">
        <v>8.38914996</v>
      </c>
      <c r="N116" s="0" t="str">
        <f aca="false">A116&amp;"_"&amp;B116</f>
        <v>MAW746_2</v>
      </c>
      <c r="O116" s="0" t="n">
        <f aca="false">HLOOKUP(N116,UP!$C$15:$AH$16,2,0)</f>
        <v>1</v>
      </c>
    </row>
    <row r="117" customFormat="false" ht="15.75" hidden="false" customHeight="true" outlineLevel="0" collapsed="false">
      <c r="A117" s="21" t="s">
        <v>49</v>
      </c>
      <c r="B117" s="28" t="n">
        <v>2</v>
      </c>
      <c r="C117" s="29" t="s">
        <v>57</v>
      </c>
      <c r="D117" s="30" t="n">
        <v>4033</v>
      </c>
      <c r="E117" s="24" t="s">
        <v>51</v>
      </c>
      <c r="F117" s="15" t="n">
        <v>1</v>
      </c>
      <c r="G117" s="15" t="n">
        <v>1</v>
      </c>
      <c r="H117" s="2" t="n">
        <f aca="false">MAX(I117:J117)</f>
        <v>1</v>
      </c>
      <c r="I117" s="15" t="n">
        <v>1</v>
      </c>
      <c r="J117" s="15" t="n">
        <v>0</v>
      </c>
      <c r="K117" s="15" t="n">
        <v>0</v>
      </c>
      <c r="L117" s="15" t="n">
        <v>90</v>
      </c>
      <c r="M117" s="25" t="n">
        <v>8.38914996</v>
      </c>
      <c r="N117" s="0" t="str">
        <f aca="false">A117&amp;"_"&amp;B117</f>
        <v>MAW746_2</v>
      </c>
      <c r="O117" s="0" t="n">
        <f aca="false">HLOOKUP(N117,UP!$C$15:$AH$16,2,0)</f>
        <v>1</v>
      </c>
    </row>
    <row r="118" customFormat="false" ht="15.75" hidden="false" customHeight="true" outlineLevel="0" collapsed="false">
      <c r="A118" s="21" t="s">
        <v>49</v>
      </c>
      <c r="B118" s="28" t="n">
        <v>2</v>
      </c>
      <c r="C118" s="29" t="s">
        <v>57</v>
      </c>
      <c r="D118" s="30" t="n">
        <v>4250</v>
      </c>
      <c r="E118" s="24" t="s">
        <v>51</v>
      </c>
      <c r="F118" s="15" t="n">
        <v>1</v>
      </c>
      <c r="G118" s="15" t="n">
        <v>1</v>
      </c>
      <c r="H118" s="2" t="n">
        <f aca="false">MAX(I118:J118)</f>
        <v>1</v>
      </c>
      <c r="I118" s="15" t="n">
        <v>1</v>
      </c>
      <c r="J118" s="15" t="n">
        <v>0</v>
      </c>
      <c r="K118" s="15" t="n">
        <v>0</v>
      </c>
      <c r="L118" s="15" t="n">
        <v>90</v>
      </c>
      <c r="M118" s="25" t="n">
        <v>8.38914996</v>
      </c>
      <c r="N118" s="0" t="str">
        <f aca="false">A118&amp;"_"&amp;B118</f>
        <v>MAW746_2</v>
      </c>
      <c r="O118" s="0" t="n">
        <f aca="false">HLOOKUP(N118,UP!$C$15:$AH$16,2,0)</f>
        <v>1</v>
      </c>
    </row>
    <row r="119" customFormat="false" ht="15.75" hidden="false" customHeight="true" outlineLevel="0" collapsed="false">
      <c r="A119" s="21" t="s">
        <v>49</v>
      </c>
      <c r="B119" s="28" t="n">
        <v>4</v>
      </c>
      <c r="C119" s="29" t="s">
        <v>57</v>
      </c>
      <c r="D119" s="30" t="n">
        <v>4111</v>
      </c>
      <c r="E119" s="24" t="s">
        <v>51</v>
      </c>
      <c r="F119" s="15" t="n">
        <v>1</v>
      </c>
      <c r="G119" s="15" t="n">
        <v>1</v>
      </c>
      <c r="H119" s="2" t="n">
        <f aca="false">MAX(I119:J119)</f>
        <v>1</v>
      </c>
      <c r="I119" s="15" t="n">
        <v>1</v>
      </c>
      <c r="J119" s="15" t="n">
        <v>0</v>
      </c>
      <c r="K119" s="15" t="n">
        <v>0</v>
      </c>
      <c r="L119" s="15" t="n">
        <v>90</v>
      </c>
      <c r="M119" s="25" t="n">
        <v>8.38914996</v>
      </c>
      <c r="N119" s="0" t="str">
        <f aca="false">A119&amp;"_"&amp;B119</f>
        <v>MAW746_4</v>
      </c>
      <c r="O119" s="0" t="n">
        <f aca="false">HLOOKUP(N119,UP!$C$15:$AH$16,2,0)</f>
        <v>1</v>
      </c>
    </row>
    <row r="120" customFormat="false" ht="15.75" hidden="false" customHeight="true" outlineLevel="0" collapsed="false">
      <c r="A120" s="21" t="s">
        <v>52</v>
      </c>
      <c r="B120" s="32" t="n">
        <v>1</v>
      </c>
      <c r="C120" s="33" t="s">
        <v>56</v>
      </c>
      <c r="D120" s="33" t="n">
        <v>29212</v>
      </c>
      <c r="E120" s="24" t="s">
        <v>51</v>
      </c>
      <c r="F120" s="15" t="n">
        <v>1</v>
      </c>
      <c r="G120" s="15" t="n">
        <v>1</v>
      </c>
      <c r="H120" s="2" t="n">
        <f aca="false">MAX(I120:J120)</f>
        <v>1</v>
      </c>
      <c r="I120" s="15" t="n">
        <v>1</v>
      </c>
      <c r="J120" s="15" t="n">
        <v>0</v>
      </c>
      <c r="K120" s="15" t="n">
        <v>0</v>
      </c>
      <c r="L120" s="15" t="n">
        <v>90</v>
      </c>
      <c r="M120" s="25" t="n">
        <v>8.38914996</v>
      </c>
      <c r="N120" s="0" t="str">
        <f aca="false">A120&amp;"_"&amp;B120</f>
        <v>MAW751_1</v>
      </c>
      <c r="O120" s="0" t="n">
        <f aca="false">HLOOKUP(N120,UP!$C$15:$AH$16,2,0)</f>
        <v>0</v>
      </c>
    </row>
    <row r="121" customFormat="false" ht="15.75" hidden="false" customHeight="true" outlineLevel="0" collapsed="false">
      <c r="A121" s="21" t="s">
        <v>52</v>
      </c>
      <c r="B121" s="32" t="n">
        <v>1</v>
      </c>
      <c r="C121" s="33" t="s">
        <v>56</v>
      </c>
      <c r="D121" s="33" t="n">
        <v>54152</v>
      </c>
      <c r="E121" s="24" t="s">
        <v>51</v>
      </c>
      <c r="F121" s="15" t="n">
        <v>1</v>
      </c>
      <c r="G121" s="15" t="n">
        <v>1</v>
      </c>
      <c r="H121" s="2" t="n">
        <f aca="false">MAX(I121:J121)</f>
        <v>1</v>
      </c>
      <c r="I121" s="15" t="n">
        <v>1</v>
      </c>
      <c r="J121" s="15" t="n">
        <v>0</v>
      </c>
      <c r="K121" s="15" t="n">
        <v>0</v>
      </c>
      <c r="L121" s="15" t="n">
        <v>90</v>
      </c>
      <c r="M121" s="25" t="n">
        <v>8.38914996</v>
      </c>
      <c r="N121" s="0" t="str">
        <f aca="false">A121&amp;"_"&amp;B121</f>
        <v>MAW751_1</v>
      </c>
      <c r="O121" s="0" t="n">
        <f aca="false">HLOOKUP(N121,UP!$C$15:$AH$16,2,0)</f>
        <v>0</v>
      </c>
    </row>
    <row r="122" customFormat="false" ht="15.75" hidden="false" customHeight="true" outlineLevel="0" collapsed="false">
      <c r="A122" s="21" t="s">
        <v>44</v>
      </c>
      <c r="B122" s="22" t="n">
        <v>2</v>
      </c>
      <c r="C122" s="23" t="s">
        <v>56</v>
      </c>
      <c r="D122" s="23" t="n">
        <v>18282</v>
      </c>
      <c r="E122" s="24" t="s">
        <v>46</v>
      </c>
      <c r="F122" s="15" t="n">
        <f aca="false">IF(ISERROR(SEARCH("2",E122)),0,1)</f>
        <v>1</v>
      </c>
      <c r="G122" s="15" t="n">
        <v>1</v>
      </c>
      <c r="H122" s="2" t="n">
        <f aca="false">MAX(I122:J122)</f>
        <v>1</v>
      </c>
      <c r="I122" s="15" t="n">
        <v>1</v>
      </c>
      <c r="J122" s="15" t="n">
        <v>0</v>
      </c>
      <c r="K122" s="15" t="n">
        <v>0</v>
      </c>
      <c r="L122" s="15" t="n">
        <v>95</v>
      </c>
      <c r="M122" s="25" t="n">
        <v>9.35682169</v>
      </c>
      <c r="N122" s="0" t="str">
        <f aca="false">A122&amp;"_"&amp;B122</f>
        <v>MAW752_2</v>
      </c>
      <c r="O122" s="0" t="n">
        <f aca="false">HLOOKUP(N122,UP!$C$15:$AH$16,2,0)</f>
        <v>0</v>
      </c>
    </row>
    <row r="123" customFormat="false" ht="15.75" hidden="false" customHeight="true" outlineLevel="0" collapsed="false">
      <c r="A123" s="21" t="s">
        <v>44</v>
      </c>
      <c r="B123" s="22" t="n">
        <v>2</v>
      </c>
      <c r="C123" s="23" t="s">
        <v>56</v>
      </c>
      <c r="D123" s="23" t="n">
        <v>11371</v>
      </c>
      <c r="E123" s="24" t="s">
        <v>46</v>
      </c>
      <c r="F123" s="15" t="n">
        <f aca="false">IF(ISERROR(SEARCH("2",E123)),0,1)</f>
        <v>1</v>
      </c>
      <c r="G123" s="15" t="n">
        <v>1</v>
      </c>
      <c r="H123" s="2" t="n">
        <f aca="false">MAX(I123:J123)</f>
        <v>1</v>
      </c>
      <c r="I123" s="15" t="n">
        <v>1</v>
      </c>
      <c r="J123" s="15" t="n">
        <v>0</v>
      </c>
      <c r="K123" s="15" t="n">
        <v>0</v>
      </c>
      <c r="L123" s="15" t="n">
        <v>95</v>
      </c>
      <c r="M123" s="25" t="n">
        <v>9.35682169</v>
      </c>
      <c r="N123" s="0" t="str">
        <f aca="false">A123&amp;"_"&amp;B123</f>
        <v>MAW752_2</v>
      </c>
      <c r="O123" s="0" t="n">
        <f aca="false">HLOOKUP(N123,UP!$C$15:$AH$16,2,0)</f>
        <v>0</v>
      </c>
    </row>
    <row r="124" customFormat="false" ht="15.75" hidden="false" customHeight="true" outlineLevel="0" collapsed="false">
      <c r="A124" s="21" t="s">
        <v>47</v>
      </c>
      <c r="B124" s="12" t="n">
        <v>5</v>
      </c>
      <c r="C124" s="29" t="s">
        <v>56</v>
      </c>
      <c r="D124" s="30" t="n">
        <v>7218</v>
      </c>
      <c r="E124" s="24" t="s">
        <v>51</v>
      </c>
      <c r="F124" s="15" t="n">
        <v>1</v>
      </c>
      <c r="G124" s="15" t="n">
        <v>1</v>
      </c>
      <c r="H124" s="2" t="n">
        <f aca="false">MAX(I124:J124)</f>
        <v>1</v>
      </c>
      <c r="I124" s="15" t="n">
        <v>1</v>
      </c>
      <c r="J124" s="15" t="n">
        <v>0</v>
      </c>
      <c r="K124" s="15" t="n">
        <v>0</v>
      </c>
      <c r="L124" s="15" t="n">
        <v>95</v>
      </c>
      <c r="M124" s="25" t="n">
        <v>9.35682169</v>
      </c>
      <c r="N124" s="0" t="str">
        <f aca="false">A124&amp;"_"&amp;B124</f>
        <v>MAW744_5</v>
      </c>
      <c r="O124" s="0" t="n">
        <f aca="false">HLOOKUP(N124,UP!$C$15:$AH$16,2,0)</f>
        <v>0</v>
      </c>
    </row>
    <row r="125" customFormat="false" ht="15.75" hidden="false" customHeight="true" outlineLevel="0" collapsed="false">
      <c r="A125" s="21" t="s">
        <v>55</v>
      </c>
      <c r="B125" s="26" t="n">
        <v>2</v>
      </c>
      <c r="C125" s="27" t="s">
        <v>53</v>
      </c>
      <c r="D125" s="27" t="n">
        <v>1491</v>
      </c>
      <c r="E125" s="24" t="s">
        <v>51</v>
      </c>
      <c r="F125" s="15" t="n">
        <v>1</v>
      </c>
      <c r="G125" s="15" t="n">
        <v>1</v>
      </c>
      <c r="H125" s="2" t="n">
        <f aca="false">MAX(I125:J125)</f>
        <v>1</v>
      </c>
      <c r="I125" s="15" t="n">
        <v>1</v>
      </c>
      <c r="J125" s="15" t="n">
        <v>0</v>
      </c>
      <c r="K125" s="15" t="n">
        <v>0</v>
      </c>
      <c r="L125" s="15" t="n">
        <v>95</v>
      </c>
      <c r="M125" s="25" t="n">
        <v>9.35682169</v>
      </c>
      <c r="N125" s="0" t="str">
        <f aca="false">A125&amp;"_"&amp;B125</f>
        <v>MAW745_2</v>
      </c>
      <c r="O125" s="0" t="n">
        <f aca="false">HLOOKUP(N125,UP!$C$15:$AH$16,2,0)</f>
        <v>0</v>
      </c>
    </row>
    <row r="126" customFormat="false" ht="15.75" hidden="false" customHeight="true" outlineLevel="0" collapsed="false">
      <c r="A126" s="21" t="s">
        <v>55</v>
      </c>
      <c r="B126" s="26" t="n">
        <v>1</v>
      </c>
      <c r="C126" s="27" t="s">
        <v>53</v>
      </c>
      <c r="D126" s="27" t="n">
        <v>1410</v>
      </c>
      <c r="E126" s="24" t="s">
        <v>51</v>
      </c>
      <c r="F126" s="15" t="n">
        <v>1</v>
      </c>
      <c r="G126" s="15" t="n">
        <v>1</v>
      </c>
      <c r="H126" s="2" t="n">
        <f aca="false">MAX(I126:J126)</f>
        <v>1</v>
      </c>
      <c r="I126" s="15" t="n">
        <v>1</v>
      </c>
      <c r="J126" s="15" t="n">
        <v>0</v>
      </c>
      <c r="K126" s="15" t="n">
        <v>0</v>
      </c>
      <c r="L126" s="15" t="n">
        <v>95</v>
      </c>
      <c r="M126" s="25" t="n">
        <v>9.35682169</v>
      </c>
      <c r="N126" s="0" t="str">
        <f aca="false">A126&amp;"_"&amp;B126</f>
        <v>MAW745_1</v>
      </c>
      <c r="O126" s="0" t="n">
        <f aca="false">HLOOKUP(N126,UP!$C$15:$AH$16,2,0)</f>
        <v>0</v>
      </c>
    </row>
    <row r="127" customFormat="false" ht="15.75" hidden="false" customHeight="true" outlineLevel="0" collapsed="false">
      <c r="A127" s="21" t="s">
        <v>49</v>
      </c>
      <c r="B127" s="28" t="n">
        <v>2</v>
      </c>
      <c r="C127" s="29" t="s">
        <v>56</v>
      </c>
      <c r="D127" s="30" t="n">
        <v>4439</v>
      </c>
      <c r="E127" s="24" t="s">
        <v>51</v>
      </c>
      <c r="F127" s="15" t="n">
        <v>1</v>
      </c>
      <c r="G127" s="15" t="n">
        <v>1</v>
      </c>
      <c r="H127" s="2" t="n">
        <f aca="false">MAX(I127:J127)</f>
        <v>1</v>
      </c>
      <c r="I127" s="15" t="n">
        <v>1</v>
      </c>
      <c r="J127" s="15" t="n">
        <v>0</v>
      </c>
      <c r="K127" s="15" t="n">
        <v>0</v>
      </c>
      <c r="L127" s="15" t="n">
        <v>95</v>
      </c>
      <c r="M127" s="25" t="n">
        <v>9.35682169</v>
      </c>
      <c r="N127" s="0" t="str">
        <f aca="false">A127&amp;"_"&amp;B127</f>
        <v>MAW746_2</v>
      </c>
      <c r="O127" s="0" t="n">
        <f aca="false">HLOOKUP(N127,UP!$C$15:$AH$16,2,0)</f>
        <v>1</v>
      </c>
    </row>
    <row r="128" customFormat="false" ht="15.75" hidden="false" customHeight="true" outlineLevel="0" collapsed="false">
      <c r="A128" s="21" t="s">
        <v>49</v>
      </c>
      <c r="B128" s="28" t="n">
        <v>3</v>
      </c>
      <c r="C128" s="29" t="s">
        <v>53</v>
      </c>
      <c r="D128" s="30" t="n">
        <v>4689</v>
      </c>
      <c r="E128" s="24" t="s">
        <v>51</v>
      </c>
      <c r="F128" s="15" t="n">
        <v>1</v>
      </c>
      <c r="G128" s="15" t="n">
        <v>1</v>
      </c>
      <c r="H128" s="2" t="n">
        <f aca="false">MAX(I128:J128)</f>
        <v>1</v>
      </c>
      <c r="I128" s="15" t="n">
        <v>1</v>
      </c>
      <c r="J128" s="15" t="n">
        <v>0</v>
      </c>
      <c r="K128" s="15" t="n">
        <v>0</v>
      </c>
      <c r="L128" s="15" t="n">
        <v>95</v>
      </c>
      <c r="M128" s="25" t="n">
        <v>9.35682169</v>
      </c>
      <c r="N128" s="0" t="str">
        <f aca="false">A128&amp;"_"&amp;B128</f>
        <v>MAW746_3</v>
      </c>
      <c r="O128" s="0" t="n">
        <f aca="false">HLOOKUP(N128,UP!$C$15:$AH$16,2,0)</f>
        <v>1</v>
      </c>
    </row>
    <row r="129" customFormat="false" ht="15.75" hidden="false" customHeight="true" outlineLevel="0" collapsed="false">
      <c r="A129" s="21" t="s">
        <v>62</v>
      </c>
      <c r="B129" s="36" t="n">
        <v>2</v>
      </c>
      <c r="C129" s="37" t="s">
        <v>57</v>
      </c>
      <c r="D129" s="38" t="n">
        <v>6403</v>
      </c>
      <c r="E129" s="24" t="s">
        <v>63</v>
      </c>
      <c r="F129" s="15" t="n">
        <f aca="false">IF(ISERROR(SEARCH("2",E129)),0,1)</f>
        <v>1</v>
      </c>
      <c r="G129" s="15" t="n">
        <v>1</v>
      </c>
      <c r="H129" s="2" t="n">
        <f aca="false">MAX(I129:J129)</f>
        <v>1</v>
      </c>
      <c r="I129" s="15" t="n">
        <v>1</v>
      </c>
      <c r="J129" s="15" t="n">
        <v>0</v>
      </c>
      <c r="K129" s="15" t="n">
        <v>0</v>
      </c>
      <c r="L129" s="15" t="n">
        <v>100</v>
      </c>
      <c r="M129" s="25" t="n">
        <v>10.3768</v>
      </c>
      <c r="N129" s="0" t="str">
        <f aca="false">A129&amp;"_"&amp;B129</f>
        <v>MAW753_2</v>
      </c>
      <c r="O129" s="0" t="n">
        <f aca="false">HLOOKUP(N129,UP!$C$15:$AH$16,2,0)</f>
        <v>0</v>
      </c>
    </row>
    <row r="130" customFormat="false" ht="15.75" hidden="false" customHeight="true" outlineLevel="0" collapsed="false">
      <c r="A130" s="21" t="s">
        <v>47</v>
      </c>
      <c r="B130" s="26" t="n">
        <v>3</v>
      </c>
      <c r="C130" s="27" t="s">
        <v>56</v>
      </c>
      <c r="D130" s="27" t="n">
        <v>421</v>
      </c>
      <c r="E130" s="24" t="s">
        <v>46</v>
      </c>
      <c r="F130" s="15" t="n">
        <v>1</v>
      </c>
      <c r="G130" s="15" t="n">
        <v>1</v>
      </c>
      <c r="H130" s="2" t="n">
        <f aca="false">MAX(I130:J130)</f>
        <v>1</v>
      </c>
      <c r="I130" s="15" t="n">
        <v>1</v>
      </c>
      <c r="J130" s="15" t="n">
        <v>0</v>
      </c>
      <c r="K130" s="15" t="n">
        <v>0</v>
      </c>
      <c r="L130" s="15" t="n">
        <v>100</v>
      </c>
      <c r="M130" s="25" t="n">
        <v>10.3768</v>
      </c>
      <c r="N130" s="0" t="str">
        <f aca="false">A130&amp;"_"&amp;B130</f>
        <v>MAW744_3</v>
      </c>
      <c r="O130" s="0" t="n">
        <f aca="false">HLOOKUP(N130,UP!$C$15:$AH$16,2,0)</f>
        <v>1</v>
      </c>
    </row>
    <row r="131" customFormat="false" ht="15.75" hidden="false" customHeight="true" outlineLevel="0" collapsed="false">
      <c r="A131" s="21" t="s">
        <v>47</v>
      </c>
      <c r="B131" s="26" t="n">
        <v>4</v>
      </c>
      <c r="C131" s="27" t="s">
        <v>60</v>
      </c>
      <c r="D131" s="27" t="n">
        <v>333</v>
      </c>
      <c r="E131" s="24" t="s">
        <v>46</v>
      </c>
      <c r="F131" s="15" t="n">
        <v>1</v>
      </c>
      <c r="G131" s="15" t="n">
        <v>1</v>
      </c>
      <c r="H131" s="2" t="n">
        <f aca="false">MAX(I131:J131)</f>
        <v>1</v>
      </c>
      <c r="I131" s="15" t="n">
        <v>1</v>
      </c>
      <c r="J131" s="15" t="n">
        <v>0</v>
      </c>
      <c r="K131" s="15" t="n">
        <v>0</v>
      </c>
      <c r="L131" s="15" t="n">
        <v>100</v>
      </c>
      <c r="M131" s="25" t="n">
        <v>10.3768</v>
      </c>
      <c r="N131" s="0" t="str">
        <f aca="false">A131&amp;"_"&amp;B131</f>
        <v>MAW744_4</v>
      </c>
      <c r="O131" s="0" t="n">
        <f aca="false">HLOOKUP(N131,UP!$C$15:$AH$16,2,0)</f>
        <v>0</v>
      </c>
    </row>
    <row r="132" customFormat="false" ht="15.75" hidden="false" customHeight="true" outlineLevel="0" collapsed="false">
      <c r="A132" s="21" t="s">
        <v>47</v>
      </c>
      <c r="B132" s="26" t="n">
        <v>4</v>
      </c>
      <c r="C132" s="27" t="s">
        <v>53</v>
      </c>
      <c r="D132" s="27" t="n">
        <v>137</v>
      </c>
      <c r="E132" s="24" t="s">
        <v>46</v>
      </c>
      <c r="F132" s="15" t="n">
        <v>1</v>
      </c>
      <c r="G132" s="15" t="n">
        <v>1</v>
      </c>
      <c r="H132" s="2" t="n">
        <f aca="false">MAX(I132:J132)</f>
        <v>1</v>
      </c>
      <c r="I132" s="15" t="n">
        <v>1</v>
      </c>
      <c r="J132" s="15" t="n">
        <v>0</v>
      </c>
      <c r="K132" s="15" t="n">
        <v>0</v>
      </c>
      <c r="L132" s="15" t="n">
        <v>100</v>
      </c>
      <c r="M132" s="25" t="n">
        <v>10.3768</v>
      </c>
      <c r="N132" s="0" t="str">
        <f aca="false">A132&amp;"_"&amp;B132</f>
        <v>MAW744_4</v>
      </c>
      <c r="O132" s="0" t="n">
        <f aca="false">HLOOKUP(N132,UP!$C$15:$AH$16,2,0)</f>
        <v>0</v>
      </c>
    </row>
    <row r="133" customFormat="false" ht="15.75" hidden="false" customHeight="true" outlineLevel="0" collapsed="false">
      <c r="A133" s="21" t="s">
        <v>47</v>
      </c>
      <c r="B133" s="12" t="n">
        <v>5</v>
      </c>
      <c r="C133" s="29" t="s">
        <v>60</v>
      </c>
      <c r="D133" s="30" t="n">
        <v>7613</v>
      </c>
      <c r="E133" s="24" t="s">
        <v>51</v>
      </c>
      <c r="F133" s="15" t="n">
        <v>1</v>
      </c>
      <c r="G133" s="15" t="n">
        <v>1</v>
      </c>
      <c r="H133" s="2" t="n">
        <f aca="false">MAX(I133:J133)</f>
        <v>1</v>
      </c>
      <c r="I133" s="15" t="n">
        <v>1</v>
      </c>
      <c r="J133" s="15" t="n">
        <v>0</v>
      </c>
      <c r="K133" s="15" t="n">
        <v>0</v>
      </c>
      <c r="L133" s="15" t="n">
        <v>100</v>
      </c>
      <c r="M133" s="25" t="n">
        <v>10.3768</v>
      </c>
      <c r="N133" s="0" t="str">
        <f aca="false">A133&amp;"_"&amp;B133</f>
        <v>MAW744_5</v>
      </c>
      <c r="O133" s="0" t="n">
        <f aca="false">HLOOKUP(N133,UP!$C$15:$AH$16,2,0)</f>
        <v>0</v>
      </c>
    </row>
    <row r="134" customFormat="false" ht="15.75" hidden="false" customHeight="true" outlineLevel="0" collapsed="false">
      <c r="A134" s="21" t="s">
        <v>47</v>
      </c>
      <c r="B134" s="12" t="n">
        <v>5</v>
      </c>
      <c r="C134" s="29" t="s">
        <v>53</v>
      </c>
      <c r="D134" s="30" t="n">
        <v>7616</v>
      </c>
      <c r="E134" s="24" t="s">
        <v>51</v>
      </c>
      <c r="F134" s="15" t="n">
        <v>1</v>
      </c>
      <c r="G134" s="15" t="n">
        <v>1</v>
      </c>
      <c r="H134" s="2" t="n">
        <f aca="false">MAX(I134:J134)</f>
        <v>1</v>
      </c>
      <c r="I134" s="15" t="n">
        <v>1</v>
      </c>
      <c r="J134" s="15" t="n">
        <v>0</v>
      </c>
      <c r="K134" s="15" t="n">
        <v>0</v>
      </c>
      <c r="L134" s="15" t="n">
        <v>100</v>
      </c>
      <c r="M134" s="25" t="n">
        <v>10.3768</v>
      </c>
      <c r="N134" s="0" t="str">
        <f aca="false">A134&amp;"_"&amp;B134</f>
        <v>MAW744_5</v>
      </c>
      <c r="O134" s="0" t="n">
        <f aca="false">HLOOKUP(N134,UP!$C$15:$AH$16,2,0)</f>
        <v>0</v>
      </c>
    </row>
    <row r="135" customFormat="false" ht="15.75" hidden="false" customHeight="true" outlineLevel="0" collapsed="false">
      <c r="A135" s="21" t="s">
        <v>55</v>
      </c>
      <c r="B135" s="26" t="n">
        <v>2</v>
      </c>
      <c r="C135" s="27" t="s">
        <v>53</v>
      </c>
      <c r="D135" s="27" t="n">
        <v>1521</v>
      </c>
      <c r="E135" s="24" t="s">
        <v>51</v>
      </c>
      <c r="F135" s="15" t="n">
        <v>1</v>
      </c>
      <c r="G135" s="15" t="n">
        <v>1</v>
      </c>
      <c r="H135" s="2" t="n">
        <f aca="false">MAX(I135:J135)</f>
        <v>1</v>
      </c>
      <c r="I135" s="15" t="n">
        <v>1</v>
      </c>
      <c r="J135" s="15" t="n">
        <v>0</v>
      </c>
      <c r="K135" s="15" t="n">
        <v>0</v>
      </c>
      <c r="L135" s="15" t="n">
        <v>100</v>
      </c>
      <c r="M135" s="25" t="n">
        <v>10.3768</v>
      </c>
      <c r="N135" s="0" t="str">
        <f aca="false">A135&amp;"_"&amp;B135</f>
        <v>MAW745_2</v>
      </c>
      <c r="O135" s="0" t="n">
        <f aca="false">HLOOKUP(N135,UP!$C$15:$AH$16,2,0)</f>
        <v>0</v>
      </c>
    </row>
    <row r="136" customFormat="false" ht="15.75" hidden="false" customHeight="true" outlineLevel="0" collapsed="false">
      <c r="A136" s="21" t="s">
        <v>55</v>
      </c>
      <c r="B136" s="26" t="n">
        <v>1</v>
      </c>
      <c r="C136" s="27" t="s">
        <v>56</v>
      </c>
      <c r="D136" s="27" t="n">
        <v>1056</v>
      </c>
      <c r="E136" s="24" t="s">
        <v>46</v>
      </c>
      <c r="F136" s="15" t="n">
        <v>1</v>
      </c>
      <c r="G136" s="15" t="n">
        <v>1</v>
      </c>
      <c r="H136" s="2" t="n">
        <f aca="false">MAX(I136:J136)</f>
        <v>1</v>
      </c>
      <c r="I136" s="15" t="n">
        <v>1</v>
      </c>
      <c r="J136" s="15" t="n">
        <v>0</v>
      </c>
      <c r="K136" s="15" t="n">
        <v>0</v>
      </c>
      <c r="L136" s="15" t="n">
        <v>100</v>
      </c>
      <c r="M136" s="25" t="n">
        <v>10.3768</v>
      </c>
      <c r="N136" s="0" t="str">
        <f aca="false">A136&amp;"_"&amp;B136</f>
        <v>MAW745_1</v>
      </c>
      <c r="O136" s="0" t="n">
        <f aca="false">HLOOKUP(N136,UP!$C$15:$AH$16,2,0)</f>
        <v>0</v>
      </c>
    </row>
    <row r="137" customFormat="false" ht="15.75" hidden="false" customHeight="true" outlineLevel="0" collapsed="false">
      <c r="A137" s="21" t="s">
        <v>49</v>
      </c>
      <c r="B137" s="28" t="n">
        <v>1</v>
      </c>
      <c r="C137" s="29" t="s">
        <v>56</v>
      </c>
      <c r="D137" s="30" t="n">
        <v>4751</v>
      </c>
      <c r="E137" s="24" t="s">
        <v>51</v>
      </c>
      <c r="F137" s="15" t="n">
        <v>1</v>
      </c>
      <c r="G137" s="15" t="n">
        <v>1</v>
      </c>
      <c r="H137" s="2" t="n">
        <f aca="false">MAX(I137:J137)</f>
        <v>1</v>
      </c>
      <c r="I137" s="15" t="n">
        <v>1</v>
      </c>
      <c r="J137" s="15" t="n">
        <v>0</v>
      </c>
      <c r="K137" s="15" t="n">
        <v>0</v>
      </c>
      <c r="L137" s="15" t="n">
        <v>100</v>
      </c>
      <c r="M137" s="25" t="n">
        <v>10.3768</v>
      </c>
      <c r="N137" s="0" t="str">
        <f aca="false">A137&amp;"_"&amp;B137</f>
        <v>MAW746_1</v>
      </c>
      <c r="O137" s="0" t="n">
        <f aca="false">HLOOKUP(N137,UP!$C$15:$AH$16,2,0)</f>
        <v>1</v>
      </c>
    </row>
    <row r="138" customFormat="false" ht="15.75" hidden="false" customHeight="true" outlineLevel="0" collapsed="false">
      <c r="A138" s="21" t="s">
        <v>49</v>
      </c>
      <c r="B138" s="28" t="n">
        <v>4</v>
      </c>
      <c r="C138" s="29" t="s">
        <v>54</v>
      </c>
      <c r="D138" s="30" t="n">
        <v>4846</v>
      </c>
      <c r="E138" s="24" t="s">
        <v>51</v>
      </c>
      <c r="F138" s="15" t="n">
        <v>1</v>
      </c>
      <c r="G138" s="15" t="n">
        <v>1</v>
      </c>
      <c r="H138" s="2" t="n">
        <f aca="false">MAX(I138:J138)</f>
        <v>1</v>
      </c>
      <c r="I138" s="15" t="n">
        <v>1</v>
      </c>
      <c r="J138" s="15" t="n">
        <v>0</v>
      </c>
      <c r="K138" s="15" t="n">
        <v>0</v>
      </c>
      <c r="L138" s="15" t="n">
        <v>100</v>
      </c>
      <c r="M138" s="25" t="n">
        <v>10.3768</v>
      </c>
      <c r="N138" s="0" t="str">
        <f aca="false">A138&amp;"_"&amp;B138</f>
        <v>MAW746_4</v>
      </c>
      <c r="O138" s="0" t="n">
        <f aca="false">HLOOKUP(N138,UP!$C$15:$AH$16,2,0)</f>
        <v>1</v>
      </c>
    </row>
    <row r="139" customFormat="false" ht="15.75" hidden="false" customHeight="true" outlineLevel="0" collapsed="false">
      <c r="A139" s="21" t="s">
        <v>49</v>
      </c>
      <c r="B139" s="28" t="n">
        <v>3</v>
      </c>
      <c r="C139" s="29" t="s">
        <v>56</v>
      </c>
      <c r="D139" s="30" t="n">
        <v>4176</v>
      </c>
      <c r="E139" s="24" t="s">
        <v>51</v>
      </c>
      <c r="F139" s="15" t="n">
        <v>1</v>
      </c>
      <c r="G139" s="15" t="n">
        <v>1</v>
      </c>
      <c r="H139" s="2" t="n">
        <f aca="false">MAX(I139:J139)</f>
        <v>1</v>
      </c>
      <c r="I139" s="15" t="n">
        <v>1</v>
      </c>
      <c r="J139" s="15" t="n">
        <v>0</v>
      </c>
      <c r="K139" s="15" t="n">
        <v>0</v>
      </c>
      <c r="L139" s="15" t="n">
        <v>105</v>
      </c>
      <c r="M139" s="25" t="n">
        <v>11.44908489</v>
      </c>
      <c r="N139" s="0" t="str">
        <f aca="false">A139&amp;"_"&amp;B139</f>
        <v>MAW746_3</v>
      </c>
      <c r="O139" s="0" t="n">
        <f aca="false">HLOOKUP(N139,UP!$C$15:$AH$16,2,0)</f>
        <v>1</v>
      </c>
    </row>
    <row r="140" customFormat="false" ht="15.75" hidden="false" customHeight="true" outlineLevel="0" collapsed="false">
      <c r="A140" s="21" t="s">
        <v>44</v>
      </c>
      <c r="B140" s="22" t="n">
        <v>2</v>
      </c>
      <c r="C140" s="23" t="s">
        <v>56</v>
      </c>
      <c r="D140" s="23" t="n">
        <v>29280</v>
      </c>
      <c r="E140" s="24" t="s">
        <v>46</v>
      </c>
      <c r="F140" s="15" t="n">
        <f aca="false">IF(ISERROR(SEARCH("2",E140)),0,1)</f>
        <v>1</v>
      </c>
      <c r="G140" s="15" t="n">
        <v>1</v>
      </c>
      <c r="H140" s="2" t="n">
        <f aca="false">MAX(I140:J140)</f>
        <v>1</v>
      </c>
      <c r="I140" s="15" t="n">
        <v>1</v>
      </c>
      <c r="J140" s="15" t="n">
        <v>0</v>
      </c>
      <c r="K140" s="15" t="n">
        <v>0</v>
      </c>
      <c r="L140" s="15" t="n">
        <v>110</v>
      </c>
      <c r="M140" s="25" t="n">
        <v>12.57367636</v>
      </c>
      <c r="N140" s="0" t="str">
        <f aca="false">A140&amp;"_"&amp;B140</f>
        <v>MAW752_2</v>
      </c>
      <c r="O140" s="0" t="n">
        <f aca="false">HLOOKUP(N140,UP!$C$15:$AH$16,2,0)</f>
        <v>0</v>
      </c>
    </row>
    <row r="141" customFormat="false" ht="15.75" hidden="false" customHeight="true" outlineLevel="0" collapsed="false">
      <c r="A141" s="21" t="s">
        <v>49</v>
      </c>
      <c r="B141" s="28" t="n">
        <v>4</v>
      </c>
      <c r="C141" s="29" t="s">
        <v>56</v>
      </c>
      <c r="D141" s="30" t="n">
        <v>4387</v>
      </c>
      <c r="E141" s="24" t="s">
        <v>51</v>
      </c>
      <c r="F141" s="15" t="n">
        <v>1</v>
      </c>
      <c r="G141" s="15" t="n">
        <v>1</v>
      </c>
      <c r="H141" s="2" t="n">
        <f aca="false">MAX(I141:J141)</f>
        <v>1</v>
      </c>
      <c r="I141" s="15" t="n">
        <v>1</v>
      </c>
      <c r="J141" s="15" t="n">
        <v>0</v>
      </c>
      <c r="K141" s="15" t="n">
        <v>0</v>
      </c>
      <c r="L141" s="15" t="n">
        <v>110</v>
      </c>
      <c r="M141" s="25" t="n">
        <v>12.57367636</v>
      </c>
      <c r="N141" s="0" t="str">
        <f aca="false">A141&amp;"_"&amp;B141</f>
        <v>MAW746_4</v>
      </c>
      <c r="O141" s="0" t="n">
        <f aca="false">HLOOKUP(N141,UP!$C$15:$AH$16,2,0)</f>
        <v>1</v>
      </c>
    </row>
    <row r="142" customFormat="false" ht="15.75" hidden="false" customHeight="true" outlineLevel="0" collapsed="false">
      <c r="A142" s="21" t="s">
        <v>59</v>
      </c>
      <c r="B142" s="28" t="n">
        <v>1</v>
      </c>
      <c r="C142" s="34" t="s">
        <v>56</v>
      </c>
      <c r="D142" s="34" t="n">
        <v>5875</v>
      </c>
      <c r="E142" s="24" t="s">
        <v>46</v>
      </c>
      <c r="F142" s="15" t="n">
        <v>1</v>
      </c>
      <c r="G142" s="15" t="n">
        <v>1</v>
      </c>
      <c r="H142" s="2" t="n">
        <f aca="false">MAX(I142:J142)</f>
        <v>1</v>
      </c>
      <c r="I142" s="15" t="n">
        <v>1</v>
      </c>
      <c r="J142" s="15" t="n">
        <v>0</v>
      </c>
      <c r="K142" s="15" t="n">
        <v>0</v>
      </c>
      <c r="L142" s="15" t="n">
        <v>110</v>
      </c>
      <c r="M142" s="25" t="n">
        <v>12.57367636</v>
      </c>
      <c r="N142" s="0" t="str">
        <f aca="false">A142&amp;"_"&amp;B142</f>
        <v>MAW748_1</v>
      </c>
      <c r="O142" s="0" t="n">
        <f aca="false">HLOOKUP(N142,UP!$C$15:$AH$16,2,0)</f>
        <v>0</v>
      </c>
    </row>
    <row r="143" customFormat="false" ht="15.75" hidden="false" customHeight="true" outlineLevel="0" collapsed="false">
      <c r="A143" s="21" t="s">
        <v>62</v>
      </c>
      <c r="B143" s="36" t="n">
        <v>1</v>
      </c>
      <c r="C143" s="37" t="s">
        <v>56</v>
      </c>
      <c r="D143" s="38" t="n">
        <v>6686</v>
      </c>
      <c r="E143" s="24" t="s">
        <v>63</v>
      </c>
      <c r="F143" s="15" t="n">
        <f aca="false">IF(ISERROR(SEARCH("2",E143)),0,1)</f>
        <v>1</v>
      </c>
      <c r="G143" s="15" t="n">
        <v>1</v>
      </c>
      <c r="H143" s="2" t="n">
        <f aca="false">MAX(I143:J143)</f>
        <v>1</v>
      </c>
      <c r="I143" s="15" t="n">
        <v>1</v>
      </c>
      <c r="J143" s="15" t="n">
        <v>0</v>
      </c>
      <c r="K143" s="15" t="n">
        <v>0</v>
      </c>
      <c r="L143" s="15" t="n">
        <v>115</v>
      </c>
      <c r="M143" s="25" t="n">
        <v>13.75057441</v>
      </c>
      <c r="N143" s="0" t="str">
        <f aca="false">A143&amp;"_"&amp;B143</f>
        <v>MAW753_1</v>
      </c>
      <c r="O143" s="0" t="n">
        <f aca="false">HLOOKUP(N143,UP!$C$15:$AH$16,2,0)</f>
        <v>1</v>
      </c>
    </row>
    <row r="144" customFormat="false" ht="15.75" hidden="false" customHeight="true" outlineLevel="0" collapsed="false">
      <c r="A144" s="21" t="s">
        <v>49</v>
      </c>
      <c r="B144" s="28" t="n">
        <v>2</v>
      </c>
      <c r="C144" s="29" t="s">
        <v>50</v>
      </c>
      <c r="D144" s="30" t="n">
        <v>4267</v>
      </c>
      <c r="E144" s="24" t="s">
        <v>68</v>
      </c>
      <c r="F144" s="15" t="n">
        <v>1</v>
      </c>
      <c r="G144" s="15" t="n">
        <v>1</v>
      </c>
      <c r="H144" s="2" t="n">
        <f aca="false">MAX(I144:J144)</f>
        <v>0</v>
      </c>
      <c r="I144" s="15" t="n">
        <v>0</v>
      </c>
      <c r="J144" s="15" t="n">
        <v>0</v>
      </c>
      <c r="K144" s="15" t="n">
        <v>0</v>
      </c>
      <c r="L144" s="15" t="n">
        <v>45</v>
      </c>
      <c r="M144" s="25" t="n">
        <v>2.03390049</v>
      </c>
      <c r="N144" s="0" t="str">
        <f aca="false">A144&amp;"_"&amp;B144</f>
        <v>MAW746_2</v>
      </c>
      <c r="O144" s="0" t="n">
        <f aca="false">HLOOKUP(N144,UP!$C$15:$AH$16,2,0)</f>
        <v>1</v>
      </c>
    </row>
    <row r="145" customFormat="false" ht="15.75" hidden="false" customHeight="true" outlineLevel="0" collapsed="false">
      <c r="A145" s="21" t="s">
        <v>49</v>
      </c>
      <c r="B145" s="40" t="n">
        <v>3</v>
      </c>
      <c r="C145" s="41" t="s">
        <v>45</v>
      </c>
      <c r="D145" s="42" t="n">
        <v>4693</v>
      </c>
      <c r="E145" s="43" t="s">
        <v>68</v>
      </c>
      <c r="F145" s="15" t="n">
        <v>1</v>
      </c>
      <c r="G145" s="15" t="n">
        <v>1</v>
      </c>
      <c r="H145" s="2" t="n">
        <f aca="false">MAX(I145:J145)</f>
        <v>0</v>
      </c>
      <c r="I145" s="15" t="n">
        <v>0</v>
      </c>
      <c r="J145" s="15" t="n">
        <v>0</v>
      </c>
      <c r="K145" s="15" t="n">
        <v>0</v>
      </c>
      <c r="L145" s="15" t="n">
        <v>45</v>
      </c>
      <c r="M145" s="25" t="n">
        <v>2.03390049</v>
      </c>
      <c r="N145" s="0" t="str">
        <f aca="false">A145&amp;"_"&amp;B145</f>
        <v>MAW746_3</v>
      </c>
      <c r="O145" s="0" t="n">
        <f aca="false">HLOOKUP(N145,UP!$C$15:$AH$16,2,0)</f>
        <v>1</v>
      </c>
    </row>
    <row r="146" customFormat="false" ht="15.75" hidden="false" customHeight="true" outlineLevel="0" collapsed="false">
      <c r="A146" s="21" t="s">
        <v>69</v>
      </c>
      <c r="B146" s="12" t="n">
        <v>1</v>
      </c>
      <c r="C146" s="44" t="s">
        <v>45</v>
      </c>
      <c r="D146" s="44" t="n">
        <v>19850</v>
      </c>
      <c r="E146" s="24" t="s">
        <v>70</v>
      </c>
      <c r="F146" s="15" t="n">
        <v>1</v>
      </c>
      <c r="G146" s="15" t="n">
        <v>1</v>
      </c>
      <c r="H146" s="2" t="n">
        <f aca="false">MAX(I146:J146)</f>
        <v>0</v>
      </c>
      <c r="I146" s="15" t="n">
        <v>0</v>
      </c>
      <c r="J146" s="15" t="n">
        <v>0</v>
      </c>
      <c r="K146" s="15" t="n">
        <v>0</v>
      </c>
      <c r="L146" s="15" t="n">
        <v>45</v>
      </c>
      <c r="M146" s="25" t="n">
        <v>2.03390049</v>
      </c>
      <c r="N146" s="0" t="str">
        <f aca="false">A146&amp;"_"&amp;B146</f>
        <v>MAW750_1</v>
      </c>
      <c r="O146" s="0" t="n">
        <f aca="false">HLOOKUP(N146,UP!$C$15:$AH$16,2,0)</f>
        <v>0</v>
      </c>
    </row>
    <row r="147" customFormat="false" ht="15.75" hidden="false" customHeight="true" outlineLevel="0" collapsed="false">
      <c r="A147" s="21" t="s">
        <v>52</v>
      </c>
      <c r="B147" s="32" t="n">
        <v>1</v>
      </c>
      <c r="C147" s="33" t="s">
        <v>50</v>
      </c>
      <c r="D147" s="33" t="n">
        <v>29970</v>
      </c>
      <c r="E147" s="24" t="s">
        <v>70</v>
      </c>
      <c r="F147" s="15" t="n">
        <v>1</v>
      </c>
      <c r="G147" s="15" t="n">
        <v>1</v>
      </c>
      <c r="H147" s="2" t="n">
        <f aca="false">MAX(I147:J147)</f>
        <v>0</v>
      </c>
      <c r="I147" s="15" t="n">
        <v>0</v>
      </c>
      <c r="J147" s="15" t="n">
        <v>0</v>
      </c>
      <c r="K147" s="15" t="n">
        <v>0</v>
      </c>
      <c r="L147" s="15" t="n">
        <v>45</v>
      </c>
      <c r="M147" s="25" t="n">
        <v>2.03390049</v>
      </c>
      <c r="N147" s="0" t="str">
        <f aca="false">A147&amp;"_"&amp;B147</f>
        <v>MAW751_1</v>
      </c>
      <c r="O147" s="0" t="n">
        <f aca="false">HLOOKUP(N147,UP!$C$15:$AH$16,2,0)</f>
        <v>0</v>
      </c>
    </row>
    <row r="148" customFormat="false" ht="15.75" hidden="false" customHeight="true" outlineLevel="0" collapsed="false">
      <c r="A148" s="21" t="s">
        <v>44</v>
      </c>
      <c r="B148" s="22" t="n">
        <v>2</v>
      </c>
      <c r="C148" s="23" t="s">
        <v>45</v>
      </c>
      <c r="D148" s="23" t="n">
        <v>19675</v>
      </c>
      <c r="E148" s="24" t="s">
        <v>70</v>
      </c>
      <c r="F148" s="15" t="n">
        <f aca="false">IF(ISERROR(SEARCH("2",E148)),0,1)</f>
        <v>1</v>
      </c>
      <c r="G148" s="15" t="n">
        <v>1</v>
      </c>
      <c r="H148" s="2" t="n">
        <f aca="false">MAX(I148:J148)</f>
        <v>0</v>
      </c>
      <c r="I148" s="15" t="n">
        <v>0</v>
      </c>
      <c r="J148" s="15" t="n">
        <v>0</v>
      </c>
      <c r="K148" s="15" t="n">
        <v>0</v>
      </c>
      <c r="L148" s="15" t="n">
        <v>50</v>
      </c>
      <c r="M148" s="25" t="n">
        <v>2.530813</v>
      </c>
      <c r="N148" s="0" t="str">
        <f aca="false">A148&amp;"_"&amp;B148</f>
        <v>MAW752_2</v>
      </c>
      <c r="O148" s="0" t="n">
        <f aca="false">HLOOKUP(N148,UP!$C$15:$AH$16,2,0)</f>
        <v>0</v>
      </c>
    </row>
    <row r="149" customFormat="false" ht="15.75" hidden="false" customHeight="true" outlineLevel="0" collapsed="false">
      <c r="A149" s="21" t="s">
        <v>49</v>
      </c>
      <c r="B149" s="28" t="n">
        <v>3</v>
      </c>
      <c r="C149" s="29" t="s">
        <v>45</v>
      </c>
      <c r="D149" s="30" t="n">
        <v>4802</v>
      </c>
      <c r="E149" s="24" t="s">
        <v>68</v>
      </c>
      <c r="F149" s="15" t="n">
        <v>1</v>
      </c>
      <c r="G149" s="15" t="n">
        <v>1</v>
      </c>
      <c r="H149" s="2" t="n">
        <f aca="false">MAX(I149:J149)</f>
        <v>0</v>
      </c>
      <c r="I149" s="15" t="n">
        <v>0</v>
      </c>
      <c r="J149" s="15" t="n">
        <v>0</v>
      </c>
      <c r="K149" s="15" t="n">
        <v>0</v>
      </c>
      <c r="L149" s="15" t="n">
        <v>50</v>
      </c>
      <c r="M149" s="25" t="n">
        <v>2.530813</v>
      </c>
      <c r="N149" s="0" t="str">
        <f aca="false">A149&amp;"_"&amp;B149</f>
        <v>MAW746_3</v>
      </c>
      <c r="O149" s="0" t="n">
        <f aca="false">HLOOKUP(N149,UP!$C$15:$AH$16,2,0)</f>
        <v>1</v>
      </c>
    </row>
    <row r="150" customFormat="false" ht="15.75" hidden="false" customHeight="true" outlineLevel="0" collapsed="false">
      <c r="A150" s="21" t="s">
        <v>52</v>
      </c>
      <c r="B150" s="32" t="n">
        <v>1</v>
      </c>
      <c r="C150" s="33" t="s">
        <v>50</v>
      </c>
      <c r="D150" s="33" t="n">
        <v>29648</v>
      </c>
      <c r="E150" s="24" t="s">
        <v>70</v>
      </c>
      <c r="F150" s="15" t="n">
        <v>1</v>
      </c>
      <c r="G150" s="15" t="n">
        <v>1</v>
      </c>
      <c r="H150" s="2" t="n">
        <f aca="false">MAX(I150:J150)</f>
        <v>0</v>
      </c>
      <c r="I150" s="15" t="n">
        <v>0</v>
      </c>
      <c r="J150" s="15" t="n">
        <v>0</v>
      </c>
      <c r="K150" s="15" t="n">
        <v>0</v>
      </c>
      <c r="L150" s="15" t="n">
        <v>50</v>
      </c>
      <c r="M150" s="25" t="n">
        <v>2.530813</v>
      </c>
      <c r="N150" s="0" t="str">
        <f aca="false">A150&amp;"_"&amp;B150</f>
        <v>MAW751_1</v>
      </c>
      <c r="O150" s="0" t="n">
        <f aca="false">HLOOKUP(N150,UP!$C$15:$AH$16,2,0)</f>
        <v>0</v>
      </c>
    </row>
    <row r="151" customFormat="false" ht="15.75" hidden="false" customHeight="true" outlineLevel="0" collapsed="false">
      <c r="A151" s="21" t="s">
        <v>44</v>
      </c>
      <c r="B151" s="22" t="n">
        <v>1</v>
      </c>
      <c r="C151" s="23" t="s">
        <v>60</v>
      </c>
      <c r="D151" s="23" t="n">
        <v>29556</v>
      </c>
      <c r="E151" s="24" t="s">
        <v>70</v>
      </c>
      <c r="F151" s="15" t="n">
        <f aca="false">IF(ISERROR(SEARCH("2",E151)),0,1)</f>
        <v>1</v>
      </c>
      <c r="G151" s="15" t="n">
        <v>1</v>
      </c>
      <c r="H151" s="2" t="n">
        <f aca="false">MAX(I151:J151)</f>
        <v>0</v>
      </c>
      <c r="I151" s="15" t="n">
        <v>0</v>
      </c>
      <c r="J151" s="15" t="n">
        <v>0</v>
      </c>
      <c r="K151" s="15" t="n">
        <v>0</v>
      </c>
      <c r="L151" s="15" t="n">
        <v>55</v>
      </c>
      <c r="M151" s="25" t="n">
        <v>3.08003209</v>
      </c>
      <c r="N151" s="0" t="str">
        <f aca="false">A151&amp;"_"&amp;B151</f>
        <v>MAW752_1</v>
      </c>
      <c r="O151" s="0" t="n">
        <f aca="false">HLOOKUP(N151,UP!$C$15:$AH$16,2,0)</f>
        <v>0</v>
      </c>
    </row>
    <row r="152" customFormat="false" ht="15.75" hidden="false" customHeight="true" outlineLevel="0" collapsed="false">
      <c r="A152" s="21" t="s">
        <v>47</v>
      </c>
      <c r="B152" s="26" t="n">
        <v>2</v>
      </c>
      <c r="C152" s="27" t="s">
        <v>56</v>
      </c>
      <c r="D152" s="27" t="n">
        <v>616</v>
      </c>
      <c r="E152" s="24" t="s">
        <v>70</v>
      </c>
      <c r="F152" s="15" t="n">
        <v>1</v>
      </c>
      <c r="G152" s="15" t="n">
        <v>1</v>
      </c>
      <c r="H152" s="2" t="n">
        <f aca="false">MAX(I152:J152)</f>
        <v>0</v>
      </c>
      <c r="I152" s="15" t="n">
        <v>0</v>
      </c>
      <c r="J152" s="15" t="n">
        <v>0</v>
      </c>
      <c r="K152" s="15" t="n">
        <v>0</v>
      </c>
      <c r="L152" s="15" t="n">
        <v>55</v>
      </c>
      <c r="M152" s="25" t="n">
        <v>3.08003209</v>
      </c>
      <c r="N152" s="0" t="str">
        <f aca="false">A152&amp;"_"&amp;B152</f>
        <v>MAW744_2</v>
      </c>
      <c r="O152" s="0" t="n">
        <f aca="false">HLOOKUP(N152,UP!$C$15:$AH$16,2,0)</f>
        <v>1</v>
      </c>
    </row>
    <row r="153" customFormat="false" ht="15.75" hidden="false" customHeight="true" outlineLevel="0" collapsed="false">
      <c r="A153" s="21" t="s">
        <v>47</v>
      </c>
      <c r="B153" s="12" t="n">
        <v>5</v>
      </c>
      <c r="C153" s="29" t="s">
        <v>56</v>
      </c>
      <c r="D153" s="30" t="n">
        <v>7413</v>
      </c>
      <c r="E153" s="24" t="s">
        <v>68</v>
      </c>
      <c r="F153" s="15" t="n">
        <v>1</v>
      </c>
      <c r="G153" s="15" t="n">
        <v>1</v>
      </c>
      <c r="H153" s="2" t="n">
        <f aca="false">MAX(I153:J153)</f>
        <v>0</v>
      </c>
      <c r="I153" s="15" t="n">
        <v>0</v>
      </c>
      <c r="J153" s="15" t="n">
        <v>0</v>
      </c>
      <c r="K153" s="15" t="n">
        <v>0</v>
      </c>
      <c r="L153" s="15" t="n">
        <v>55</v>
      </c>
      <c r="M153" s="25" t="n">
        <v>3.08003209</v>
      </c>
      <c r="N153" s="0" t="str">
        <f aca="false">A153&amp;"_"&amp;B153</f>
        <v>MAW744_5</v>
      </c>
      <c r="O153" s="0" t="n">
        <f aca="false">HLOOKUP(N153,UP!$C$15:$AH$16,2,0)</f>
        <v>0</v>
      </c>
    </row>
    <row r="154" customFormat="false" ht="15.75" hidden="false" customHeight="true" outlineLevel="0" collapsed="false">
      <c r="A154" s="21" t="s">
        <v>55</v>
      </c>
      <c r="B154" s="26" t="n">
        <v>2</v>
      </c>
      <c r="C154" s="27" t="s">
        <v>57</v>
      </c>
      <c r="D154" s="27" t="n">
        <v>1116</v>
      </c>
      <c r="E154" s="24" t="s">
        <v>68</v>
      </c>
      <c r="F154" s="15" t="n">
        <v>1</v>
      </c>
      <c r="G154" s="15" t="n">
        <v>1</v>
      </c>
      <c r="H154" s="2" t="n">
        <f aca="false">MAX(I154:J154)</f>
        <v>0</v>
      </c>
      <c r="I154" s="15" t="n">
        <v>0</v>
      </c>
      <c r="J154" s="15" t="n">
        <v>0</v>
      </c>
      <c r="K154" s="15" t="n">
        <v>0</v>
      </c>
      <c r="L154" s="15" t="n">
        <v>55</v>
      </c>
      <c r="M154" s="25" t="n">
        <v>3.08003209</v>
      </c>
      <c r="N154" s="0" t="str">
        <f aca="false">A154&amp;"_"&amp;B154</f>
        <v>MAW745_2</v>
      </c>
      <c r="O154" s="0" t="n">
        <f aca="false">HLOOKUP(N154,UP!$C$15:$AH$16,2,0)</f>
        <v>0</v>
      </c>
    </row>
    <row r="155" customFormat="false" ht="15.75" hidden="false" customHeight="true" outlineLevel="0" collapsed="false">
      <c r="A155" s="21" t="s">
        <v>55</v>
      </c>
      <c r="B155" s="26" t="n">
        <v>2</v>
      </c>
      <c r="C155" s="27" t="s">
        <v>56</v>
      </c>
      <c r="D155" s="27" t="n">
        <v>1122</v>
      </c>
      <c r="E155" s="24" t="s">
        <v>68</v>
      </c>
      <c r="F155" s="15" t="n">
        <v>1</v>
      </c>
      <c r="G155" s="15" t="n">
        <v>1</v>
      </c>
      <c r="H155" s="2" t="n">
        <f aca="false">MAX(I155:J155)</f>
        <v>0</v>
      </c>
      <c r="I155" s="15" t="n">
        <v>0</v>
      </c>
      <c r="J155" s="15" t="n">
        <v>0</v>
      </c>
      <c r="K155" s="15" t="n">
        <v>0</v>
      </c>
      <c r="L155" s="15" t="n">
        <v>55</v>
      </c>
      <c r="M155" s="25" t="n">
        <v>3.08003209</v>
      </c>
      <c r="N155" s="0" t="str">
        <f aca="false">A155&amp;"_"&amp;B155</f>
        <v>MAW745_2</v>
      </c>
      <c r="O155" s="0" t="n">
        <f aca="false">HLOOKUP(N155,UP!$C$15:$AH$16,2,0)</f>
        <v>0</v>
      </c>
    </row>
    <row r="156" customFormat="false" ht="15.75" hidden="false" customHeight="true" outlineLevel="0" collapsed="false">
      <c r="A156" s="21" t="s">
        <v>55</v>
      </c>
      <c r="B156" s="26" t="n">
        <v>1</v>
      </c>
      <c r="C156" s="27" t="s">
        <v>56</v>
      </c>
      <c r="D156" s="27" t="n">
        <v>1218</v>
      </c>
      <c r="E156" s="24" t="s">
        <v>68</v>
      </c>
      <c r="F156" s="15" t="n">
        <v>1</v>
      </c>
      <c r="G156" s="15" t="n">
        <v>1</v>
      </c>
      <c r="H156" s="2" t="n">
        <f aca="false">MAX(I156:J156)</f>
        <v>0</v>
      </c>
      <c r="I156" s="15" t="n">
        <v>0</v>
      </c>
      <c r="J156" s="15" t="n">
        <v>0</v>
      </c>
      <c r="K156" s="15" t="n">
        <v>0</v>
      </c>
      <c r="L156" s="15" t="n">
        <v>55</v>
      </c>
      <c r="M156" s="25" t="n">
        <v>3.08003209</v>
      </c>
      <c r="N156" s="0" t="str">
        <f aca="false">A156&amp;"_"&amp;B156</f>
        <v>MAW745_1</v>
      </c>
      <c r="O156" s="0" t="n">
        <f aca="false">HLOOKUP(N156,UP!$C$15:$AH$16,2,0)</f>
        <v>0</v>
      </c>
    </row>
    <row r="157" customFormat="false" ht="15.75" hidden="false" customHeight="true" outlineLevel="0" collapsed="false">
      <c r="A157" s="21" t="s">
        <v>49</v>
      </c>
      <c r="B157" s="28" t="n">
        <v>1</v>
      </c>
      <c r="C157" s="29" t="s">
        <v>71</v>
      </c>
      <c r="D157" s="30" t="n">
        <v>4936</v>
      </c>
      <c r="E157" s="24" t="s">
        <v>68</v>
      </c>
      <c r="F157" s="15" t="n">
        <v>1</v>
      </c>
      <c r="G157" s="15" t="n">
        <v>1</v>
      </c>
      <c r="H157" s="2" t="n">
        <f aca="false">MAX(I157:J157)</f>
        <v>0</v>
      </c>
      <c r="I157" s="15" t="n">
        <v>0</v>
      </c>
      <c r="J157" s="15" t="n">
        <v>0</v>
      </c>
      <c r="K157" s="15" t="n">
        <v>0</v>
      </c>
      <c r="L157" s="15" t="n">
        <v>55</v>
      </c>
      <c r="M157" s="25" t="n">
        <v>3.08003209</v>
      </c>
      <c r="N157" s="0" t="str">
        <f aca="false">A157&amp;"_"&amp;B157</f>
        <v>MAW746_1</v>
      </c>
      <c r="O157" s="0" t="n">
        <f aca="false">HLOOKUP(N157,UP!$C$15:$AH$16,2,0)</f>
        <v>1</v>
      </c>
    </row>
    <row r="158" customFormat="false" ht="15.75" hidden="false" customHeight="true" outlineLevel="0" collapsed="false">
      <c r="A158" s="21" t="s">
        <v>49</v>
      </c>
      <c r="B158" s="28" t="n">
        <v>2</v>
      </c>
      <c r="C158" s="29" t="s">
        <v>56</v>
      </c>
      <c r="D158" s="30" t="n">
        <v>4412</v>
      </c>
      <c r="E158" s="24" t="s">
        <v>68</v>
      </c>
      <c r="F158" s="15" t="n">
        <v>1</v>
      </c>
      <c r="G158" s="15" t="n">
        <v>1</v>
      </c>
      <c r="H158" s="2" t="n">
        <f aca="false">MAX(I158:J158)</f>
        <v>0</v>
      </c>
      <c r="I158" s="15" t="n">
        <v>0</v>
      </c>
      <c r="J158" s="15" t="n">
        <v>0</v>
      </c>
      <c r="K158" s="15" t="n">
        <v>0</v>
      </c>
      <c r="L158" s="15" t="n">
        <v>55</v>
      </c>
      <c r="M158" s="25" t="n">
        <v>3.08003209</v>
      </c>
      <c r="N158" s="0" t="str">
        <f aca="false">A158&amp;"_"&amp;B158</f>
        <v>MAW746_2</v>
      </c>
      <c r="O158" s="0" t="n">
        <f aca="false">HLOOKUP(N158,UP!$C$15:$AH$16,2,0)</f>
        <v>1</v>
      </c>
    </row>
    <row r="159" customFormat="false" ht="15.75" hidden="false" customHeight="true" outlineLevel="0" collapsed="false">
      <c r="A159" s="21" t="s">
        <v>49</v>
      </c>
      <c r="B159" s="28" t="n">
        <v>2</v>
      </c>
      <c r="C159" s="29" t="s">
        <v>50</v>
      </c>
      <c r="D159" s="30" t="n">
        <v>4229</v>
      </c>
      <c r="E159" s="24" t="s">
        <v>68</v>
      </c>
      <c r="F159" s="15" t="n">
        <v>1</v>
      </c>
      <c r="G159" s="15" t="n">
        <v>1</v>
      </c>
      <c r="H159" s="2" t="n">
        <f aca="false">MAX(I159:J159)</f>
        <v>0</v>
      </c>
      <c r="I159" s="15" t="n">
        <v>0</v>
      </c>
      <c r="J159" s="15" t="n">
        <v>0</v>
      </c>
      <c r="K159" s="15" t="n">
        <v>0</v>
      </c>
      <c r="L159" s="15" t="n">
        <v>55</v>
      </c>
      <c r="M159" s="25" t="n">
        <v>3.08003209</v>
      </c>
      <c r="N159" s="0" t="str">
        <f aca="false">A159&amp;"_"&amp;B159</f>
        <v>MAW746_2</v>
      </c>
      <c r="O159" s="0" t="n">
        <f aca="false">HLOOKUP(N159,UP!$C$15:$AH$16,2,0)</f>
        <v>1</v>
      </c>
    </row>
    <row r="160" customFormat="false" ht="15.75" hidden="false" customHeight="true" outlineLevel="0" collapsed="false">
      <c r="A160" s="21" t="s">
        <v>49</v>
      </c>
      <c r="B160" s="28" t="n">
        <v>4</v>
      </c>
      <c r="C160" s="29" t="s">
        <v>57</v>
      </c>
      <c r="D160" s="30" t="n">
        <v>4535</v>
      </c>
      <c r="E160" s="24" t="s">
        <v>68</v>
      </c>
      <c r="F160" s="15" t="n">
        <v>1</v>
      </c>
      <c r="G160" s="15" t="n">
        <v>1</v>
      </c>
      <c r="H160" s="2" t="n">
        <f aca="false">MAX(I160:J160)</f>
        <v>0</v>
      </c>
      <c r="I160" s="15" t="n">
        <v>0</v>
      </c>
      <c r="J160" s="15" t="n">
        <v>0</v>
      </c>
      <c r="K160" s="15" t="n">
        <v>0</v>
      </c>
      <c r="L160" s="15" t="n">
        <v>55</v>
      </c>
      <c r="M160" s="25" t="n">
        <v>3.08003209</v>
      </c>
      <c r="N160" s="0" t="str">
        <f aca="false">A160&amp;"_"&amp;B160</f>
        <v>MAW746_4</v>
      </c>
      <c r="O160" s="0" t="n">
        <f aca="false">HLOOKUP(N160,UP!$C$15:$AH$16,2,0)</f>
        <v>1</v>
      </c>
    </row>
    <row r="161" customFormat="false" ht="15.75" hidden="false" customHeight="true" outlineLevel="0" collapsed="false">
      <c r="A161" s="21" t="s">
        <v>49</v>
      </c>
      <c r="B161" s="28" t="n">
        <v>3</v>
      </c>
      <c r="C161" s="29" t="s">
        <v>57</v>
      </c>
      <c r="D161" s="30" t="n">
        <v>4817</v>
      </c>
      <c r="E161" s="24" t="s">
        <v>68</v>
      </c>
      <c r="F161" s="15" t="n">
        <v>1</v>
      </c>
      <c r="G161" s="15" t="n">
        <v>1</v>
      </c>
      <c r="H161" s="2" t="n">
        <f aca="false">MAX(I161:J161)</f>
        <v>0</v>
      </c>
      <c r="I161" s="15" t="n">
        <v>0</v>
      </c>
      <c r="J161" s="15" t="n">
        <v>0</v>
      </c>
      <c r="K161" s="15" t="n">
        <v>0</v>
      </c>
      <c r="L161" s="15" t="n">
        <v>55</v>
      </c>
      <c r="M161" s="25" t="n">
        <v>3.08003209</v>
      </c>
      <c r="N161" s="0" t="str">
        <f aca="false">A161&amp;"_"&amp;B161</f>
        <v>MAW746_3</v>
      </c>
      <c r="O161" s="0" t="n">
        <f aca="false">HLOOKUP(N161,UP!$C$15:$AH$16,2,0)</f>
        <v>1</v>
      </c>
    </row>
    <row r="162" customFormat="false" ht="15.75" hidden="false" customHeight="true" outlineLevel="0" collapsed="false">
      <c r="A162" s="21" t="s">
        <v>49</v>
      </c>
      <c r="B162" s="28" t="n">
        <v>3</v>
      </c>
      <c r="C162" s="29" t="s">
        <v>72</v>
      </c>
      <c r="D162" s="30" t="n">
        <v>4807</v>
      </c>
      <c r="E162" s="24" t="s">
        <v>68</v>
      </c>
      <c r="F162" s="15" t="n">
        <v>1</v>
      </c>
      <c r="G162" s="15" t="n">
        <v>1</v>
      </c>
      <c r="H162" s="2" t="n">
        <f aca="false">MAX(I162:J162)</f>
        <v>0</v>
      </c>
      <c r="I162" s="15" t="n">
        <v>0</v>
      </c>
      <c r="J162" s="15" t="n">
        <v>0</v>
      </c>
      <c r="K162" s="15" t="n">
        <v>0</v>
      </c>
      <c r="L162" s="15" t="n">
        <v>55</v>
      </c>
      <c r="M162" s="25" t="n">
        <v>3.08003209</v>
      </c>
      <c r="N162" s="0" t="str">
        <f aca="false">A162&amp;"_"&amp;B162</f>
        <v>MAW746_3</v>
      </c>
      <c r="O162" s="0" t="n">
        <f aca="false">HLOOKUP(N162,UP!$C$15:$AH$16,2,0)</f>
        <v>1</v>
      </c>
    </row>
    <row r="163" customFormat="false" ht="15.75" hidden="false" customHeight="true" outlineLevel="0" collapsed="false">
      <c r="A163" s="21" t="s">
        <v>49</v>
      </c>
      <c r="B163" s="28" t="n">
        <v>4</v>
      </c>
      <c r="C163" s="29" t="s">
        <v>60</v>
      </c>
      <c r="D163" s="30" t="n">
        <v>4114</v>
      </c>
      <c r="E163" s="24" t="s">
        <v>68</v>
      </c>
      <c r="F163" s="15" t="n">
        <v>1</v>
      </c>
      <c r="G163" s="15" t="n">
        <v>1</v>
      </c>
      <c r="H163" s="2" t="n">
        <f aca="false">MAX(I163:J163)</f>
        <v>0</v>
      </c>
      <c r="I163" s="15" t="n">
        <v>0</v>
      </c>
      <c r="J163" s="15" t="n">
        <v>0</v>
      </c>
      <c r="K163" s="15" t="n">
        <v>0</v>
      </c>
      <c r="L163" s="15" t="n">
        <v>55</v>
      </c>
      <c r="M163" s="25" t="n">
        <v>3.08003209</v>
      </c>
      <c r="N163" s="0" t="str">
        <f aca="false">A163&amp;"_"&amp;B163</f>
        <v>MAW746_4</v>
      </c>
      <c r="O163" s="0" t="n">
        <f aca="false">HLOOKUP(N163,UP!$C$15:$AH$16,2,0)</f>
        <v>1</v>
      </c>
    </row>
    <row r="164" customFormat="false" ht="15.75" hidden="false" customHeight="true" outlineLevel="0" collapsed="false">
      <c r="A164" s="21" t="s">
        <v>49</v>
      </c>
      <c r="B164" s="28" t="n">
        <v>2</v>
      </c>
      <c r="C164" s="29" t="s">
        <v>54</v>
      </c>
      <c r="D164" s="30" t="n">
        <v>4064</v>
      </c>
      <c r="E164" s="24" t="s">
        <v>68</v>
      </c>
      <c r="F164" s="15" t="n">
        <v>1</v>
      </c>
      <c r="G164" s="15" t="n">
        <v>1</v>
      </c>
      <c r="H164" s="2" t="n">
        <f aca="false">MAX(I164:J164)</f>
        <v>0</v>
      </c>
      <c r="I164" s="15" t="n">
        <v>0</v>
      </c>
      <c r="J164" s="15" t="n">
        <v>0</v>
      </c>
      <c r="K164" s="15" t="n">
        <v>0</v>
      </c>
      <c r="L164" s="15" t="n">
        <v>55</v>
      </c>
      <c r="M164" s="25" t="n">
        <v>3.08003209</v>
      </c>
      <c r="N164" s="0" t="str">
        <f aca="false">A164&amp;"_"&amp;B164</f>
        <v>MAW746_2</v>
      </c>
      <c r="O164" s="0" t="n">
        <f aca="false">HLOOKUP(N164,UP!$C$15:$AH$16,2,0)</f>
        <v>1</v>
      </c>
    </row>
    <row r="165" customFormat="false" ht="15.75" hidden="false" customHeight="true" outlineLevel="0" collapsed="false">
      <c r="A165" s="21" t="s">
        <v>49</v>
      </c>
      <c r="B165" s="28" t="n">
        <v>2</v>
      </c>
      <c r="C165" s="29" t="s">
        <v>56</v>
      </c>
      <c r="D165" s="30" t="n">
        <v>4462</v>
      </c>
      <c r="E165" s="24" t="s">
        <v>68</v>
      </c>
      <c r="F165" s="15" t="n">
        <v>1</v>
      </c>
      <c r="G165" s="15" t="n">
        <v>1</v>
      </c>
      <c r="H165" s="2" t="n">
        <f aca="false">MAX(I165:J165)</f>
        <v>0</v>
      </c>
      <c r="I165" s="15" t="n">
        <v>0</v>
      </c>
      <c r="J165" s="15" t="n">
        <v>0</v>
      </c>
      <c r="K165" s="15" t="n">
        <v>0</v>
      </c>
      <c r="L165" s="15" t="n">
        <v>55</v>
      </c>
      <c r="M165" s="25" t="n">
        <v>3.08003209</v>
      </c>
      <c r="N165" s="0" t="str">
        <f aca="false">A165&amp;"_"&amp;B165</f>
        <v>MAW746_2</v>
      </c>
      <c r="O165" s="0" t="n">
        <f aca="false">HLOOKUP(N165,UP!$C$15:$AH$16,2,0)</f>
        <v>1</v>
      </c>
    </row>
    <row r="166" customFormat="false" ht="15.75" hidden="false" customHeight="true" outlineLevel="0" collapsed="false">
      <c r="A166" s="21" t="s">
        <v>59</v>
      </c>
      <c r="B166" s="28" t="n">
        <v>1</v>
      </c>
      <c r="C166" s="34" t="s">
        <v>57</v>
      </c>
      <c r="D166" s="34" t="n">
        <v>7134</v>
      </c>
      <c r="E166" s="24" t="s">
        <v>70</v>
      </c>
      <c r="F166" s="15" t="n">
        <v>1</v>
      </c>
      <c r="G166" s="15" t="n">
        <v>1</v>
      </c>
      <c r="H166" s="2" t="n">
        <f aca="false">MAX(I166:J166)</f>
        <v>0</v>
      </c>
      <c r="I166" s="15" t="n">
        <v>0</v>
      </c>
      <c r="J166" s="15" t="n">
        <v>0</v>
      </c>
      <c r="K166" s="15" t="n">
        <v>0</v>
      </c>
      <c r="L166" s="15" t="n">
        <v>55</v>
      </c>
      <c r="M166" s="25" t="n">
        <v>3.08003209</v>
      </c>
      <c r="N166" s="0" t="str">
        <f aca="false">A166&amp;"_"&amp;B166</f>
        <v>MAW748_1</v>
      </c>
      <c r="O166" s="0" t="n">
        <f aca="false">HLOOKUP(N166,UP!$C$15:$AH$16,2,0)</f>
        <v>0</v>
      </c>
    </row>
    <row r="167" customFormat="false" ht="15.75" hidden="false" customHeight="true" outlineLevel="0" collapsed="false">
      <c r="A167" s="21" t="s">
        <v>59</v>
      </c>
      <c r="B167" s="28" t="n">
        <v>1</v>
      </c>
      <c r="C167" s="34" t="s">
        <v>56</v>
      </c>
      <c r="D167" s="34" t="n">
        <v>7145</v>
      </c>
      <c r="E167" s="24" t="s">
        <v>70</v>
      </c>
      <c r="F167" s="15" t="n">
        <v>1</v>
      </c>
      <c r="G167" s="15" t="n">
        <v>1</v>
      </c>
      <c r="H167" s="2" t="n">
        <f aca="false">MAX(I167:J167)</f>
        <v>0</v>
      </c>
      <c r="I167" s="15" t="n">
        <v>0</v>
      </c>
      <c r="J167" s="15" t="n">
        <v>0</v>
      </c>
      <c r="K167" s="15" t="n">
        <v>0</v>
      </c>
      <c r="L167" s="15" t="n">
        <v>55</v>
      </c>
      <c r="M167" s="25" t="n">
        <v>3.08003209</v>
      </c>
      <c r="N167" s="0" t="str">
        <f aca="false">A167&amp;"_"&amp;B167</f>
        <v>MAW748_1</v>
      </c>
      <c r="O167" s="0" t="n">
        <f aca="false">HLOOKUP(N167,UP!$C$15:$AH$16,2,0)</f>
        <v>0</v>
      </c>
    </row>
    <row r="168" customFormat="false" ht="15.75" hidden="false" customHeight="true" outlineLevel="0" collapsed="false">
      <c r="A168" s="21" t="s">
        <v>59</v>
      </c>
      <c r="B168" s="28" t="n">
        <v>2</v>
      </c>
      <c r="C168" s="34" t="s">
        <v>56</v>
      </c>
      <c r="D168" s="34" t="n">
        <v>7980</v>
      </c>
      <c r="E168" s="24" t="s">
        <v>70</v>
      </c>
      <c r="F168" s="15" t="n">
        <v>1</v>
      </c>
      <c r="G168" s="15" t="n">
        <v>1</v>
      </c>
      <c r="H168" s="2" t="n">
        <f aca="false">MAX(I168:J168)</f>
        <v>0</v>
      </c>
      <c r="I168" s="15" t="n">
        <v>0</v>
      </c>
      <c r="J168" s="15" t="n">
        <v>0</v>
      </c>
      <c r="K168" s="15" t="n">
        <v>0</v>
      </c>
      <c r="L168" s="15" t="n">
        <v>55</v>
      </c>
      <c r="M168" s="25" t="n">
        <v>3.08003209</v>
      </c>
      <c r="N168" s="0" t="str">
        <f aca="false">A168&amp;"_"&amp;B168</f>
        <v>MAW748_2</v>
      </c>
      <c r="O168" s="0" t="n">
        <f aca="false">HLOOKUP(N168,UP!$C$15:$AH$16,2,0)</f>
        <v>0</v>
      </c>
    </row>
    <row r="169" customFormat="false" ht="15.75" hidden="false" customHeight="true" outlineLevel="0" collapsed="false">
      <c r="A169" s="21" t="s">
        <v>52</v>
      </c>
      <c r="B169" s="32" t="n">
        <v>1</v>
      </c>
      <c r="C169" s="33" t="s">
        <v>53</v>
      </c>
      <c r="D169" s="33" t="n">
        <v>29963</v>
      </c>
      <c r="E169" s="24" t="s">
        <v>70</v>
      </c>
      <c r="F169" s="15" t="n">
        <v>1</v>
      </c>
      <c r="G169" s="15" t="n">
        <v>1</v>
      </c>
      <c r="H169" s="2" t="n">
        <f aca="false">MAX(I169:J169)</f>
        <v>0</v>
      </c>
      <c r="I169" s="15" t="n">
        <v>0</v>
      </c>
      <c r="J169" s="15" t="n">
        <v>0</v>
      </c>
      <c r="K169" s="15" t="n">
        <v>0</v>
      </c>
      <c r="L169" s="15" t="n">
        <v>55</v>
      </c>
      <c r="M169" s="25" t="n">
        <v>3.08003209</v>
      </c>
      <c r="N169" s="0" t="str">
        <f aca="false">A169&amp;"_"&amp;B169</f>
        <v>MAW751_1</v>
      </c>
      <c r="O169" s="0" t="n">
        <f aca="false">HLOOKUP(N169,UP!$C$15:$AH$16,2,0)</f>
        <v>0</v>
      </c>
    </row>
    <row r="170" customFormat="false" ht="15.75" hidden="false" customHeight="true" outlineLevel="0" collapsed="false">
      <c r="A170" s="21" t="s">
        <v>52</v>
      </c>
      <c r="B170" s="32" t="n">
        <v>1</v>
      </c>
      <c r="C170" s="33" t="s">
        <v>73</v>
      </c>
      <c r="D170" s="33" t="n">
        <v>29855</v>
      </c>
      <c r="E170" s="24" t="s">
        <v>70</v>
      </c>
      <c r="F170" s="15" t="n">
        <v>1</v>
      </c>
      <c r="G170" s="15" t="n">
        <v>1</v>
      </c>
      <c r="H170" s="2" t="n">
        <f aca="false">MAX(I170:J170)</f>
        <v>0</v>
      </c>
      <c r="I170" s="15" t="n">
        <v>0</v>
      </c>
      <c r="J170" s="15" t="n">
        <v>0</v>
      </c>
      <c r="K170" s="15" t="n">
        <v>0</v>
      </c>
      <c r="L170" s="15" t="n">
        <v>55</v>
      </c>
      <c r="M170" s="25" t="n">
        <v>3.08003209</v>
      </c>
      <c r="N170" s="0" t="str">
        <f aca="false">A170&amp;"_"&amp;B170</f>
        <v>MAW751_1</v>
      </c>
      <c r="O170" s="0" t="n">
        <f aca="false">HLOOKUP(N170,UP!$C$15:$AH$16,2,0)</f>
        <v>0</v>
      </c>
    </row>
    <row r="171" customFormat="false" ht="15.75" hidden="false" customHeight="true" outlineLevel="0" collapsed="false">
      <c r="A171" s="21" t="s">
        <v>44</v>
      </c>
      <c r="B171" s="22" t="n">
        <v>2</v>
      </c>
      <c r="C171" s="23" t="s">
        <v>56</v>
      </c>
      <c r="D171" s="23" t="n">
        <v>18039</v>
      </c>
      <c r="E171" s="24" t="s">
        <v>68</v>
      </c>
      <c r="F171" s="15" t="n">
        <f aca="false">IF(ISERROR(SEARCH("2",E171)),0,1)</f>
        <v>1</v>
      </c>
      <c r="G171" s="15" t="n">
        <v>1</v>
      </c>
      <c r="H171" s="2" t="n">
        <f aca="false">MAX(I171:J171)</f>
        <v>0</v>
      </c>
      <c r="I171" s="15" t="n">
        <v>0</v>
      </c>
      <c r="J171" s="15" t="n">
        <v>0</v>
      </c>
      <c r="K171" s="15" t="n">
        <v>0</v>
      </c>
      <c r="L171" s="15" t="n">
        <v>60</v>
      </c>
      <c r="M171" s="25" t="n">
        <v>3.68155776</v>
      </c>
      <c r="N171" s="0" t="str">
        <f aca="false">A171&amp;"_"&amp;B171</f>
        <v>MAW752_2</v>
      </c>
      <c r="O171" s="0" t="n">
        <f aca="false">HLOOKUP(N171,UP!$C$15:$AH$16,2,0)</f>
        <v>0</v>
      </c>
    </row>
    <row r="172" customFormat="false" ht="15.75" hidden="false" customHeight="true" outlineLevel="0" collapsed="false">
      <c r="A172" s="21" t="s">
        <v>44</v>
      </c>
      <c r="B172" s="22" t="n">
        <v>1</v>
      </c>
      <c r="C172" s="23" t="s">
        <v>53</v>
      </c>
      <c r="D172" s="23" t="n">
        <v>29762</v>
      </c>
      <c r="E172" s="24" t="s">
        <v>70</v>
      </c>
      <c r="F172" s="15" t="n">
        <f aca="false">IF(ISERROR(SEARCH("2",E172)),0,1)</f>
        <v>1</v>
      </c>
      <c r="G172" s="15" t="n">
        <v>1</v>
      </c>
      <c r="H172" s="2" t="n">
        <f aca="false">MAX(I172:J172)</f>
        <v>0</v>
      </c>
      <c r="I172" s="15" t="n">
        <v>0</v>
      </c>
      <c r="J172" s="15" t="n">
        <v>0</v>
      </c>
      <c r="K172" s="15" t="n">
        <v>0</v>
      </c>
      <c r="L172" s="15" t="n">
        <v>60</v>
      </c>
      <c r="M172" s="25" t="n">
        <v>3.68155776</v>
      </c>
      <c r="N172" s="0" t="str">
        <f aca="false">A172&amp;"_"&amp;B172</f>
        <v>MAW752_1</v>
      </c>
      <c r="O172" s="0" t="n">
        <f aca="false">HLOOKUP(N172,UP!$C$15:$AH$16,2,0)</f>
        <v>0</v>
      </c>
    </row>
    <row r="173" customFormat="false" ht="15.75" hidden="false" customHeight="true" outlineLevel="0" collapsed="false">
      <c r="A173" s="21" t="s">
        <v>47</v>
      </c>
      <c r="B173" s="26" t="n">
        <v>2</v>
      </c>
      <c r="C173" s="27" t="s">
        <v>61</v>
      </c>
      <c r="D173" s="27" t="n">
        <v>163</v>
      </c>
      <c r="E173" s="24" t="s">
        <v>70</v>
      </c>
      <c r="F173" s="15" t="n">
        <v>1</v>
      </c>
      <c r="G173" s="15" t="n">
        <v>1</v>
      </c>
      <c r="H173" s="2" t="n">
        <f aca="false">MAX(I173:J173)</f>
        <v>0</v>
      </c>
      <c r="I173" s="15" t="n">
        <v>0</v>
      </c>
      <c r="J173" s="15" t="n">
        <v>0</v>
      </c>
      <c r="K173" s="15" t="n">
        <v>0</v>
      </c>
      <c r="L173" s="15" t="n">
        <v>60</v>
      </c>
      <c r="M173" s="25" t="n">
        <v>3.68155776</v>
      </c>
      <c r="N173" s="0" t="str">
        <f aca="false">A173&amp;"_"&amp;B173</f>
        <v>MAW744_2</v>
      </c>
      <c r="O173" s="0" t="n">
        <f aca="false">HLOOKUP(N173,UP!$C$15:$AH$16,2,0)</f>
        <v>1</v>
      </c>
    </row>
    <row r="174" customFormat="false" ht="15.75" hidden="false" customHeight="true" outlineLevel="0" collapsed="false">
      <c r="A174" s="21" t="s">
        <v>47</v>
      </c>
      <c r="B174" s="26" t="n">
        <v>4</v>
      </c>
      <c r="C174" s="27" t="s">
        <v>57</v>
      </c>
      <c r="D174" s="27" t="n">
        <v>87</v>
      </c>
      <c r="E174" s="24" t="s">
        <v>70</v>
      </c>
      <c r="F174" s="15" t="n">
        <v>1</v>
      </c>
      <c r="G174" s="15" t="n">
        <v>1</v>
      </c>
      <c r="H174" s="2" t="n">
        <f aca="false">MAX(I174:J174)</f>
        <v>0</v>
      </c>
      <c r="I174" s="15" t="n">
        <v>0</v>
      </c>
      <c r="J174" s="15" t="n">
        <v>0</v>
      </c>
      <c r="K174" s="15" t="n">
        <v>0</v>
      </c>
      <c r="L174" s="15" t="n">
        <v>60</v>
      </c>
      <c r="M174" s="25" t="n">
        <v>3.68155776</v>
      </c>
      <c r="N174" s="0" t="str">
        <f aca="false">A174&amp;"_"&amp;B174</f>
        <v>MAW744_4</v>
      </c>
      <c r="O174" s="0" t="n">
        <f aca="false">HLOOKUP(N174,UP!$C$15:$AH$16,2,0)</f>
        <v>0</v>
      </c>
    </row>
    <row r="175" customFormat="false" ht="15.75" hidden="false" customHeight="true" outlineLevel="0" collapsed="false">
      <c r="A175" s="21" t="s">
        <v>47</v>
      </c>
      <c r="B175" s="26" t="n">
        <v>4</v>
      </c>
      <c r="C175" s="27" t="s">
        <v>57</v>
      </c>
      <c r="D175" s="27" t="n">
        <v>121</v>
      </c>
      <c r="E175" s="24" t="s">
        <v>70</v>
      </c>
      <c r="F175" s="15" t="n">
        <v>1</v>
      </c>
      <c r="G175" s="15" t="n">
        <v>1</v>
      </c>
      <c r="H175" s="2" t="n">
        <f aca="false">MAX(I175:J175)</f>
        <v>0</v>
      </c>
      <c r="I175" s="15" t="n">
        <v>0</v>
      </c>
      <c r="J175" s="15" t="n">
        <v>0</v>
      </c>
      <c r="K175" s="15" t="n">
        <v>0</v>
      </c>
      <c r="L175" s="15" t="n">
        <v>60</v>
      </c>
      <c r="M175" s="25" t="n">
        <v>3.68155776</v>
      </c>
      <c r="N175" s="0" t="str">
        <f aca="false">A175&amp;"_"&amp;B175</f>
        <v>MAW744_4</v>
      </c>
      <c r="O175" s="0" t="n">
        <f aca="false">HLOOKUP(N175,UP!$C$15:$AH$16,2,0)</f>
        <v>0</v>
      </c>
    </row>
    <row r="176" customFormat="false" ht="15.75" hidden="false" customHeight="true" outlineLevel="0" collapsed="false">
      <c r="A176" s="21" t="s">
        <v>47</v>
      </c>
      <c r="B176" s="26" t="n">
        <v>4</v>
      </c>
      <c r="C176" s="27" t="s">
        <v>56</v>
      </c>
      <c r="D176" s="27" t="n">
        <v>497</v>
      </c>
      <c r="E176" s="24" t="s">
        <v>70</v>
      </c>
      <c r="F176" s="15" t="n">
        <v>1</v>
      </c>
      <c r="G176" s="15" t="n">
        <v>1</v>
      </c>
      <c r="H176" s="2" t="n">
        <f aca="false">MAX(I176:J176)</f>
        <v>0</v>
      </c>
      <c r="I176" s="15" t="n">
        <v>0</v>
      </c>
      <c r="J176" s="15" t="n">
        <v>0</v>
      </c>
      <c r="K176" s="15" t="n">
        <v>0</v>
      </c>
      <c r="L176" s="15" t="n">
        <v>60</v>
      </c>
      <c r="M176" s="25" t="n">
        <v>3.68155776</v>
      </c>
      <c r="N176" s="0" t="str">
        <f aca="false">A176&amp;"_"&amp;B176</f>
        <v>MAW744_4</v>
      </c>
      <c r="O176" s="0" t="n">
        <f aca="false">HLOOKUP(N176,UP!$C$15:$AH$16,2,0)</f>
        <v>0</v>
      </c>
    </row>
    <row r="177" customFormat="false" ht="15.75" hidden="false" customHeight="true" outlineLevel="0" collapsed="false">
      <c r="A177" s="21" t="s">
        <v>47</v>
      </c>
      <c r="B177" s="26" t="n">
        <v>4</v>
      </c>
      <c r="C177" s="27" t="s">
        <v>72</v>
      </c>
      <c r="D177" s="27" t="n">
        <v>384</v>
      </c>
      <c r="E177" s="24" t="s">
        <v>70</v>
      </c>
      <c r="F177" s="15" t="n">
        <v>1</v>
      </c>
      <c r="G177" s="15" t="n">
        <v>1</v>
      </c>
      <c r="H177" s="2" t="n">
        <f aca="false">MAX(I177:J177)</f>
        <v>0</v>
      </c>
      <c r="I177" s="15" t="n">
        <v>0</v>
      </c>
      <c r="J177" s="15" t="n">
        <v>0</v>
      </c>
      <c r="K177" s="15" t="n">
        <v>0</v>
      </c>
      <c r="L177" s="15" t="n">
        <v>60</v>
      </c>
      <c r="M177" s="25" t="n">
        <v>3.68155776</v>
      </c>
      <c r="N177" s="0" t="str">
        <f aca="false">A177&amp;"_"&amp;B177</f>
        <v>MAW744_4</v>
      </c>
      <c r="O177" s="0" t="n">
        <f aca="false">HLOOKUP(N177,UP!$C$15:$AH$16,2,0)</f>
        <v>0</v>
      </c>
    </row>
    <row r="178" customFormat="false" ht="15.75" hidden="false" customHeight="true" outlineLevel="0" collapsed="false">
      <c r="A178" s="21" t="s">
        <v>47</v>
      </c>
      <c r="B178" s="26" t="n">
        <v>4</v>
      </c>
      <c r="C178" s="27" t="s">
        <v>74</v>
      </c>
      <c r="D178" s="27" t="n">
        <v>385</v>
      </c>
      <c r="E178" s="24" t="s">
        <v>70</v>
      </c>
      <c r="F178" s="15" t="n">
        <v>1</v>
      </c>
      <c r="G178" s="15" t="n">
        <v>1</v>
      </c>
      <c r="H178" s="2" t="n">
        <f aca="false">MAX(I178:J178)</f>
        <v>0</v>
      </c>
      <c r="I178" s="15" t="n">
        <v>0</v>
      </c>
      <c r="J178" s="15" t="n">
        <v>0</v>
      </c>
      <c r="K178" s="15" t="n">
        <v>0</v>
      </c>
      <c r="L178" s="15" t="n">
        <v>60</v>
      </c>
      <c r="M178" s="25" t="n">
        <v>3.68155776</v>
      </c>
      <c r="N178" s="0" t="str">
        <f aca="false">A178&amp;"_"&amp;B178</f>
        <v>MAW744_4</v>
      </c>
      <c r="O178" s="0" t="n">
        <f aca="false">HLOOKUP(N178,UP!$C$15:$AH$16,2,0)</f>
        <v>0</v>
      </c>
    </row>
    <row r="179" customFormat="false" ht="15.75" hidden="false" customHeight="true" outlineLevel="0" collapsed="false">
      <c r="A179" s="21" t="s">
        <v>47</v>
      </c>
      <c r="B179" s="12" t="n">
        <v>5</v>
      </c>
      <c r="C179" s="29" t="s">
        <v>56</v>
      </c>
      <c r="D179" s="30" t="n">
        <v>7020</v>
      </c>
      <c r="E179" s="24" t="s">
        <v>68</v>
      </c>
      <c r="F179" s="15" t="n">
        <v>1</v>
      </c>
      <c r="G179" s="15" t="n">
        <v>1</v>
      </c>
      <c r="H179" s="2" t="n">
        <f aca="false">MAX(I179:J179)</f>
        <v>0</v>
      </c>
      <c r="I179" s="15" t="n">
        <v>0</v>
      </c>
      <c r="J179" s="15" t="n">
        <v>0</v>
      </c>
      <c r="K179" s="15" t="n">
        <v>0</v>
      </c>
      <c r="L179" s="15" t="n">
        <v>60</v>
      </c>
      <c r="M179" s="25" t="n">
        <v>3.68155776</v>
      </c>
      <c r="N179" s="0" t="str">
        <f aca="false">A179&amp;"_"&amp;B179</f>
        <v>MAW744_5</v>
      </c>
      <c r="O179" s="0" t="n">
        <f aca="false">HLOOKUP(N179,UP!$C$15:$AH$16,2,0)</f>
        <v>0</v>
      </c>
    </row>
    <row r="180" customFormat="false" ht="15.75" hidden="false" customHeight="true" outlineLevel="0" collapsed="false">
      <c r="A180" s="21" t="s">
        <v>55</v>
      </c>
      <c r="B180" s="26" t="n">
        <v>2</v>
      </c>
      <c r="C180" s="27" t="s">
        <v>56</v>
      </c>
      <c r="D180" s="27" t="n">
        <v>1360</v>
      </c>
      <c r="E180" s="24" t="s">
        <v>68</v>
      </c>
      <c r="F180" s="15" t="n">
        <v>1</v>
      </c>
      <c r="G180" s="15" t="n">
        <v>1</v>
      </c>
      <c r="H180" s="2" t="n">
        <f aca="false">MAX(I180:J180)</f>
        <v>0</v>
      </c>
      <c r="I180" s="15" t="n">
        <v>0</v>
      </c>
      <c r="J180" s="15" t="n">
        <v>0</v>
      </c>
      <c r="K180" s="15" t="n">
        <v>0</v>
      </c>
      <c r="L180" s="15" t="n">
        <v>60</v>
      </c>
      <c r="M180" s="25" t="n">
        <v>3.68155776</v>
      </c>
      <c r="N180" s="0" t="str">
        <f aca="false">A180&amp;"_"&amp;B180</f>
        <v>MAW745_2</v>
      </c>
      <c r="O180" s="0" t="n">
        <f aca="false">HLOOKUP(N180,UP!$C$15:$AH$16,2,0)</f>
        <v>0</v>
      </c>
    </row>
    <row r="181" customFormat="false" ht="15.75" hidden="false" customHeight="true" outlineLevel="0" collapsed="false">
      <c r="A181" s="21" t="s">
        <v>55</v>
      </c>
      <c r="B181" s="26" t="n">
        <v>2</v>
      </c>
      <c r="C181" s="27" t="s">
        <v>56</v>
      </c>
      <c r="D181" s="27" t="n">
        <v>1359</v>
      </c>
      <c r="E181" s="24" t="s">
        <v>68</v>
      </c>
      <c r="F181" s="15" t="n">
        <v>1</v>
      </c>
      <c r="G181" s="15" t="n">
        <v>1</v>
      </c>
      <c r="H181" s="2" t="n">
        <f aca="false">MAX(I181:J181)</f>
        <v>0</v>
      </c>
      <c r="I181" s="15" t="n">
        <v>0</v>
      </c>
      <c r="J181" s="15" t="n">
        <v>0</v>
      </c>
      <c r="K181" s="15" t="n">
        <v>0</v>
      </c>
      <c r="L181" s="15" t="n">
        <v>60</v>
      </c>
      <c r="M181" s="25" t="n">
        <v>3.68155776</v>
      </c>
      <c r="N181" s="0" t="str">
        <f aca="false">A181&amp;"_"&amp;B181</f>
        <v>MAW745_2</v>
      </c>
      <c r="O181" s="0" t="n">
        <f aca="false">HLOOKUP(N181,UP!$C$15:$AH$16,2,0)</f>
        <v>0</v>
      </c>
    </row>
    <row r="182" customFormat="false" ht="15.75" hidden="false" customHeight="true" outlineLevel="0" collapsed="false">
      <c r="A182" s="21" t="s">
        <v>55</v>
      </c>
      <c r="B182" s="26" t="n">
        <v>2</v>
      </c>
      <c r="C182" s="27" t="s">
        <v>45</v>
      </c>
      <c r="D182" s="27" t="n">
        <v>1485</v>
      </c>
      <c r="E182" s="24" t="s">
        <v>68</v>
      </c>
      <c r="F182" s="15" t="n">
        <v>1</v>
      </c>
      <c r="G182" s="15" t="n">
        <v>1</v>
      </c>
      <c r="H182" s="2" t="n">
        <f aca="false">MAX(I182:J182)</f>
        <v>0</v>
      </c>
      <c r="I182" s="15" t="n">
        <v>0</v>
      </c>
      <c r="J182" s="15" t="n">
        <v>0</v>
      </c>
      <c r="K182" s="15" t="n">
        <v>0</v>
      </c>
      <c r="L182" s="15" t="n">
        <v>60</v>
      </c>
      <c r="M182" s="25" t="n">
        <v>3.68155776</v>
      </c>
      <c r="N182" s="0" t="str">
        <f aca="false">A182&amp;"_"&amp;B182</f>
        <v>MAW745_2</v>
      </c>
      <c r="O182" s="0" t="n">
        <f aca="false">HLOOKUP(N182,UP!$C$15:$AH$16,2,0)</f>
        <v>0</v>
      </c>
    </row>
    <row r="183" customFormat="false" ht="15.75" hidden="false" customHeight="true" outlineLevel="0" collapsed="false">
      <c r="A183" s="21" t="s">
        <v>55</v>
      </c>
      <c r="B183" s="26" t="n">
        <v>2</v>
      </c>
      <c r="C183" s="27" t="s">
        <v>58</v>
      </c>
      <c r="D183" s="27" t="n">
        <v>1607</v>
      </c>
      <c r="E183" s="24" t="s">
        <v>68</v>
      </c>
      <c r="F183" s="15" t="n">
        <v>1</v>
      </c>
      <c r="G183" s="15" t="n">
        <v>1</v>
      </c>
      <c r="H183" s="2" t="n">
        <f aca="false">MAX(I183:J183)</f>
        <v>0</v>
      </c>
      <c r="I183" s="15" t="n">
        <v>0</v>
      </c>
      <c r="J183" s="15" t="n">
        <v>0</v>
      </c>
      <c r="K183" s="15" t="n">
        <v>0</v>
      </c>
      <c r="L183" s="15" t="n">
        <v>60</v>
      </c>
      <c r="M183" s="25" t="n">
        <v>3.68155776</v>
      </c>
      <c r="N183" s="0" t="str">
        <f aca="false">A183&amp;"_"&amp;B183</f>
        <v>MAW745_2</v>
      </c>
      <c r="O183" s="0" t="n">
        <f aca="false">HLOOKUP(N183,UP!$C$15:$AH$16,2,0)</f>
        <v>0</v>
      </c>
    </row>
    <row r="184" customFormat="false" ht="15.75" hidden="false" customHeight="true" outlineLevel="0" collapsed="false">
      <c r="A184" s="21" t="s">
        <v>55</v>
      </c>
      <c r="B184" s="26" t="n">
        <v>1</v>
      </c>
      <c r="C184" s="27" t="s">
        <v>56</v>
      </c>
      <c r="D184" s="27" t="n">
        <v>1293</v>
      </c>
      <c r="E184" s="24" t="s">
        <v>68</v>
      </c>
      <c r="F184" s="15" t="n">
        <v>1</v>
      </c>
      <c r="G184" s="15" t="n">
        <v>1</v>
      </c>
      <c r="H184" s="2" t="n">
        <f aca="false">MAX(I184:J184)</f>
        <v>0</v>
      </c>
      <c r="I184" s="15" t="n">
        <v>0</v>
      </c>
      <c r="J184" s="15" t="n">
        <v>0</v>
      </c>
      <c r="K184" s="15" t="n">
        <v>0</v>
      </c>
      <c r="L184" s="15" t="n">
        <v>60</v>
      </c>
      <c r="M184" s="25" t="n">
        <v>3.68155776</v>
      </c>
      <c r="N184" s="0" t="str">
        <f aca="false">A184&amp;"_"&amp;B184</f>
        <v>MAW745_1</v>
      </c>
      <c r="O184" s="0" t="n">
        <f aca="false">HLOOKUP(N184,UP!$C$15:$AH$16,2,0)</f>
        <v>0</v>
      </c>
    </row>
    <row r="185" customFormat="false" ht="15.75" hidden="false" customHeight="true" outlineLevel="0" collapsed="false">
      <c r="A185" s="21" t="s">
        <v>55</v>
      </c>
      <c r="B185" s="26" t="n">
        <v>1</v>
      </c>
      <c r="C185" s="27" t="s">
        <v>75</v>
      </c>
      <c r="D185" s="27" t="n">
        <v>1440</v>
      </c>
      <c r="E185" s="24" t="s">
        <v>68</v>
      </c>
      <c r="F185" s="15" t="n">
        <v>1</v>
      </c>
      <c r="G185" s="15" t="n">
        <v>1</v>
      </c>
      <c r="H185" s="2" t="n">
        <f aca="false">MAX(I185:J185)</f>
        <v>0</v>
      </c>
      <c r="I185" s="15" t="n">
        <v>0</v>
      </c>
      <c r="J185" s="15" t="n">
        <v>0</v>
      </c>
      <c r="K185" s="15" t="n">
        <v>0</v>
      </c>
      <c r="L185" s="15" t="n">
        <v>60</v>
      </c>
      <c r="M185" s="25" t="n">
        <v>3.68155776</v>
      </c>
      <c r="N185" s="0" t="str">
        <f aca="false">A185&amp;"_"&amp;B185</f>
        <v>MAW745_1</v>
      </c>
      <c r="O185" s="0" t="n">
        <f aca="false">HLOOKUP(N185,UP!$C$15:$AH$16,2,0)</f>
        <v>0</v>
      </c>
    </row>
    <row r="186" customFormat="false" ht="15.75" hidden="false" customHeight="true" outlineLevel="0" collapsed="false">
      <c r="A186" s="21" t="s">
        <v>55</v>
      </c>
      <c r="B186" s="26" t="n">
        <v>1</v>
      </c>
      <c r="C186" s="27" t="s">
        <v>76</v>
      </c>
      <c r="D186" s="27" t="n">
        <v>1203</v>
      </c>
      <c r="E186" s="24" t="s">
        <v>70</v>
      </c>
      <c r="F186" s="15" t="n">
        <v>1</v>
      </c>
      <c r="G186" s="15" t="n">
        <v>1</v>
      </c>
      <c r="H186" s="2" t="n">
        <f aca="false">MAX(I186:J186)</f>
        <v>0</v>
      </c>
      <c r="I186" s="15" t="n">
        <v>0</v>
      </c>
      <c r="J186" s="15" t="n">
        <v>0</v>
      </c>
      <c r="K186" s="15" t="n">
        <v>0</v>
      </c>
      <c r="L186" s="15" t="n">
        <v>60</v>
      </c>
      <c r="M186" s="25" t="n">
        <v>3.68155776</v>
      </c>
      <c r="N186" s="0" t="str">
        <f aca="false">A186&amp;"_"&amp;B186</f>
        <v>MAW745_1</v>
      </c>
      <c r="O186" s="0" t="n">
        <f aca="false">HLOOKUP(N186,UP!$C$15:$AH$16,2,0)</f>
        <v>0</v>
      </c>
    </row>
    <row r="187" customFormat="false" ht="15.75" hidden="false" customHeight="true" outlineLevel="0" collapsed="false">
      <c r="A187" s="21" t="s">
        <v>49</v>
      </c>
      <c r="B187" s="28" t="n">
        <v>1</v>
      </c>
      <c r="C187" s="29" t="s">
        <v>56</v>
      </c>
      <c r="D187" s="30" t="n">
        <v>4588</v>
      </c>
      <c r="E187" s="24" t="s">
        <v>68</v>
      </c>
      <c r="F187" s="15" t="n">
        <v>1</v>
      </c>
      <c r="G187" s="15" t="n">
        <v>1</v>
      </c>
      <c r="H187" s="2" t="n">
        <f aca="false">MAX(I187:J187)</f>
        <v>0</v>
      </c>
      <c r="I187" s="15" t="n">
        <v>0</v>
      </c>
      <c r="J187" s="15" t="n">
        <v>0</v>
      </c>
      <c r="K187" s="15" t="n">
        <v>0</v>
      </c>
      <c r="L187" s="15" t="n">
        <v>60</v>
      </c>
      <c r="M187" s="25" t="n">
        <v>3.68155776</v>
      </c>
      <c r="N187" s="0" t="str">
        <f aca="false">A187&amp;"_"&amp;B187</f>
        <v>MAW746_1</v>
      </c>
      <c r="O187" s="0" t="n">
        <f aca="false">HLOOKUP(N187,UP!$C$15:$AH$16,2,0)</f>
        <v>1</v>
      </c>
    </row>
    <row r="188" customFormat="false" ht="15.75" hidden="false" customHeight="true" outlineLevel="0" collapsed="false">
      <c r="A188" s="21" t="s">
        <v>49</v>
      </c>
      <c r="B188" s="28" t="n">
        <v>2</v>
      </c>
      <c r="C188" s="29" t="s">
        <v>57</v>
      </c>
      <c r="D188" s="30" t="n">
        <v>4264</v>
      </c>
      <c r="E188" s="24" t="s">
        <v>68</v>
      </c>
      <c r="F188" s="15" t="n">
        <v>1</v>
      </c>
      <c r="G188" s="15" t="n">
        <v>1</v>
      </c>
      <c r="H188" s="2" t="n">
        <f aca="false">MAX(I188:J188)</f>
        <v>0</v>
      </c>
      <c r="I188" s="15" t="n">
        <v>0</v>
      </c>
      <c r="J188" s="15" t="n">
        <v>0</v>
      </c>
      <c r="K188" s="15" t="n">
        <v>0</v>
      </c>
      <c r="L188" s="15" t="n">
        <v>60</v>
      </c>
      <c r="M188" s="25" t="n">
        <v>3.68155776</v>
      </c>
      <c r="N188" s="0" t="str">
        <f aca="false">A188&amp;"_"&amp;B188</f>
        <v>MAW746_2</v>
      </c>
      <c r="O188" s="0" t="n">
        <f aca="false">HLOOKUP(N188,UP!$C$15:$AH$16,2,0)</f>
        <v>1</v>
      </c>
    </row>
    <row r="189" customFormat="false" ht="15.75" hidden="false" customHeight="true" outlineLevel="0" collapsed="false">
      <c r="A189" s="21" t="s">
        <v>49</v>
      </c>
      <c r="B189" s="28" t="n">
        <v>2</v>
      </c>
      <c r="C189" s="29" t="s">
        <v>56</v>
      </c>
      <c r="D189" s="30" t="n">
        <v>4268</v>
      </c>
      <c r="E189" s="24" t="s">
        <v>68</v>
      </c>
      <c r="F189" s="15" t="n">
        <v>1</v>
      </c>
      <c r="G189" s="15" t="n">
        <v>1</v>
      </c>
      <c r="H189" s="2" t="n">
        <f aca="false">MAX(I189:J189)</f>
        <v>0</v>
      </c>
      <c r="I189" s="15" t="n">
        <v>0</v>
      </c>
      <c r="J189" s="15" t="n">
        <v>0</v>
      </c>
      <c r="K189" s="15" t="n">
        <v>0</v>
      </c>
      <c r="L189" s="15" t="n">
        <v>60</v>
      </c>
      <c r="M189" s="25" t="n">
        <v>3.68155776</v>
      </c>
      <c r="N189" s="0" t="str">
        <f aca="false">A189&amp;"_"&amp;B189</f>
        <v>MAW746_2</v>
      </c>
      <c r="O189" s="0" t="n">
        <f aca="false">HLOOKUP(N189,UP!$C$15:$AH$16,2,0)</f>
        <v>1</v>
      </c>
    </row>
    <row r="190" customFormat="false" ht="15.75" hidden="false" customHeight="true" outlineLevel="0" collapsed="false">
      <c r="A190" s="21" t="s">
        <v>49</v>
      </c>
      <c r="B190" s="28" t="n">
        <v>2</v>
      </c>
      <c r="C190" s="29" t="s">
        <v>77</v>
      </c>
      <c r="D190" s="30" t="n">
        <v>4441</v>
      </c>
      <c r="E190" s="24" t="s">
        <v>68</v>
      </c>
      <c r="F190" s="15" t="n">
        <v>1</v>
      </c>
      <c r="G190" s="15" t="n">
        <v>1</v>
      </c>
      <c r="H190" s="2" t="n">
        <f aca="false">MAX(I190:J190)</f>
        <v>0</v>
      </c>
      <c r="I190" s="15" t="n">
        <v>0</v>
      </c>
      <c r="J190" s="15" t="n">
        <v>0</v>
      </c>
      <c r="K190" s="15" t="n">
        <v>0</v>
      </c>
      <c r="L190" s="15" t="n">
        <v>60</v>
      </c>
      <c r="M190" s="25" t="n">
        <v>3.68155776</v>
      </c>
      <c r="N190" s="0" t="str">
        <f aca="false">A190&amp;"_"&amp;B190</f>
        <v>MAW746_2</v>
      </c>
      <c r="O190" s="0" t="n">
        <f aca="false">HLOOKUP(N190,UP!$C$15:$AH$16,2,0)</f>
        <v>1</v>
      </c>
    </row>
    <row r="191" customFormat="false" ht="15.75" hidden="false" customHeight="true" outlineLevel="0" collapsed="false">
      <c r="A191" s="21" t="s">
        <v>49</v>
      </c>
      <c r="B191" s="28" t="n">
        <v>2</v>
      </c>
      <c r="C191" s="29" t="s">
        <v>57</v>
      </c>
      <c r="D191" s="30" t="n">
        <v>4091</v>
      </c>
      <c r="E191" s="24" t="s">
        <v>68</v>
      </c>
      <c r="F191" s="15" t="n">
        <v>1</v>
      </c>
      <c r="G191" s="15" t="n">
        <v>1</v>
      </c>
      <c r="H191" s="2" t="n">
        <f aca="false">MAX(I191:J191)</f>
        <v>0</v>
      </c>
      <c r="I191" s="15" t="n">
        <v>0</v>
      </c>
      <c r="J191" s="15" t="n">
        <v>0</v>
      </c>
      <c r="K191" s="15" t="n">
        <v>0</v>
      </c>
      <c r="L191" s="15" t="n">
        <v>60</v>
      </c>
      <c r="M191" s="25" t="n">
        <v>3.68155776</v>
      </c>
      <c r="N191" s="0" t="str">
        <f aca="false">A191&amp;"_"&amp;B191</f>
        <v>MAW746_2</v>
      </c>
      <c r="O191" s="0" t="n">
        <f aca="false">HLOOKUP(N191,UP!$C$15:$AH$16,2,0)</f>
        <v>1</v>
      </c>
    </row>
    <row r="192" customFormat="false" ht="15.75" hidden="false" customHeight="true" outlineLevel="0" collapsed="false">
      <c r="A192" s="21" t="s">
        <v>49</v>
      </c>
      <c r="B192" s="28" t="n">
        <v>3</v>
      </c>
      <c r="C192" s="29" t="s">
        <v>53</v>
      </c>
      <c r="D192" s="30" t="n">
        <v>4808</v>
      </c>
      <c r="E192" s="24" t="s">
        <v>68</v>
      </c>
      <c r="F192" s="15" t="n">
        <v>1</v>
      </c>
      <c r="G192" s="15" t="n">
        <v>1</v>
      </c>
      <c r="H192" s="2" t="n">
        <f aca="false">MAX(I192:J192)</f>
        <v>0</v>
      </c>
      <c r="I192" s="15" t="n">
        <v>0</v>
      </c>
      <c r="J192" s="15" t="n">
        <v>0</v>
      </c>
      <c r="K192" s="15" t="n">
        <v>0</v>
      </c>
      <c r="L192" s="15" t="n">
        <v>60</v>
      </c>
      <c r="M192" s="25" t="n">
        <v>3.68155776</v>
      </c>
      <c r="N192" s="0" t="str">
        <f aca="false">A192&amp;"_"&amp;B192</f>
        <v>MAW746_3</v>
      </c>
      <c r="O192" s="0" t="n">
        <f aca="false">HLOOKUP(N192,UP!$C$15:$AH$16,2,0)</f>
        <v>1</v>
      </c>
    </row>
    <row r="193" customFormat="false" ht="15.75" hidden="false" customHeight="true" outlineLevel="0" collapsed="false">
      <c r="A193" s="21" t="s">
        <v>49</v>
      </c>
      <c r="B193" s="28" t="n">
        <v>3</v>
      </c>
      <c r="C193" s="29" t="s">
        <v>57</v>
      </c>
      <c r="D193" s="30" t="n">
        <v>4862</v>
      </c>
      <c r="E193" s="24" t="s">
        <v>68</v>
      </c>
      <c r="F193" s="15" t="n">
        <v>1</v>
      </c>
      <c r="G193" s="15" t="n">
        <v>1</v>
      </c>
      <c r="H193" s="2" t="n">
        <f aca="false">MAX(I193:J193)</f>
        <v>0</v>
      </c>
      <c r="I193" s="15" t="n">
        <v>0</v>
      </c>
      <c r="J193" s="15" t="n">
        <v>0</v>
      </c>
      <c r="K193" s="15" t="n">
        <v>0</v>
      </c>
      <c r="L193" s="15" t="n">
        <v>60</v>
      </c>
      <c r="M193" s="25" t="n">
        <v>3.68155776</v>
      </c>
      <c r="N193" s="0" t="str">
        <f aca="false">A193&amp;"_"&amp;B193</f>
        <v>MAW746_3</v>
      </c>
      <c r="O193" s="0" t="n">
        <f aca="false">HLOOKUP(N193,UP!$C$15:$AH$16,2,0)</f>
        <v>1</v>
      </c>
    </row>
    <row r="194" customFormat="false" ht="15.75" hidden="false" customHeight="true" outlineLevel="0" collapsed="false">
      <c r="A194" s="21" t="s">
        <v>49</v>
      </c>
      <c r="B194" s="40" t="n">
        <v>4</v>
      </c>
      <c r="C194" s="41" t="s">
        <v>65</v>
      </c>
      <c r="D194" s="42" t="n">
        <v>4337</v>
      </c>
      <c r="E194" s="43" t="s">
        <v>68</v>
      </c>
      <c r="F194" s="15" t="n">
        <v>1</v>
      </c>
      <c r="G194" s="15" t="n">
        <v>1</v>
      </c>
      <c r="H194" s="2" t="n">
        <f aca="false">MAX(I194:J194)</f>
        <v>0</v>
      </c>
      <c r="I194" s="15" t="n">
        <v>0</v>
      </c>
      <c r="J194" s="15" t="n">
        <v>0</v>
      </c>
      <c r="K194" s="15" t="n">
        <v>0</v>
      </c>
      <c r="L194" s="15" t="n">
        <v>60</v>
      </c>
      <c r="M194" s="25" t="n">
        <v>3.68155776</v>
      </c>
      <c r="N194" s="0" t="str">
        <f aca="false">A194&amp;"_"&amp;B194</f>
        <v>MAW746_4</v>
      </c>
      <c r="O194" s="0" t="n">
        <f aca="false">HLOOKUP(N194,UP!$C$15:$AH$16,2,0)</f>
        <v>1</v>
      </c>
    </row>
    <row r="195" customFormat="false" ht="15.75" hidden="false" customHeight="true" outlineLevel="0" collapsed="false">
      <c r="A195" s="21" t="s">
        <v>49</v>
      </c>
      <c r="B195" s="28" t="n">
        <v>2</v>
      </c>
      <c r="C195" s="29" t="s">
        <v>56</v>
      </c>
      <c r="D195" s="30" t="n">
        <v>4053</v>
      </c>
      <c r="E195" s="24" t="s">
        <v>68</v>
      </c>
      <c r="F195" s="15" t="n">
        <v>1</v>
      </c>
      <c r="G195" s="15" t="n">
        <v>1</v>
      </c>
      <c r="H195" s="2" t="n">
        <f aca="false">MAX(I195:J195)</f>
        <v>0</v>
      </c>
      <c r="I195" s="15" t="n">
        <v>0</v>
      </c>
      <c r="J195" s="15" t="n">
        <v>0</v>
      </c>
      <c r="K195" s="15" t="n">
        <v>0</v>
      </c>
      <c r="L195" s="15" t="n">
        <v>60</v>
      </c>
      <c r="M195" s="25" t="n">
        <v>3.68155776</v>
      </c>
      <c r="N195" s="0" t="str">
        <f aca="false">A195&amp;"_"&amp;B195</f>
        <v>MAW746_2</v>
      </c>
      <c r="O195" s="0" t="n">
        <f aca="false">HLOOKUP(N195,UP!$C$15:$AH$16,2,0)</f>
        <v>1</v>
      </c>
    </row>
    <row r="196" customFormat="false" ht="15.75" hidden="false" customHeight="true" outlineLevel="0" collapsed="false">
      <c r="A196" s="21" t="s">
        <v>69</v>
      </c>
      <c r="B196" s="12" t="n">
        <v>1</v>
      </c>
      <c r="C196" s="44" t="s">
        <v>66</v>
      </c>
      <c r="D196" s="44" t="n">
        <v>18745</v>
      </c>
      <c r="E196" s="24" t="s">
        <v>70</v>
      </c>
      <c r="F196" s="15" t="n">
        <v>1</v>
      </c>
      <c r="G196" s="15" t="n">
        <v>1</v>
      </c>
      <c r="H196" s="2" t="n">
        <f aca="false">MAX(I196:J196)</f>
        <v>0</v>
      </c>
      <c r="I196" s="15" t="n">
        <v>0</v>
      </c>
      <c r="J196" s="15" t="n">
        <v>0</v>
      </c>
      <c r="K196" s="15" t="n">
        <v>0</v>
      </c>
      <c r="L196" s="15" t="n">
        <v>60</v>
      </c>
      <c r="M196" s="25" t="n">
        <v>3.68155776</v>
      </c>
      <c r="N196" s="0" t="str">
        <f aca="false">A196&amp;"_"&amp;B196</f>
        <v>MAW750_1</v>
      </c>
      <c r="O196" s="0" t="n">
        <f aca="false">HLOOKUP(N196,UP!$C$15:$AH$16,2,0)</f>
        <v>0</v>
      </c>
    </row>
    <row r="197" customFormat="false" ht="15.75" hidden="false" customHeight="true" outlineLevel="0" collapsed="false">
      <c r="A197" s="21" t="s">
        <v>52</v>
      </c>
      <c r="B197" s="32" t="n">
        <v>1</v>
      </c>
      <c r="C197" s="33" t="s">
        <v>56</v>
      </c>
      <c r="D197" s="33" t="n">
        <v>54154</v>
      </c>
      <c r="E197" s="24" t="s">
        <v>70</v>
      </c>
      <c r="F197" s="15" t="n">
        <v>1</v>
      </c>
      <c r="G197" s="15" t="n">
        <v>1</v>
      </c>
      <c r="H197" s="2" t="n">
        <f aca="false">MAX(I197:J197)</f>
        <v>0</v>
      </c>
      <c r="I197" s="15" t="n">
        <v>0</v>
      </c>
      <c r="J197" s="15" t="n">
        <v>0</v>
      </c>
      <c r="K197" s="15" t="n">
        <v>0</v>
      </c>
      <c r="L197" s="15" t="n">
        <v>60</v>
      </c>
      <c r="M197" s="25" t="n">
        <v>3.68155776</v>
      </c>
      <c r="N197" s="0" t="str">
        <f aca="false">A197&amp;"_"&amp;B197</f>
        <v>MAW751_1</v>
      </c>
      <c r="O197" s="0" t="n">
        <f aca="false">HLOOKUP(N197,UP!$C$15:$AH$16,2,0)</f>
        <v>0</v>
      </c>
    </row>
    <row r="198" customFormat="false" ht="15.75" hidden="false" customHeight="true" outlineLevel="0" collapsed="false">
      <c r="A198" s="21" t="s">
        <v>52</v>
      </c>
      <c r="B198" s="32" t="n">
        <v>1</v>
      </c>
      <c r="C198" s="33" t="s">
        <v>53</v>
      </c>
      <c r="D198" s="33" t="n">
        <v>29937</v>
      </c>
      <c r="E198" s="24" t="s">
        <v>70</v>
      </c>
      <c r="F198" s="15" t="n">
        <v>1</v>
      </c>
      <c r="G198" s="15" t="n">
        <v>1</v>
      </c>
      <c r="H198" s="2" t="n">
        <f aca="false">MAX(I198:J198)</f>
        <v>0</v>
      </c>
      <c r="I198" s="15" t="n">
        <v>0</v>
      </c>
      <c r="J198" s="15" t="n">
        <v>0</v>
      </c>
      <c r="K198" s="15" t="n">
        <v>0</v>
      </c>
      <c r="L198" s="15" t="n">
        <v>60</v>
      </c>
      <c r="M198" s="25" t="n">
        <v>3.68155776</v>
      </c>
      <c r="N198" s="0" t="str">
        <f aca="false">A198&amp;"_"&amp;B198</f>
        <v>MAW751_1</v>
      </c>
      <c r="O198" s="0" t="n">
        <f aca="false">HLOOKUP(N198,UP!$C$15:$AH$16,2,0)</f>
        <v>0</v>
      </c>
    </row>
    <row r="199" customFormat="false" ht="15.75" hidden="false" customHeight="true" outlineLevel="0" collapsed="false">
      <c r="A199" s="21" t="s">
        <v>52</v>
      </c>
      <c r="B199" s="32" t="n">
        <v>1</v>
      </c>
      <c r="C199" s="33" t="s">
        <v>67</v>
      </c>
      <c r="D199" s="33" t="n">
        <v>54159</v>
      </c>
      <c r="E199" s="24" t="s">
        <v>70</v>
      </c>
      <c r="F199" s="15" t="n">
        <v>1</v>
      </c>
      <c r="G199" s="15" t="n">
        <v>1</v>
      </c>
      <c r="H199" s="2" t="n">
        <f aca="false">MAX(I199:J199)</f>
        <v>0</v>
      </c>
      <c r="I199" s="15" t="n">
        <v>0</v>
      </c>
      <c r="J199" s="15" t="n">
        <v>0</v>
      </c>
      <c r="K199" s="15" t="n">
        <v>0</v>
      </c>
      <c r="L199" s="15" t="n">
        <v>60</v>
      </c>
      <c r="M199" s="25" t="n">
        <v>3.68155776</v>
      </c>
      <c r="N199" s="0" t="str">
        <f aca="false">A199&amp;"_"&amp;B199</f>
        <v>MAW751_1</v>
      </c>
      <c r="O199" s="0" t="n">
        <f aca="false">HLOOKUP(N199,UP!$C$15:$AH$16,2,0)</f>
        <v>0</v>
      </c>
    </row>
    <row r="200" customFormat="false" ht="15.75" hidden="false" customHeight="true" outlineLevel="0" collapsed="false">
      <c r="A200" s="21" t="s">
        <v>52</v>
      </c>
      <c r="B200" s="45" t="n">
        <v>2</v>
      </c>
      <c r="C200" s="46" t="s">
        <v>54</v>
      </c>
      <c r="D200" s="46" t="n">
        <v>54506</v>
      </c>
      <c r="E200" s="24" t="s">
        <v>68</v>
      </c>
      <c r="F200" s="15" t="n">
        <v>1</v>
      </c>
      <c r="G200" s="15" t="n">
        <v>1</v>
      </c>
      <c r="H200" s="2" t="n">
        <f aca="false">MAX(I200:J200)</f>
        <v>0</v>
      </c>
      <c r="I200" s="15" t="n">
        <v>0</v>
      </c>
      <c r="J200" s="15" t="n">
        <v>0</v>
      </c>
      <c r="K200" s="15" t="n">
        <v>0</v>
      </c>
      <c r="L200" s="15" t="n">
        <v>60</v>
      </c>
      <c r="M200" s="25" t="n">
        <v>3.68155776</v>
      </c>
      <c r="N200" s="0" t="str">
        <f aca="false">A200&amp;"_"&amp;B200</f>
        <v>MAW751_2</v>
      </c>
      <c r="O200" s="0" t="n">
        <f aca="false">HLOOKUP(N200,UP!$C$15:$AH$16,2,0)</f>
        <v>0</v>
      </c>
    </row>
    <row r="201" customFormat="false" ht="15.75" hidden="false" customHeight="true" outlineLevel="0" collapsed="false">
      <c r="A201" s="21" t="s">
        <v>52</v>
      </c>
      <c r="B201" s="45" t="n">
        <v>2</v>
      </c>
      <c r="C201" s="46" t="s">
        <v>53</v>
      </c>
      <c r="D201" s="46" t="n">
        <v>54228</v>
      </c>
      <c r="E201" s="24" t="s">
        <v>70</v>
      </c>
      <c r="F201" s="15" t="n">
        <v>1</v>
      </c>
      <c r="G201" s="15" t="n">
        <v>1</v>
      </c>
      <c r="H201" s="2" t="n">
        <f aca="false">MAX(I201:J201)</f>
        <v>0</v>
      </c>
      <c r="I201" s="15" t="n">
        <v>0</v>
      </c>
      <c r="J201" s="15" t="n">
        <v>0</v>
      </c>
      <c r="K201" s="15" t="n">
        <v>0</v>
      </c>
      <c r="L201" s="15" t="n">
        <v>60</v>
      </c>
      <c r="M201" s="25" t="n">
        <v>3.68155776</v>
      </c>
      <c r="N201" s="0" t="str">
        <f aca="false">A201&amp;"_"&amp;B201</f>
        <v>MAW751_2</v>
      </c>
      <c r="O201" s="0" t="n">
        <f aca="false">HLOOKUP(N201,UP!$C$15:$AH$16,2,0)</f>
        <v>0</v>
      </c>
    </row>
    <row r="202" customFormat="false" ht="15.75" hidden="false" customHeight="true" outlineLevel="0" collapsed="false">
      <c r="A202" s="21" t="s">
        <v>52</v>
      </c>
      <c r="B202" s="32" t="n">
        <v>1</v>
      </c>
      <c r="C202" s="33" t="s">
        <v>53</v>
      </c>
      <c r="D202" s="33" t="n">
        <v>29158</v>
      </c>
      <c r="E202" s="24" t="s">
        <v>68</v>
      </c>
      <c r="F202" s="15" t="n">
        <v>1</v>
      </c>
      <c r="G202" s="15" t="n">
        <v>1</v>
      </c>
      <c r="H202" s="2" t="n">
        <f aca="false">MAX(I202:J202)</f>
        <v>0</v>
      </c>
      <c r="I202" s="15" t="n">
        <v>0</v>
      </c>
      <c r="J202" s="15" t="n">
        <v>0</v>
      </c>
      <c r="K202" s="15" t="n">
        <v>0</v>
      </c>
      <c r="L202" s="15" t="n">
        <v>60</v>
      </c>
      <c r="M202" s="25" t="n">
        <v>3.68155776</v>
      </c>
      <c r="N202" s="0" t="str">
        <f aca="false">A202&amp;"_"&amp;B202</f>
        <v>MAW751_1</v>
      </c>
      <c r="O202" s="0" t="n">
        <f aca="false">HLOOKUP(N202,UP!$C$15:$AH$16,2,0)</f>
        <v>0</v>
      </c>
    </row>
    <row r="203" customFormat="false" ht="15.75" hidden="false" customHeight="true" outlineLevel="0" collapsed="false">
      <c r="A203" s="21" t="s">
        <v>44</v>
      </c>
      <c r="B203" s="22" t="n">
        <v>2</v>
      </c>
      <c r="C203" s="23" t="s">
        <v>56</v>
      </c>
      <c r="D203" s="23" t="n">
        <v>29583</v>
      </c>
      <c r="E203" s="24" t="s">
        <v>68</v>
      </c>
      <c r="F203" s="15" t="n">
        <f aca="false">IF(ISERROR(SEARCH("2",E203)),0,1)</f>
        <v>1</v>
      </c>
      <c r="G203" s="15" t="n">
        <v>1</v>
      </c>
      <c r="H203" s="2" t="n">
        <f aca="false">MAX(I203:J203)</f>
        <v>0</v>
      </c>
      <c r="I203" s="15" t="n">
        <v>0</v>
      </c>
      <c r="J203" s="15" t="n">
        <v>0</v>
      </c>
      <c r="K203" s="15" t="n">
        <v>0</v>
      </c>
      <c r="L203" s="15" t="n">
        <v>65</v>
      </c>
      <c r="M203" s="25" t="n">
        <v>4.33539001</v>
      </c>
      <c r="N203" s="0" t="str">
        <f aca="false">A203&amp;"_"&amp;B203</f>
        <v>MAW752_2</v>
      </c>
      <c r="O203" s="0" t="n">
        <f aca="false">HLOOKUP(N203,UP!$C$15:$AH$16,2,0)</f>
        <v>0</v>
      </c>
    </row>
    <row r="204" customFormat="false" ht="15.75" hidden="false" customHeight="true" outlineLevel="0" collapsed="false">
      <c r="A204" s="21" t="s">
        <v>44</v>
      </c>
      <c r="B204" s="22" t="n">
        <v>1</v>
      </c>
      <c r="C204" s="23" t="s">
        <v>56</v>
      </c>
      <c r="D204" s="23" t="n">
        <v>29742</v>
      </c>
      <c r="E204" s="24" t="s">
        <v>70</v>
      </c>
      <c r="F204" s="15" t="n">
        <f aca="false">IF(ISERROR(SEARCH("2",E204)),0,1)</f>
        <v>1</v>
      </c>
      <c r="G204" s="15" t="n">
        <v>1</v>
      </c>
      <c r="H204" s="2" t="n">
        <f aca="false">MAX(I204:J204)</f>
        <v>0</v>
      </c>
      <c r="I204" s="15" t="n">
        <v>0</v>
      </c>
      <c r="J204" s="15" t="n">
        <v>0</v>
      </c>
      <c r="K204" s="15" t="n">
        <v>0</v>
      </c>
      <c r="L204" s="15" t="n">
        <v>65</v>
      </c>
      <c r="M204" s="25" t="n">
        <v>4.33539001</v>
      </c>
      <c r="N204" s="0" t="str">
        <f aca="false">A204&amp;"_"&amp;B204</f>
        <v>MAW752_1</v>
      </c>
      <c r="O204" s="0" t="n">
        <f aca="false">HLOOKUP(N204,UP!$C$15:$AH$16,2,0)</f>
        <v>0</v>
      </c>
    </row>
    <row r="205" customFormat="false" ht="15.75" hidden="false" customHeight="true" outlineLevel="0" collapsed="false">
      <c r="A205" s="21" t="s">
        <v>44</v>
      </c>
      <c r="B205" s="22" t="n">
        <v>1</v>
      </c>
      <c r="C205" s="23" t="s">
        <v>56</v>
      </c>
      <c r="D205" s="23" t="n">
        <v>29619</v>
      </c>
      <c r="E205" s="24" t="s">
        <v>70</v>
      </c>
      <c r="F205" s="15" t="n">
        <f aca="false">IF(ISERROR(SEARCH("2",E205)),0,1)</f>
        <v>1</v>
      </c>
      <c r="G205" s="15" t="n">
        <v>1</v>
      </c>
      <c r="H205" s="2" t="n">
        <f aca="false">MAX(I205:J205)</f>
        <v>0</v>
      </c>
      <c r="I205" s="15" t="n">
        <v>0</v>
      </c>
      <c r="J205" s="15" t="n">
        <v>0</v>
      </c>
      <c r="K205" s="15" t="n">
        <v>0</v>
      </c>
      <c r="L205" s="15" t="n">
        <v>65</v>
      </c>
      <c r="M205" s="25" t="n">
        <v>4.33539001</v>
      </c>
      <c r="N205" s="0" t="str">
        <f aca="false">A205&amp;"_"&amp;B205</f>
        <v>MAW752_1</v>
      </c>
      <c r="O205" s="0" t="n">
        <f aca="false">HLOOKUP(N205,UP!$C$15:$AH$16,2,0)</f>
        <v>0</v>
      </c>
    </row>
    <row r="206" customFormat="false" ht="15.75" hidden="false" customHeight="true" outlineLevel="0" collapsed="false">
      <c r="A206" s="21" t="s">
        <v>47</v>
      </c>
      <c r="B206" s="26" t="n">
        <v>4</v>
      </c>
      <c r="C206" s="27" t="s">
        <v>66</v>
      </c>
      <c r="D206" s="27" t="n">
        <v>323</v>
      </c>
      <c r="E206" s="24" t="s">
        <v>70</v>
      </c>
      <c r="F206" s="15" t="n">
        <v>1</v>
      </c>
      <c r="G206" s="15" t="n">
        <v>1</v>
      </c>
      <c r="H206" s="2" t="n">
        <f aca="false">MAX(I206:J206)</f>
        <v>0</v>
      </c>
      <c r="I206" s="15" t="n">
        <v>0</v>
      </c>
      <c r="J206" s="15" t="n">
        <v>0</v>
      </c>
      <c r="K206" s="15" t="n">
        <v>0</v>
      </c>
      <c r="L206" s="15" t="n">
        <v>65</v>
      </c>
      <c r="M206" s="25" t="n">
        <v>4.33539001</v>
      </c>
      <c r="N206" s="0" t="str">
        <f aca="false">A206&amp;"_"&amp;B206</f>
        <v>MAW744_4</v>
      </c>
      <c r="O206" s="0" t="n">
        <f aca="false">HLOOKUP(N206,UP!$C$15:$AH$16,2,0)</f>
        <v>0</v>
      </c>
    </row>
    <row r="207" customFormat="false" ht="15.75" hidden="false" customHeight="true" outlineLevel="0" collapsed="false">
      <c r="A207" s="21" t="s">
        <v>47</v>
      </c>
      <c r="B207" s="26" t="n">
        <v>2</v>
      </c>
      <c r="C207" s="27" t="s">
        <v>57</v>
      </c>
      <c r="D207" s="27" t="n">
        <v>172</v>
      </c>
      <c r="E207" s="24" t="s">
        <v>70</v>
      </c>
      <c r="F207" s="15" t="n">
        <v>1</v>
      </c>
      <c r="G207" s="15" t="n">
        <v>1</v>
      </c>
      <c r="H207" s="2" t="n">
        <f aca="false">MAX(I207:J207)</f>
        <v>0</v>
      </c>
      <c r="I207" s="15" t="n">
        <v>0</v>
      </c>
      <c r="J207" s="15" t="n">
        <v>0</v>
      </c>
      <c r="K207" s="15" t="n">
        <v>0</v>
      </c>
      <c r="L207" s="15" t="n">
        <v>65</v>
      </c>
      <c r="M207" s="25" t="n">
        <v>4.33539001</v>
      </c>
      <c r="N207" s="0" t="str">
        <f aca="false">A207&amp;"_"&amp;B207</f>
        <v>MAW744_2</v>
      </c>
      <c r="O207" s="0" t="n">
        <f aca="false">HLOOKUP(N207,UP!$C$15:$AH$16,2,0)</f>
        <v>1</v>
      </c>
    </row>
    <row r="208" customFormat="false" ht="15.75" hidden="false" customHeight="true" outlineLevel="0" collapsed="false">
      <c r="A208" s="21" t="s">
        <v>49</v>
      </c>
      <c r="B208" s="28" t="n">
        <v>1</v>
      </c>
      <c r="C208" s="29" t="s">
        <v>56</v>
      </c>
      <c r="D208" s="30" t="n">
        <v>4753</v>
      </c>
      <c r="E208" s="24" t="s">
        <v>68</v>
      </c>
      <c r="F208" s="15" t="n">
        <v>1</v>
      </c>
      <c r="G208" s="15" t="n">
        <v>1</v>
      </c>
      <c r="H208" s="2" t="n">
        <f aca="false">MAX(I208:J208)</f>
        <v>0</v>
      </c>
      <c r="I208" s="15" t="n">
        <v>0</v>
      </c>
      <c r="J208" s="15" t="n">
        <v>0</v>
      </c>
      <c r="K208" s="15" t="n">
        <v>0</v>
      </c>
      <c r="L208" s="15" t="n">
        <v>65</v>
      </c>
      <c r="M208" s="25" t="n">
        <v>4.33539001</v>
      </c>
      <c r="N208" s="0" t="str">
        <f aca="false">A208&amp;"_"&amp;B208</f>
        <v>MAW746_1</v>
      </c>
      <c r="O208" s="0" t="n">
        <f aca="false">HLOOKUP(N208,UP!$C$15:$AH$16,2,0)</f>
        <v>1</v>
      </c>
    </row>
    <row r="209" customFormat="false" ht="15.75" hidden="false" customHeight="true" outlineLevel="0" collapsed="false">
      <c r="A209" s="21" t="s">
        <v>49</v>
      </c>
      <c r="B209" s="28" t="n">
        <v>2</v>
      </c>
      <c r="C209" s="29" t="s">
        <v>57</v>
      </c>
      <c r="D209" s="30" t="n">
        <v>4262</v>
      </c>
      <c r="E209" s="24" t="s">
        <v>68</v>
      </c>
      <c r="F209" s="15" t="n">
        <v>1</v>
      </c>
      <c r="G209" s="15" t="n">
        <v>1</v>
      </c>
      <c r="H209" s="2" t="n">
        <f aca="false">MAX(I209:J209)</f>
        <v>0</v>
      </c>
      <c r="I209" s="15" t="n">
        <v>0</v>
      </c>
      <c r="J209" s="15" t="n">
        <v>0</v>
      </c>
      <c r="K209" s="15" t="n">
        <v>0</v>
      </c>
      <c r="L209" s="15" t="n">
        <v>65</v>
      </c>
      <c r="M209" s="25" t="n">
        <v>4.33539001</v>
      </c>
      <c r="N209" s="0" t="str">
        <f aca="false">A209&amp;"_"&amp;B209</f>
        <v>MAW746_2</v>
      </c>
      <c r="O209" s="0" t="n">
        <f aca="false">HLOOKUP(N209,UP!$C$15:$AH$16,2,0)</f>
        <v>1</v>
      </c>
    </row>
    <row r="210" customFormat="false" ht="15.75" hidden="false" customHeight="true" outlineLevel="0" collapsed="false">
      <c r="A210" s="21" t="s">
        <v>49</v>
      </c>
      <c r="B210" s="28" t="n">
        <v>2</v>
      </c>
      <c r="C210" s="29" t="s">
        <v>71</v>
      </c>
      <c r="D210" s="30" t="n">
        <v>4404</v>
      </c>
      <c r="E210" s="24" t="s">
        <v>68</v>
      </c>
      <c r="F210" s="15" t="n">
        <v>1</v>
      </c>
      <c r="G210" s="15" t="n">
        <v>1</v>
      </c>
      <c r="H210" s="2" t="n">
        <f aca="false">MAX(I210:J210)</f>
        <v>0</v>
      </c>
      <c r="I210" s="15" t="n">
        <v>0</v>
      </c>
      <c r="J210" s="15" t="n">
        <v>0</v>
      </c>
      <c r="K210" s="15" t="n">
        <v>0</v>
      </c>
      <c r="L210" s="15" t="n">
        <v>65</v>
      </c>
      <c r="M210" s="25" t="n">
        <v>4.33539001</v>
      </c>
      <c r="N210" s="0" t="str">
        <f aca="false">A210&amp;"_"&amp;B210</f>
        <v>MAW746_2</v>
      </c>
      <c r="O210" s="0" t="n">
        <f aca="false">HLOOKUP(N210,UP!$C$15:$AH$16,2,0)</f>
        <v>1</v>
      </c>
    </row>
    <row r="211" customFormat="false" ht="15.75" hidden="false" customHeight="true" outlineLevel="0" collapsed="false">
      <c r="A211" s="21" t="s">
        <v>69</v>
      </c>
      <c r="B211" s="12" t="n">
        <v>1</v>
      </c>
      <c r="C211" s="44" t="s">
        <v>56</v>
      </c>
      <c r="D211" s="44" t="n">
        <v>23500</v>
      </c>
      <c r="E211" s="24" t="s">
        <v>70</v>
      </c>
      <c r="F211" s="15" t="n">
        <v>1</v>
      </c>
      <c r="G211" s="15" t="n">
        <v>1</v>
      </c>
      <c r="H211" s="2" t="n">
        <f aca="false">MAX(I211:J211)</f>
        <v>0</v>
      </c>
      <c r="I211" s="15" t="n">
        <v>0</v>
      </c>
      <c r="J211" s="15" t="n">
        <v>0</v>
      </c>
      <c r="K211" s="15" t="n">
        <v>0</v>
      </c>
      <c r="L211" s="15" t="n">
        <v>65</v>
      </c>
      <c r="M211" s="25" t="n">
        <v>4.33539001</v>
      </c>
      <c r="N211" s="0" t="str">
        <f aca="false">A211&amp;"_"&amp;B211</f>
        <v>MAW750_1</v>
      </c>
      <c r="O211" s="0" t="n">
        <f aca="false">HLOOKUP(N211,UP!$C$15:$AH$16,2,0)</f>
        <v>0</v>
      </c>
    </row>
    <row r="212" customFormat="false" ht="15.75" hidden="false" customHeight="true" outlineLevel="0" collapsed="false">
      <c r="A212" s="21" t="s">
        <v>69</v>
      </c>
      <c r="B212" s="12" t="n">
        <v>1</v>
      </c>
      <c r="C212" s="44" t="s">
        <v>67</v>
      </c>
      <c r="D212" s="44" t="n">
        <v>23378</v>
      </c>
      <c r="E212" s="24" t="s">
        <v>68</v>
      </c>
      <c r="F212" s="15" t="n">
        <v>1</v>
      </c>
      <c r="G212" s="15" t="n">
        <v>1</v>
      </c>
      <c r="H212" s="2" t="n">
        <f aca="false">MAX(I212:J212)</f>
        <v>0</v>
      </c>
      <c r="I212" s="15" t="n">
        <v>0</v>
      </c>
      <c r="J212" s="15" t="n">
        <v>0</v>
      </c>
      <c r="K212" s="15" t="n">
        <v>0</v>
      </c>
      <c r="L212" s="15" t="n">
        <v>65</v>
      </c>
      <c r="M212" s="25" t="n">
        <v>4.33539001</v>
      </c>
      <c r="N212" s="0" t="str">
        <f aca="false">A212&amp;"_"&amp;B212</f>
        <v>MAW750_1</v>
      </c>
      <c r="O212" s="0" t="n">
        <f aca="false">HLOOKUP(N212,UP!$C$15:$AH$16,2,0)</f>
        <v>0</v>
      </c>
    </row>
    <row r="213" customFormat="false" ht="15.75" hidden="false" customHeight="true" outlineLevel="0" collapsed="false">
      <c r="A213" s="21" t="s">
        <v>52</v>
      </c>
      <c r="B213" s="32" t="n">
        <v>1</v>
      </c>
      <c r="C213" s="33" t="s">
        <v>56</v>
      </c>
      <c r="D213" s="33" t="n">
        <v>29153</v>
      </c>
      <c r="E213" s="24" t="s">
        <v>70</v>
      </c>
      <c r="F213" s="15" t="n">
        <v>1</v>
      </c>
      <c r="G213" s="15" t="n">
        <v>1</v>
      </c>
      <c r="H213" s="2" t="n">
        <f aca="false">MAX(I213:J213)</f>
        <v>0</v>
      </c>
      <c r="I213" s="15" t="n">
        <v>0</v>
      </c>
      <c r="J213" s="15" t="n">
        <v>0</v>
      </c>
      <c r="K213" s="15" t="n">
        <v>0</v>
      </c>
      <c r="L213" s="15" t="n">
        <v>65</v>
      </c>
      <c r="M213" s="25" t="n">
        <v>4.33539001</v>
      </c>
      <c r="N213" s="0" t="str">
        <f aca="false">A213&amp;"_"&amp;B213</f>
        <v>MAW751_1</v>
      </c>
      <c r="O213" s="0" t="n">
        <f aca="false">HLOOKUP(N213,UP!$C$15:$AH$16,2,0)</f>
        <v>0</v>
      </c>
    </row>
    <row r="214" customFormat="false" ht="15.75" hidden="false" customHeight="true" outlineLevel="0" collapsed="false">
      <c r="A214" s="21" t="s">
        <v>52</v>
      </c>
      <c r="B214" s="32" t="n">
        <v>1</v>
      </c>
      <c r="C214" s="33" t="s">
        <v>53</v>
      </c>
      <c r="D214" s="33" t="n">
        <v>54710</v>
      </c>
      <c r="E214" s="24" t="s">
        <v>70</v>
      </c>
      <c r="F214" s="15" t="n">
        <v>1</v>
      </c>
      <c r="G214" s="15" t="n">
        <v>1</v>
      </c>
      <c r="H214" s="2" t="n">
        <f aca="false">MAX(I214:J214)</f>
        <v>0</v>
      </c>
      <c r="I214" s="15" t="n">
        <v>0</v>
      </c>
      <c r="J214" s="15" t="n">
        <v>0</v>
      </c>
      <c r="K214" s="15" t="n">
        <v>0</v>
      </c>
      <c r="L214" s="15" t="n">
        <v>65</v>
      </c>
      <c r="M214" s="25" t="n">
        <v>4.33539001</v>
      </c>
      <c r="N214" s="0" t="str">
        <f aca="false">A214&amp;"_"&amp;B214</f>
        <v>MAW751_1</v>
      </c>
      <c r="O214" s="0" t="n">
        <f aca="false">HLOOKUP(N214,UP!$C$15:$AH$16,2,0)</f>
        <v>0</v>
      </c>
    </row>
    <row r="215" customFormat="false" ht="15.75" hidden="false" customHeight="true" outlineLevel="0" collapsed="false">
      <c r="A215" s="21" t="s">
        <v>52</v>
      </c>
      <c r="B215" s="32" t="n">
        <v>1</v>
      </c>
      <c r="C215" s="33" t="s">
        <v>53</v>
      </c>
      <c r="D215" s="33" t="n">
        <v>54376</v>
      </c>
      <c r="E215" s="24" t="s">
        <v>68</v>
      </c>
      <c r="F215" s="15" t="n">
        <v>1</v>
      </c>
      <c r="G215" s="15" t="n">
        <v>1</v>
      </c>
      <c r="H215" s="2" t="n">
        <f aca="false">MAX(I215:J215)</f>
        <v>0</v>
      </c>
      <c r="I215" s="15" t="n">
        <v>0</v>
      </c>
      <c r="J215" s="15" t="n">
        <v>0</v>
      </c>
      <c r="K215" s="15" t="n">
        <v>0</v>
      </c>
      <c r="L215" s="15" t="n">
        <v>65</v>
      </c>
      <c r="M215" s="25" t="n">
        <v>4.33539001</v>
      </c>
      <c r="N215" s="0" t="str">
        <f aca="false">A215&amp;"_"&amp;B215</f>
        <v>MAW751_1</v>
      </c>
      <c r="O215" s="0" t="n">
        <f aca="false">HLOOKUP(N215,UP!$C$15:$AH$16,2,0)</f>
        <v>0</v>
      </c>
    </row>
    <row r="216" customFormat="false" ht="15.75" hidden="false" customHeight="true" outlineLevel="0" collapsed="false">
      <c r="A216" s="21" t="s">
        <v>52</v>
      </c>
      <c r="B216" s="24" t="n">
        <v>2</v>
      </c>
      <c r="C216" s="31" t="s">
        <v>65</v>
      </c>
      <c r="D216" s="31" t="n">
        <v>29009</v>
      </c>
      <c r="E216" s="24" t="s">
        <v>70</v>
      </c>
      <c r="F216" s="15" t="n">
        <v>1</v>
      </c>
      <c r="G216" s="15" t="n">
        <v>1</v>
      </c>
      <c r="H216" s="2" t="n">
        <f aca="false">MAX(I216:J216)</f>
        <v>0</v>
      </c>
      <c r="I216" s="15" t="n">
        <v>0</v>
      </c>
      <c r="J216" s="15" t="n">
        <v>0</v>
      </c>
      <c r="K216" s="15" t="n">
        <v>0</v>
      </c>
      <c r="L216" s="15" t="n">
        <v>65</v>
      </c>
      <c r="M216" s="25" t="n">
        <v>4.33539001</v>
      </c>
      <c r="N216" s="0" t="str">
        <f aca="false">A216&amp;"_"&amp;B216</f>
        <v>MAW751_2</v>
      </c>
      <c r="O216" s="0" t="n">
        <f aca="false">HLOOKUP(N216,UP!$C$15:$AH$16,2,0)</f>
        <v>0</v>
      </c>
    </row>
    <row r="217" customFormat="false" ht="15.75" hidden="false" customHeight="true" outlineLevel="0" collapsed="false">
      <c r="A217" s="21" t="s">
        <v>62</v>
      </c>
      <c r="B217" s="36" t="n">
        <v>1</v>
      </c>
      <c r="C217" s="37" t="s">
        <v>56</v>
      </c>
      <c r="D217" s="38" t="n">
        <v>6671</v>
      </c>
      <c r="E217" s="24" t="s">
        <v>68</v>
      </c>
      <c r="F217" s="15" t="n">
        <f aca="false">IF(ISERROR(SEARCH("2",E217)),0,1)</f>
        <v>1</v>
      </c>
      <c r="G217" s="15" t="n">
        <v>1</v>
      </c>
      <c r="H217" s="2" t="n">
        <f aca="false">MAX(I217:J217)</f>
        <v>0</v>
      </c>
      <c r="I217" s="15" t="n">
        <v>0</v>
      </c>
      <c r="J217" s="15" t="n">
        <v>0</v>
      </c>
      <c r="K217" s="15" t="n">
        <v>0</v>
      </c>
      <c r="L217" s="15" t="n">
        <v>70</v>
      </c>
      <c r="M217" s="25" t="n">
        <v>5.04152884</v>
      </c>
      <c r="N217" s="0" t="str">
        <f aca="false">A217&amp;"_"&amp;B217</f>
        <v>MAW753_1</v>
      </c>
      <c r="O217" s="0" t="n">
        <f aca="false">HLOOKUP(N217,UP!$C$15:$AH$16,2,0)</f>
        <v>1</v>
      </c>
    </row>
    <row r="218" customFormat="false" ht="15.75" hidden="false" customHeight="true" outlineLevel="0" collapsed="false">
      <c r="A218" s="21" t="s">
        <v>47</v>
      </c>
      <c r="B218" s="26" t="n">
        <v>4</v>
      </c>
      <c r="C218" s="27" t="s">
        <v>57</v>
      </c>
      <c r="D218" s="27" t="n">
        <v>331</v>
      </c>
      <c r="E218" s="24" t="s">
        <v>70</v>
      </c>
      <c r="F218" s="15" t="n">
        <v>1</v>
      </c>
      <c r="G218" s="15" t="n">
        <v>1</v>
      </c>
      <c r="H218" s="2" t="n">
        <f aca="false">MAX(I218:J218)</f>
        <v>0</v>
      </c>
      <c r="I218" s="15" t="n">
        <v>0</v>
      </c>
      <c r="J218" s="15" t="n">
        <v>0</v>
      </c>
      <c r="K218" s="15" t="n">
        <v>0</v>
      </c>
      <c r="L218" s="15" t="n">
        <v>70</v>
      </c>
      <c r="M218" s="25" t="n">
        <v>5.04152884</v>
      </c>
      <c r="N218" s="0" t="str">
        <f aca="false">A218&amp;"_"&amp;B218</f>
        <v>MAW744_4</v>
      </c>
      <c r="O218" s="0" t="n">
        <f aca="false">HLOOKUP(N218,UP!$C$15:$AH$16,2,0)</f>
        <v>0</v>
      </c>
    </row>
    <row r="219" customFormat="false" ht="15.75" hidden="false" customHeight="true" outlineLevel="0" collapsed="false">
      <c r="A219" s="21" t="s">
        <v>47</v>
      </c>
      <c r="B219" s="26" t="n">
        <v>3</v>
      </c>
      <c r="C219" s="27" t="s">
        <v>56</v>
      </c>
      <c r="D219" s="27" t="n">
        <v>446</v>
      </c>
      <c r="E219" s="24" t="s">
        <v>70</v>
      </c>
      <c r="F219" s="15" t="n">
        <v>1</v>
      </c>
      <c r="G219" s="15" t="n">
        <v>1</v>
      </c>
      <c r="H219" s="2" t="n">
        <f aca="false">MAX(I219:J219)</f>
        <v>0</v>
      </c>
      <c r="I219" s="15" t="n">
        <v>0</v>
      </c>
      <c r="J219" s="15" t="n">
        <v>0</v>
      </c>
      <c r="K219" s="15" t="n">
        <v>0</v>
      </c>
      <c r="L219" s="15" t="n">
        <v>70</v>
      </c>
      <c r="M219" s="25" t="n">
        <v>5.04152884</v>
      </c>
      <c r="N219" s="0" t="str">
        <f aca="false">A219&amp;"_"&amp;B219</f>
        <v>MAW744_3</v>
      </c>
      <c r="O219" s="0" t="n">
        <f aca="false">HLOOKUP(N219,UP!$C$15:$AH$16,2,0)</f>
        <v>1</v>
      </c>
    </row>
    <row r="220" customFormat="false" ht="15.75" hidden="false" customHeight="true" outlineLevel="0" collapsed="false">
      <c r="A220" s="21" t="s">
        <v>55</v>
      </c>
      <c r="B220" s="26" t="n">
        <v>2</v>
      </c>
      <c r="C220" s="27" t="s">
        <v>57</v>
      </c>
      <c r="D220" s="27" t="n">
        <v>1369</v>
      </c>
      <c r="E220" s="24" t="s">
        <v>68</v>
      </c>
      <c r="F220" s="15" t="n">
        <v>1</v>
      </c>
      <c r="G220" s="15" t="n">
        <v>1</v>
      </c>
      <c r="H220" s="2" t="n">
        <f aca="false">MAX(I220:J220)</f>
        <v>0</v>
      </c>
      <c r="I220" s="15" t="n">
        <v>0</v>
      </c>
      <c r="J220" s="15" t="n">
        <v>0</v>
      </c>
      <c r="K220" s="15" t="n">
        <v>0</v>
      </c>
      <c r="L220" s="15" t="n">
        <v>70</v>
      </c>
      <c r="M220" s="25" t="n">
        <v>5.04152884</v>
      </c>
      <c r="N220" s="0" t="str">
        <f aca="false">A220&amp;"_"&amp;B220</f>
        <v>MAW745_2</v>
      </c>
      <c r="O220" s="0" t="n">
        <f aca="false">HLOOKUP(N220,UP!$C$15:$AH$16,2,0)</f>
        <v>0</v>
      </c>
    </row>
    <row r="221" customFormat="false" ht="15.75" hidden="false" customHeight="true" outlineLevel="0" collapsed="false">
      <c r="A221" s="21" t="s">
        <v>55</v>
      </c>
      <c r="B221" s="26" t="n">
        <v>2</v>
      </c>
      <c r="C221" s="27" t="s">
        <v>56</v>
      </c>
      <c r="D221" s="27" t="n">
        <v>1367</v>
      </c>
      <c r="E221" s="24" t="s">
        <v>70</v>
      </c>
      <c r="F221" s="15" t="n">
        <v>1</v>
      </c>
      <c r="G221" s="15" t="n">
        <v>1</v>
      </c>
      <c r="H221" s="2" t="n">
        <f aca="false">MAX(I221:J221)</f>
        <v>0</v>
      </c>
      <c r="I221" s="15" t="n">
        <v>0</v>
      </c>
      <c r="J221" s="15" t="n">
        <v>0</v>
      </c>
      <c r="K221" s="15" t="n">
        <v>0</v>
      </c>
      <c r="L221" s="15" t="n">
        <v>70</v>
      </c>
      <c r="M221" s="25" t="n">
        <v>5.04152884</v>
      </c>
      <c r="N221" s="0" t="str">
        <f aca="false">A221&amp;"_"&amp;B221</f>
        <v>MAW745_2</v>
      </c>
      <c r="O221" s="0" t="n">
        <f aca="false">HLOOKUP(N221,UP!$C$15:$AH$16,2,0)</f>
        <v>0</v>
      </c>
    </row>
    <row r="222" customFormat="false" ht="15.75" hidden="false" customHeight="true" outlineLevel="0" collapsed="false">
      <c r="A222" s="21" t="s">
        <v>55</v>
      </c>
      <c r="B222" s="47" t="n">
        <v>2</v>
      </c>
      <c r="C222" s="48" t="s">
        <v>53</v>
      </c>
      <c r="D222" s="48" t="n">
        <v>1327</v>
      </c>
      <c r="E222" s="24" t="s">
        <v>68</v>
      </c>
      <c r="F222" s="15" t="n">
        <v>1</v>
      </c>
      <c r="G222" s="15" t="n">
        <v>1</v>
      </c>
      <c r="H222" s="2" t="n">
        <f aca="false">MAX(I222:J222)</f>
        <v>0</v>
      </c>
      <c r="I222" s="15" t="n">
        <v>0</v>
      </c>
      <c r="J222" s="15" t="n">
        <v>0</v>
      </c>
      <c r="K222" s="15" t="n">
        <v>0</v>
      </c>
      <c r="L222" s="15" t="n">
        <v>70</v>
      </c>
      <c r="M222" s="25" t="n">
        <v>5.04152884</v>
      </c>
      <c r="N222" s="0" t="str">
        <f aca="false">A222&amp;"_"&amp;B222</f>
        <v>MAW745_2</v>
      </c>
      <c r="O222" s="0" t="n">
        <f aca="false">HLOOKUP(N222,UP!$C$15:$AH$16,2,0)</f>
        <v>0</v>
      </c>
    </row>
    <row r="223" customFormat="false" ht="15.75" hidden="false" customHeight="true" outlineLevel="0" collapsed="false">
      <c r="A223" s="21" t="s">
        <v>55</v>
      </c>
      <c r="B223" s="26" t="n">
        <v>2</v>
      </c>
      <c r="C223" s="27" t="s">
        <v>78</v>
      </c>
      <c r="D223" s="27" t="n">
        <v>1128</v>
      </c>
      <c r="E223" s="24" t="s">
        <v>68</v>
      </c>
      <c r="F223" s="15" t="n">
        <v>1</v>
      </c>
      <c r="G223" s="15" t="n">
        <v>1</v>
      </c>
      <c r="H223" s="2" t="n">
        <f aca="false">MAX(I223:J223)</f>
        <v>0</v>
      </c>
      <c r="I223" s="15" t="n">
        <v>0</v>
      </c>
      <c r="J223" s="15" t="n">
        <v>0</v>
      </c>
      <c r="K223" s="15" t="n">
        <v>0</v>
      </c>
      <c r="L223" s="15" t="n">
        <v>70</v>
      </c>
      <c r="M223" s="25" t="n">
        <v>5.04152884</v>
      </c>
      <c r="N223" s="0" t="str">
        <f aca="false">A223&amp;"_"&amp;B223</f>
        <v>MAW745_2</v>
      </c>
      <c r="O223" s="0" t="n">
        <f aca="false">HLOOKUP(N223,UP!$C$15:$AH$16,2,0)</f>
        <v>0</v>
      </c>
    </row>
    <row r="224" customFormat="false" ht="15.75" hidden="false" customHeight="true" outlineLevel="0" collapsed="false">
      <c r="A224" s="21" t="s">
        <v>55</v>
      </c>
      <c r="B224" s="26" t="n">
        <v>1</v>
      </c>
      <c r="C224" s="27" t="s">
        <v>53</v>
      </c>
      <c r="D224" s="27" t="n">
        <v>1093</v>
      </c>
      <c r="E224" s="24" t="s">
        <v>68</v>
      </c>
      <c r="F224" s="15" t="n">
        <v>1</v>
      </c>
      <c r="G224" s="15" t="n">
        <v>1</v>
      </c>
      <c r="H224" s="2" t="n">
        <f aca="false">MAX(I224:J224)</f>
        <v>0</v>
      </c>
      <c r="I224" s="15" t="n">
        <v>0</v>
      </c>
      <c r="J224" s="15" t="n">
        <v>0</v>
      </c>
      <c r="K224" s="15" t="n">
        <v>0</v>
      </c>
      <c r="L224" s="15" t="n">
        <v>70</v>
      </c>
      <c r="M224" s="25" t="n">
        <v>5.04152884</v>
      </c>
      <c r="N224" s="0" t="str">
        <f aca="false">A224&amp;"_"&amp;B224</f>
        <v>MAW745_1</v>
      </c>
      <c r="O224" s="0" t="n">
        <f aca="false">HLOOKUP(N224,UP!$C$15:$AH$16,2,0)</f>
        <v>0</v>
      </c>
    </row>
    <row r="225" customFormat="false" ht="15.75" hidden="false" customHeight="true" outlineLevel="0" collapsed="false">
      <c r="A225" s="21" t="s">
        <v>55</v>
      </c>
      <c r="B225" s="26" t="n">
        <v>1</v>
      </c>
      <c r="C225" s="27" t="s">
        <v>57</v>
      </c>
      <c r="D225" s="27" t="n">
        <v>1429</v>
      </c>
      <c r="E225" s="24" t="s">
        <v>68</v>
      </c>
      <c r="F225" s="15" t="n">
        <v>1</v>
      </c>
      <c r="G225" s="15" t="n">
        <v>1</v>
      </c>
      <c r="H225" s="2" t="n">
        <f aca="false">MAX(I225:J225)</f>
        <v>0</v>
      </c>
      <c r="I225" s="15" t="n">
        <v>0</v>
      </c>
      <c r="J225" s="15" t="n">
        <v>0</v>
      </c>
      <c r="K225" s="15" t="n">
        <v>0</v>
      </c>
      <c r="L225" s="15" t="n">
        <v>70</v>
      </c>
      <c r="M225" s="25" t="n">
        <v>5.04152884</v>
      </c>
      <c r="N225" s="0" t="str">
        <f aca="false">A225&amp;"_"&amp;B225</f>
        <v>MAW745_1</v>
      </c>
      <c r="O225" s="0" t="n">
        <f aca="false">HLOOKUP(N225,UP!$C$15:$AH$16,2,0)</f>
        <v>0</v>
      </c>
    </row>
    <row r="226" customFormat="false" ht="15.75" hidden="false" customHeight="true" outlineLevel="0" collapsed="false">
      <c r="A226" s="21" t="s">
        <v>49</v>
      </c>
      <c r="B226" s="28" t="n">
        <v>1</v>
      </c>
      <c r="C226" s="29" t="s">
        <v>58</v>
      </c>
      <c r="D226" s="30" t="n">
        <v>4927</v>
      </c>
      <c r="E226" s="24" t="s">
        <v>68</v>
      </c>
      <c r="F226" s="15" t="n">
        <v>1</v>
      </c>
      <c r="G226" s="15" t="n">
        <v>1</v>
      </c>
      <c r="H226" s="2" t="n">
        <f aca="false">MAX(I226:J226)</f>
        <v>0</v>
      </c>
      <c r="I226" s="15" t="n">
        <v>0</v>
      </c>
      <c r="J226" s="15" t="n">
        <v>0</v>
      </c>
      <c r="K226" s="15" t="n">
        <v>0</v>
      </c>
      <c r="L226" s="15" t="n">
        <v>70</v>
      </c>
      <c r="M226" s="25" t="n">
        <v>5.04152884</v>
      </c>
      <c r="N226" s="0" t="str">
        <f aca="false">A226&amp;"_"&amp;B226</f>
        <v>MAW746_1</v>
      </c>
      <c r="O226" s="0" t="n">
        <f aca="false">HLOOKUP(N226,UP!$C$15:$AH$16,2,0)</f>
        <v>1</v>
      </c>
    </row>
    <row r="227" customFormat="false" ht="15.75" hidden="false" customHeight="true" outlineLevel="0" collapsed="false">
      <c r="A227" s="21" t="s">
        <v>49</v>
      </c>
      <c r="B227" s="28" t="n">
        <v>2</v>
      </c>
      <c r="C227" s="29" t="s">
        <v>56</v>
      </c>
      <c r="D227" s="30" t="n">
        <v>4253</v>
      </c>
      <c r="E227" s="24" t="s">
        <v>68</v>
      </c>
      <c r="F227" s="15" t="n">
        <v>1</v>
      </c>
      <c r="G227" s="15" t="n">
        <v>1</v>
      </c>
      <c r="H227" s="2" t="n">
        <f aca="false">MAX(I227:J227)</f>
        <v>0</v>
      </c>
      <c r="I227" s="15" t="n">
        <v>0</v>
      </c>
      <c r="J227" s="15" t="n">
        <v>0</v>
      </c>
      <c r="K227" s="15" t="n">
        <v>0</v>
      </c>
      <c r="L227" s="15" t="n">
        <v>70</v>
      </c>
      <c r="M227" s="25" t="n">
        <v>5.04152884</v>
      </c>
      <c r="N227" s="0" t="str">
        <f aca="false">A227&amp;"_"&amp;B227</f>
        <v>MAW746_2</v>
      </c>
      <c r="O227" s="0" t="n">
        <f aca="false">HLOOKUP(N227,UP!$C$15:$AH$16,2,0)</f>
        <v>1</v>
      </c>
    </row>
    <row r="228" customFormat="false" ht="15.75" hidden="false" customHeight="true" outlineLevel="0" collapsed="false">
      <c r="A228" s="21" t="s">
        <v>49</v>
      </c>
      <c r="B228" s="28" t="n">
        <v>2</v>
      </c>
      <c r="C228" s="29" t="s">
        <v>57</v>
      </c>
      <c r="D228" s="30" t="n">
        <v>4606</v>
      </c>
      <c r="E228" s="24" t="s">
        <v>68</v>
      </c>
      <c r="F228" s="15" t="n">
        <v>1</v>
      </c>
      <c r="G228" s="15" t="n">
        <v>1</v>
      </c>
      <c r="H228" s="2" t="n">
        <f aca="false">MAX(I228:J228)</f>
        <v>0</v>
      </c>
      <c r="I228" s="15" t="n">
        <v>0</v>
      </c>
      <c r="J228" s="15" t="n">
        <v>0</v>
      </c>
      <c r="K228" s="15" t="n">
        <v>0</v>
      </c>
      <c r="L228" s="15" t="n">
        <v>70</v>
      </c>
      <c r="M228" s="25" t="n">
        <v>5.04152884</v>
      </c>
      <c r="N228" s="0" t="str">
        <f aca="false">A228&amp;"_"&amp;B228</f>
        <v>MAW746_2</v>
      </c>
      <c r="O228" s="0" t="n">
        <f aca="false">HLOOKUP(N228,UP!$C$15:$AH$16,2,0)</f>
        <v>1</v>
      </c>
    </row>
    <row r="229" customFormat="false" ht="15.75" hidden="false" customHeight="true" outlineLevel="0" collapsed="false">
      <c r="A229" s="21" t="s">
        <v>49</v>
      </c>
      <c r="B229" s="28" t="n">
        <v>3</v>
      </c>
      <c r="C229" s="29" t="s">
        <v>57</v>
      </c>
      <c r="D229" s="30" t="n">
        <v>4805</v>
      </c>
      <c r="E229" s="24" t="s">
        <v>68</v>
      </c>
      <c r="F229" s="15" t="n">
        <v>1</v>
      </c>
      <c r="G229" s="15" t="n">
        <v>1</v>
      </c>
      <c r="H229" s="2" t="n">
        <f aca="false">MAX(I229:J229)</f>
        <v>0</v>
      </c>
      <c r="I229" s="15" t="n">
        <v>0</v>
      </c>
      <c r="J229" s="15" t="n">
        <v>0</v>
      </c>
      <c r="K229" s="15" t="n">
        <v>0</v>
      </c>
      <c r="L229" s="15" t="n">
        <v>70</v>
      </c>
      <c r="M229" s="25" t="n">
        <v>5.04152884</v>
      </c>
      <c r="N229" s="0" t="str">
        <f aca="false">A229&amp;"_"&amp;B229</f>
        <v>MAW746_3</v>
      </c>
      <c r="O229" s="0" t="n">
        <f aca="false">HLOOKUP(N229,UP!$C$15:$AH$16,2,0)</f>
        <v>1</v>
      </c>
    </row>
    <row r="230" customFormat="false" ht="15.75" hidden="false" customHeight="true" outlineLevel="0" collapsed="false">
      <c r="A230" s="21" t="s">
        <v>59</v>
      </c>
      <c r="B230" s="28" t="n">
        <v>1</v>
      </c>
      <c r="C230" s="34" t="s">
        <v>75</v>
      </c>
      <c r="D230" s="34" t="n">
        <v>7965</v>
      </c>
      <c r="E230" s="24" t="s">
        <v>70</v>
      </c>
      <c r="F230" s="15" t="n">
        <v>1</v>
      </c>
      <c r="G230" s="15" t="n">
        <v>1</v>
      </c>
      <c r="H230" s="2" t="n">
        <f aca="false">MAX(I230:J230)</f>
        <v>0</v>
      </c>
      <c r="I230" s="15" t="n">
        <v>0</v>
      </c>
      <c r="J230" s="15" t="n">
        <v>0</v>
      </c>
      <c r="K230" s="15" t="n">
        <v>0</v>
      </c>
      <c r="L230" s="15" t="n">
        <v>70</v>
      </c>
      <c r="M230" s="25" t="n">
        <v>5.04152884</v>
      </c>
      <c r="N230" s="0" t="str">
        <f aca="false">A230&amp;"_"&amp;B230</f>
        <v>MAW748_1</v>
      </c>
      <c r="O230" s="0" t="n">
        <f aca="false">HLOOKUP(N230,UP!$C$15:$AH$16,2,0)</f>
        <v>0</v>
      </c>
    </row>
    <row r="231" customFormat="false" ht="15.75" hidden="false" customHeight="true" outlineLevel="0" collapsed="false">
      <c r="A231" s="21" t="s">
        <v>52</v>
      </c>
      <c r="B231" s="32" t="n">
        <v>1</v>
      </c>
      <c r="C231" s="33" t="s">
        <v>56</v>
      </c>
      <c r="D231" s="33" t="n">
        <v>29154</v>
      </c>
      <c r="E231" s="24" t="s">
        <v>68</v>
      </c>
      <c r="F231" s="15" t="n">
        <v>1</v>
      </c>
      <c r="G231" s="15" t="n">
        <v>1</v>
      </c>
      <c r="H231" s="2" t="n">
        <f aca="false">MAX(I231:J231)</f>
        <v>0</v>
      </c>
      <c r="I231" s="15" t="n">
        <v>0</v>
      </c>
      <c r="J231" s="15" t="n">
        <v>0</v>
      </c>
      <c r="K231" s="15" t="n">
        <v>0</v>
      </c>
      <c r="L231" s="15" t="n">
        <v>70</v>
      </c>
      <c r="M231" s="25" t="n">
        <v>5.04152884</v>
      </c>
      <c r="N231" s="0" t="str">
        <f aca="false">A231&amp;"_"&amp;B231</f>
        <v>MAW751_1</v>
      </c>
      <c r="O231" s="0" t="n">
        <f aca="false">HLOOKUP(N231,UP!$C$15:$AH$16,2,0)</f>
        <v>0</v>
      </c>
    </row>
    <row r="232" customFormat="false" ht="15.75" hidden="false" customHeight="true" outlineLevel="0" collapsed="false">
      <c r="A232" s="21" t="s">
        <v>44</v>
      </c>
      <c r="B232" s="22" t="n">
        <v>3</v>
      </c>
      <c r="C232" s="23" t="s">
        <v>66</v>
      </c>
      <c r="D232" s="23" t="n">
        <v>18504</v>
      </c>
      <c r="E232" s="24" t="s">
        <v>70</v>
      </c>
      <c r="F232" s="15" t="n">
        <f aca="false">IF(ISERROR(SEARCH("2",E232)),0,1)</f>
        <v>1</v>
      </c>
      <c r="G232" s="15" t="n">
        <v>1</v>
      </c>
      <c r="H232" s="2" t="n">
        <f aca="false">MAX(I232:J232)</f>
        <v>0</v>
      </c>
      <c r="I232" s="15" t="n">
        <v>0</v>
      </c>
      <c r="J232" s="15" t="n">
        <v>0</v>
      </c>
      <c r="K232" s="15" t="n">
        <v>0</v>
      </c>
      <c r="L232" s="15" t="n">
        <v>75</v>
      </c>
      <c r="M232" s="25" t="n">
        <v>5.79997425</v>
      </c>
      <c r="N232" s="0" t="str">
        <f aca="false">A232&amp;"_"&amp;B232</f>
        <v>MAW752_3</v>
      </c>
      <c r="O232" s="0" t="n">
        <f aca="false">HLOOKUP(N232,UP!$C$15:$AH$16,2,0)</f>
        <v>0</v>
      </c>
    </row>
    <row r="233" customFormat="false" ht="15.75" hidden="false" customHeight="true" outlineLevel="0" collapsed="false">
      <c r="A233" s="21" t="s">
        <v>47</v>
      </c>
      <c r="B233" s="26" t="n">
        <v>1</v>
      </c>
      <c r="C233" s="27" t="s">
        <v>56</v>
      </c>
      <c r="D233" s="27" t="n">
        <v>726</v>
      </c>
      <c r="E233" s="24" t="s">
        <v>70</v>
      </c>
      <c r="F233" s="15" t="n">
        <v>1</v>
      </c>
      <c r="G233" s="15" t="n">
        <v>1</v>
      </c>
      <c r="H233" s="2" t="n">
        <f aca="false">MAX(I233:J233)</f>
        <v>0</v>
      </c>
      <c r="I233" s="15" t="n">
        <v>0</v>
      </c>
      <c r="J233" s="15" t="n">
        <v>0</v>
      </c>
      <c r="K233" s="15" t="n">
        <v>0</v>
      </c>
      <c r="L233" s="15" t="n">
        <v>75</v>
      </c>
      <c r="M233" s="25" t="n">
        <v>5.79997425</v>
      </c>
      <c r="N233" s="0" t="str">
        <f aca="false">A233&amp;"_"&amp;B233</f>
        <v>MAW744_1</v>
      </c>
      <c r="O233" s="0" t="n">
        <f aca="false">HLOOKUP(N233,UP!$C$15:$AH$16,2,0)</f>
        <v>0</v>
      </c>
    </row>
    <row r="234" customFormat="false" ht="15.75" hidden="false" customHeight="true" outlineLevel="0" collapsed="false">
      <c r="A234" s="21" t="s">
        <v>47</v>
      </c>
      <c r="B234" s="26" t="n">
        <v>2</v>
      </c>
      <c r="C234" s="27" t="s">
        <v>57</v>
      </c>
      <c r="D234" s="27" t="n">
        <v>171</v>
      </c>
      <c r="E234" s="24" t="s">
        <v>68</v>
      </c>
      <c r="F234" s="15" t="n">
        <v>1</v>
      </c>
      <c r="G234" s="15" t="n">
        <v>1</v>
      </c>
      <c r="H234" s="2" t="n">
        <f aca="false">MAX(I234:J234)</f>
        <v>0</v>
      </c>
      <c r="I234" s="15" t="n">
        <v>0</v>
      </c>
      <c r="J234" s="15" t="n">
        <v>0</v>
      </c>
      <c r="K234" s="15" t="n">
        <v>0</v>
      </c>
      <c r="L234" s="15" t="n">
        <v>75</v>
      </c>
      <c r="M234" s="25" t="n">
        <v>5.79997425</v>
      </c>
      <c r="N234" s="0" t="str">
        <f aca="false">A234&amp;"_"&amp;B234</f>
        <v>MAW744_2</v>
      </c>
      <c r="O234" s="0" t="n">
        <f aca="false">HLOOKUP(N234,UP!$C$15:$AH$16,2,0)</f>
        <v>1</v>
      </c>
    </row>
    <row r="235" customFormat="false" ht="15.75" hidden="false" customHeight="true" outlineLevel="0" collapsed="false">
      <c r="A235" s="21" t="s">
        <v>47</v>
      </c>
      <c r="B235" s="26" t="n">
        <v>4</v>
      </c>
      <c r="C235" s="27" t="s">
        <v>57</v>
      </c>
      <c r="D235" s="27" t="n">
        <v>79</v>
      </c>
      <c r="E235" s="24" t="s">
        <v>70</v>
      </c>
      <c r="F235" s="15" t="n">
        <v>1</v>
      </c>
      <c r="G235" s="15" t="n">
        <v>1</v>
      </c>
      <c r="H235" s="2" t="n">
        <f aca="false">MAX(I235:J235)</f>
        <v>0</v>
      </c>
      <c r="I235" s="15" t="n">
        <v>0</v>
      </c>
      <c r="J235" s="15" t="n">
        <v>0</v>
      </c>
      <c r="K235" s="15" t="n">
        <v>0</v>
      </c>
      <c r="L235" s="15" t="n">
        <v>75</v>
      </c>
      <c r="M235" s="25" t="n">
        <v>5.79997425</v>
      </c>
      <c r="N235" s="0" t="str">
        <f aca="false">A235&amp;"_"&amp;B235</f>
        <v>MAW744_4</v>
      </c>
      <c r="O235" s="0" t="n">
        <f aca="false">HLOOKUP(N235,UP!$C$15:$AH$16,2,0)</f>
        <v>0</v>
      </c>
    </row>
    <row r="236" customFormat="false" ht="15.75" hidden="false" customHeight="true" outlineLevel="0" collapsed="false">
      <c r="A236" s="21" t="s">
        <v>55</v>
      </c>
      <c r="B236" s="26" t="n">
        <v>2</v>
      </c>
      <c r="C236" s="27" t="s">
        <v>53</v>
      </c>
      <c r="D236" s="27" t="n">
        <v>1498</v>
      </c>
      <c r="E236" s="24" t="s">
        <v>68</v>
      </c>
      <c r="F236" s="15" t="n">
        <v>1</v>
      </c>
      <c r="G236" s="15" t="n">
        <v>1</v>
      </c>
      <c r="H236" s="2" t="n">
        <f aca="false">MAX(I236:J236)</f>
        <v>0</v>
      </c>
      <c r="I236" s="15" t="n">
        <v>0</v>
      </c>
      <c r="J236" s="15" t="n">
        <v>0</v>
      </c>
      <c r="K236" s="15" t="n">
        <v>0</v>
      </c>
      <c r="L236" s="15" t="n">
        <v>75</v>
      </c>
      <c r="M236" s="25" t="n">
        <v>5.79997425</v>
      </c>
      <c r="N236" s="0" t="str">
        <f aca="false">A236&amp;"_"&amp;B236</f>
        <v>MAW745_2</v>
      </c>
      <c r="O236" s="0" t="n">
        <f aca="false">HLOOKUP(N236,UP!$C$15:$AH$16,2,0)</f>
        <v>0</v>
      </c>
    </row>
    <row r="237" customFormat="false" ht="15.75" hidden="false" customHeight="true" outlineLevel="0" collapsed="false">
      <c r="A237" s="21" t="s">
        <v>55</v>
      </c>
      <c r="B237" s="26" t="n">
        <v>2</v>
      </c>
      <c r="C237" s="27" t="s">
        <v>57</v>
      </c>
      <c r="D237" s="27" t="n">
        <v>1499</v>
      </c>
      <c r="E237" s="24" t="s">
        <v>70</v>
      </c>
      <c r="F237" s="15" t="n">
        <v>1</v>
      </c>
      <c r="G237" s="15" t="n">
        <v>1</v>
      </c>
      <c r="H237" s="2" t="n">
        <f aca="false">MAX(I237:J237)</f>
        <v>0</v>
      </c>
      <c r="I237" s="15" t="n">
        <v>0</v>
      </c>
      <c r="J237" s="15" t="n">
        <v>0</v>
      </c>
      <c r="K237" s="15" t="n">
        <v>0</v>
      </c>
      <c r="L237" s="15" t="n">
        <v>75</v>
      </c>
      <c r="M237" s="25" t="n">
        <v>5.79997425</v>
      </c>
      <c r="N237" s="0" t="str">
        <f aca="false">A237&amp;"_"&amp;B237</f>
        <v>MAW745_2</v>
      </c>
      <c r="O237" s="0" t="n">
        <f aca="false">HLOOKUP(N237,UP!$C$15:$AH$16,2,0)</f>
        <v>0</v>
      </c>
    </row>
    <row r="238" customFormat="false" ht="15.75" hidden="false" customHeight="true" outlineLevel="0" collapsed="false">
      <c r="A238" s="21" t="s">
        <v>55</v>
      </c>
      <c r="B238" s="26" t="n">
        <v>2</v>
      </c>
      <c r="C238" s="27" t="s">
        <v>79</v>
      </c>
      <c r="D238" s="27" t="n">
        <v>1354</v>
      </c>
      <c r="E238" s="24" t="s">
        <v>70</v>
      </c>
      <c r="F238" s="15" t="n">
        <v>1</v>
      </c>
      <c r="G238" s="15" t="n">
        <v>1</v>
      </c>
      <c r="H238" s="2" t="n">
        <f aca="false">MAX(I238:J238)</f>
        <v>0</v>
      </c>
      <c r="I238" s="15" t="n">
        <v>0</v>
      </c>
      <c r="J238" s="15" t="n">
        <v>0</v>
      </c>
      <c r="K238" s="15" t="n">
        <v>0</v>
      </c>
      <c r="L238" s="15" t="n">
        <v>75</v>
      </c>
      <c r="M238" s="25" t="n">
        <v>5.79997425</v>
      </c>
      <c r="N238" s="0" t="str">
        <f aca="false">A238&amp;"_"&amp;B238</f>
        <v>MAW745_2</v>
      </c>
      <c r="O238" s="0" t="n">
        <f aca="false">HLOOKUP(N238,UP!$C$15:$AH$16,2,0)</f>
        <v>0</v>
      </c>
    </row>
    <row r="239" customFormat="false" ht="15.75" hidden="false" customHeight="true" outlineLevel="0" collapsed="false">
      <c r="A239" s="21" t="s">
        <v>55</v>
      </c>
      <c r="B239" s="26" t="n">
        <v>1</v>
      </c>
      <c r="C239" s="27" t="s">
        <v>57</v>
      </c>
      <c r="D239" s="27" t="n">
        <v>1234</v>
      </c>
      <c r="E239" s="24" t="s">
        <v>70</v>
      </c>
      <c r="F239" s="15" t="n">
        <v>1</v>
      </c>
      <c r="G239" s="15" t="n">
        <v>1</v>
      </c>
      <c r="H239" s="2" t="n">
        <f aca="false">MAX(I239:J239)</f>
        <v>0</v>
      </c>
      <c r="I239" s="15" t="n">
        <v>0</v>
      </c>
      <c r="J239" s="15" t="n">
        <v>0</v>
      </c>
      <c r="K239" s="15" t="n">
        <v>0</v>
      </c>
      <c r="L239" s="15" t="n">
        <v>75</v>
      </c>
      <c r="M239" s="25" t="n">
        <v>5.79997425</v>
      </c>
      <c r="N239" s="0" t="str">
        <f aca="false">A239&amp;"_"&amp;B239</f>
        <v>MAW745_1</v>
      </c>
      <c r="O239" s="0" t="n">
        <f aca="false">HLOOKUP(N239,UP!$C$15:$AH$16,2,0)</f>
        <v>0</v>
      </c>
    </row>
    <row r="240" customFormat="false" ht="15.75" hidden="false" customHeight="true" outlineLevel="0" collapsed="false">
      <c r="A240" s="21" t="s">
        <v>49</v>
      </c>
      <c r="B240" s="28" t="n">
        <v>2</v>
      </c>
      <c r="C240" s="29" t="s">
        <v>56</v>
      </c>
      <c r="D240" s="30" t="n">
        <v>4611</v>
      </c>
      <c r="E240" s="24" t="s">
        <v>68</v>
      </c>
      <c r="F240" s="15" t="n">
        <v>1</v>
      </c>
      <c r="G240" s="15" t="n">
        <v>1</v>
      </c>
      <c r="H240" s="2" t="n">
        <f aca="false">MAX(I240:J240)</f>
        <v>0</v>
      </c>
      <c r="I240" s="15" t="n">
        <v>0</v>
      </c>
      <c r="J240" s="15" t="n">
        <v>0</v>
      </c>
      <c r="K240" s="15" t="n">
        <v>0</v>
      </c>
      <c r="L240" s="15" t="n">
        <v>75</v>
      </c>
      <c r="M240" s="25" t="n">
        <v>5.79997425</v>
      </c>
      <c r="N240" s="0" t="str">
        <f aca="false">A240&amp;"_"&amp;B240</f>
        <v>MAW746_2</v>
      </c>
      <c r="O240" s="0" t="n">
        <f aca="false">HLOOKUP(N240,UP!$C$15:$AH$16,2,0)</f>
        <v>1</v>
      </c>
    </row>
    <row r="241" customFormat="false" ht="15.75" hidden="false" customHeight="true" outlineLevel="0" collapsed="false">
      <c r="A241" s="21" t="s">
        <v>49</v>
      </c>
      <c r="B241" s="28" t="n">
        <v>2</v>
      </c>
      <c r="C241" s="29" t="s">
        <v>56</v>
      </c>
      <c r="D241" s="30" t="n">
        <v>4633</v>
      </c>
      <c r="E241" s="24" t="s">
        <v>68</v>
      </c>
      <c r="F241" s="15" t="n">
        <v>1</v>
      </c>
      <c r="G241" s="15" t="n">
        <v>1</v>
      </c>
      <c r="H241" s="2" t="n">
        <f aca="false">MAX(I241:J241)</f>
        <v>0</v>
      </c>
      <c r="I241" s="15" t="n">
        <v>0</v>
      </c>
      <c r="J241" s="15" t="n">
        <v>0</v>
      </c>
      <c r="K241" s="15" t="n">
        <v>0</v>
      </c>
      <c r="L241" s="15" t="n">
        <v>75</v>
      </c>
      <c r="M241" s="25" t="n">
        <v>5.79997425</v>
      </c>
      <c r="N241" s="0" t="str">
        <f aca="false">A241&amp;"_"&amp;B241</f>
        <v>MAW746_2</v>
      </c>
      <c r="O241" s="0" t="n">
        <f aca="false">HLOOKUP(N241,UP!$C$15:$AH$16,2,0)</f>
        <v>1</v>
      </c>
    </row>
    <row r="242" customFormat="false" ht="15.75" hidden="false" customHeight="true" outlineLevel="0" collapsed="false">
      <c r="A242" s="21" t="s">
        <v>59</v>
      </c>
      <c r="B242" s="28" t="n">
        <v>1</v>
      </c>
      <c r="C242" s="34" t="s">
        <v>56</v>
      </c>
      <c r="D242" s="34" t="n">
        <v>8544</v>
      </c>
      <c r="E242" s="24" t="s">
        <v>70</v>
      </c>
      <c r="F242" s="15" t="n">
        <v>1</v>
      </c>
      <c r="G242" s="15" t="n">
        <v>1</v>
      </c>
      <c r="H242" s="2" t="n">
        <f aca="false">MAX(I242:J242)</f>
        <v>0</v>
      </c>
      <c r="I242" s="15" t="n">
        <v>0</v>
      </c>
      <c r="J242" s="15" t="n">
        <v>0</v>
      </c>
      <c r="K242" s="15" t="n">
        <v>0</v>
      </c>
      <c r="L242" s="15" t="n">
        <v>75</v>
      </c>
      <c r="M242" s="25" t="n">
        <v>5.79997425</v>
      </c>
      <c r="N242" s="0" t="str">
        <f aca="false">A242&amp;"_"&amp;B242</f>
        <v>MAW748_1</v>
      </c>
      <c r="O242" s="0" t="n">
        <f aca="false">HLOOKUP(N242,UP!$C$15:$AH$16,2,0)</f>
        <v>0</v>
      </c>
    </row>
    <row r="243" customFormat="false" ht="15.75" hidden="false" customHeight="true" outlineLevel="0" collapsed="false">
      <c r="A243" s="21" t="s">
        <v>59</v>
      </c>
      <c r="B243" s="28" t="n">
        <v>3</v>
      </c>
      <c r="C243" s="39" t="s">
        <v>57</v>
      </c>
      <c r="D243" s="39" t="n">
        <v>7322</v>
      </c>
      <c r="E243" s="24" t="s">
        <v>70</v>
      </c>
      <c r="F243" s="15" t="n">
        <v>1</v>
      </c>
      <c r="G243" s="15" t="n">
        <v>1</v>
      </c>
      <c r="H243" s="2" t="n">
        <f aca="false">MAX(I243:J243)</f>
        <v>0</v>
      </c>
      <c r="I243" s="15" t="n">
        <v>0</v>
      </c>
      <c r="J243" s="15" t="n">
        <v>0</v>
      </c>
      <c r="K243" s="15" t="n">
        <v>0</v>
      </c>
      <c r="L243" s="15" t="n">
        <v>75</v>
      </c>
      <c r="M243" s="25" t="n">
        <v>5.79997425</v>
      </c>
      <c r="N243" s="0" t="str">
        <f aca="false">A243&amp;"_"&amp;B243</f>
        <v>MAW748_3</v>
      </c>
      <c r="O243" s="0" t="n">
        <f aca="false">HLOOKUP(N243,UP!$C$15:$AH$16,2,0)</f>
        <v>0</v>
      </c>
    </row>
    <row r="244" customFormat="false" ht="15.75" hidden="false" customHeight="true" outlineLevel="0" collapsed="false">
      <c r="A244" s="21" t="s">
        <v>69</v>
      </c>
      <c r="B244" s="12" t="n">
        <v>1</v>
      </c>
      <c r="C244" s="44" t="s">
        <v>56</v>
      </c>
      <c r="D244" s="44" t="n">
        <v>19696</v>
      </c>
      <c r="E244" s="24" t="s">
        <v>70</v>
      </c>
      <c r="F244" s="15" t="n">
        <v>1</v>
      </c>
      <c r="G244" s="15" t="n">
        <v>1</v>
      </c>
      <c r="H244" s="2" t="n">
        <f aca="false">MAX(I244:J244)</f>
        <v>0</v>
      </c>
      <c r="I244" s="15" t="n">
        <v>0</v>
      </c>
      <c r="J244" s="15" t="n">
        <v>0</v>
      </c>
      <c r="K244" s="15" t="n">
        <v>0</v>
      </c>
      <c r="L244" s="15" t="n">
        <v>75</v>
      </c>
      <c r="M244" s="25" t="n">
        <v>5.79997425</v>
      </c>
      <c r="N244" s="0" t="str">
        <f aca="false">A244&amp;"_"&amp;B244</f>
        <v>MAW750_1</v>
      </c>
      <c r="O244" s="0" t="n">
        <f aca="false">HLOOKUP(N244,UP!$C$15:$AH$16,2,0)</f>
        <v>0</v>
      </c>
    </row>
    <row r="245" customFormat="false" ht="15.75" hidden="false" customHeight="true" outlineLevel="0" collapsed="false">
      <c r="A245" s="21" t="s">
        <v>52</v>
      </c>
      <c r="B245" s="32" t="n">
        <v>1</v>
      </c>
      <c r="C245" s="33" t="s">
        <v>56</v>
      </c>
      <c r="D245" s="33" t="n">
        <v>54394</v>
      </c>
      <c r="E245" s="24" t="s">
        <v>68</v>
      </c>
      <c r="F245" s="15" t="n">
        <v>1</v>
      </c>
      <c r="G245" s="15" t="n">
        <v>1</v>
      </c>
      <c r="H245" s="2" t="n">
        <f aca="false">MAX(I245:J245)</f>
        <v>0</v>
      </c>
      <c r="I245" s="15" t="n">
        <v>0</v>
      </c>
      <c r="J245" s="15" t="n">
        <v>0</v>
      </c>
      <c r="K245" s="15" t="n">
        <v>0</v>
      </c>
      <c r="L245" s="15" t="n">
        <v>75</v>
      </c>
      <c r="M245" s="25" t="n">
        <v>5.79997425</v>
      </c>
      <c r="N245" s="0" t="str">
        <f aca="false">A245&amp;"_"&amp;B245</f>
        <v>MAW751_1</v>
      </c>
      <c r="O245" s="0" t="n">
        <f aca="false">HLOOKUP(N245,UP!$C$15:$AH$16,2,0)</f>
        <v>0</v>
      </c>
    </row>
    <row r="246" customFormat="false" ht="15.75" hidden="false" customHeight="true" outlineLevel="0" collapsed="false">
      <c r="A246" s="21" t="s">
        <v>52</v>
      </c>
      <c r="B246" s="32" t="n">
        <v>1</v>
      </c>
      <c r="C246" s="33" t="s">
        <v>58</v>
      </c>
      <c r="D246" s="33" t="n">
        <v>54716</v>
      </c>
      <c r="E246" s="24" t="s">
        <v>70</v>
      </c>
      <c r="F246" s="15" t="n">
        <v>1</v>
      </c>
      <c r="G246" s="15" t="n">
        <v>1</v>
      </c>
      <c r="H246" s="2" t="n">
        <f aca="false">MAX(I246:J246)</f>
        <v>0</v>
      </c>
      <c r="I246" s="15" t="n">
        <v>0</v>
      </c>
      <c r="J246" s="15" t="n">
        <v>0</v>
      </c>
      <c r="K246" s="15" t="n">
        <v>0</v>
      </c>
      <c r="L246" s="15" t="n">
        <v>75</v>
      </c>
      <c r="M246" s="25" t="n">
        <v>5.79997425</v>
      </c>
      <c r="N246" s="0" t="str">
        <f aca="false">A246&amp;"_"&amp;B246</f>
        <v>MAW751_1</v>
      </c>
      <c r="O246" s="0" t="n">
        <f aca="false">HLOOKUP(N246,UP!$C$15:$AH$16,2,0)</f>
        <v>0</v>
      </c>
    </row>
    <row r="247" customFormat="false" ht="15.75" hidden="false" customHeight="true" outlineLevel="0" collapsed="false">
      <c r="A247" s="21" t="s">
        <v>52</v>
      </c>
      <c r="B247" s="45" t="n">
        <v>2</v>
      </c>
      <c r="C247" s="46" t="s">
        <v>56</v>
      </c>
      <c r="D247" s="46" t="n">
        <v>54472</v>
      </c>
      <c r="E247" s="24" t="s">
        <v>68</v>
      </c>
      <c r="F247" s="15" t="n">
        <v>1</v>
      </c>
      <c r="G247" s="15" t="n">
        <v>1</v>
      </c>
      <c r="H247" s="2" t="n">
        <f aca="false">MAX(I247:J247)</f>
        <v>0</v>
      </c>
      <c r="I247" s="15" t="n">
        <v>0</v>
      </c>
      <c r="J247" s="15" t="n">
        <v>0</v>
      </c>
      <c r="K247" s="15" t="n">
        <v>0</v>
      </c>
      <c r="L247" s="15" t="n">
        <v>75</v>
      </c>
      <c r="M247" s="25" t="n">
        <v>5.79997425</v>
      </c>
      <c r="N247" s="0" t="str">
        <f aca="false">A247&amp;"_"&amp;B247</f>
        <v>MAW751_2</v>
      </c>
      <c r="O247" s="0" t="n">
        <f aca="false">HLOOKUP(N247,UP!$C$15:$AH$16,2,0)</f>
        <v>0</v>
      </c>
    </row>
    <row r="248" customFormat="false" ht="15.75" hidden="false" customHeight="true" outlineLevel="0" collapsed="false">
      <c r="A248" s="21" t="s">
        <v>52</v>
      </c>
      <c r="B248" s="24" t="n">
        <v>2</v>
      </c>
      <c r="C248" s="31" t="s">
        <v>58</v>
      </c>
      <c r="D248" s="31" t="n">
        <v>54294</v>
      </c>
      <c r="E248" s="24" t="s">
        <v>70</v>
      </c>
      <c r="F248" s="15" t="n">
        <v>1</v>
      </c>
      <c r="G248" s="15" t="n">
        <v>1</v>
      </c>
      <c r="H248" s="2" t="n">
        <f aca="false">MAX(I248:J248)</f>
        <v>0</v>
      </c>
      <c r="I248" s="15" t="n">
        <v>0</v>
      </c>
      <c r="J248" s="15" t="n">
        <v>0</v>
      </c>
      <c r="K248" s="15" t="n">
        <v>0</v>
      </c>
      <c r="L248" s="15" t="n">
        <v>75</v>
      </c>
      <c r="M248" s="25" t="n">
        <v>5.79997425</v>
      </c>
      <c r="N248" s="0" t="str">
        <f aca="false">A248&amp;"_"&amp;B248</f>
        <v>MAW751_2</v>
      </c>
      <c r="O248" s="0" t="n">
        <f aca="false">HLOOKUP(N248,UP!$C$15:$AH$16,2,0)</f>
        <v>0</v>
      </c>
    </row>
    <row r="249" customFormat="false" ht="15.75" hidden="false" customHeight="true" outlineLevel="0" collapsed="false">
      <c r="A249" s="21" t="s">
        <v>62</v>
      </c>
      <c r="B249" s="36" t="n">
        <v>2</v>
      </c>
      <c r="C249" s="37" t="s">
        <v>56</v>
      </c>
      <c r="D249" s="38" t="n">
        <v>6233</v>
      </c>
      <c r="E249" s="24" t="s">
        <v>68</v>
      </c>
      <c r="F249" s="15" t="n">
        <f aca="false">IF(ISERROR(SEARCH("2",E249)),0,1)</f>
        <v>1</v>
      </c>
      <c r="G249" s="15" t="n">
        <v>1</v>
      </c>
      <c r="H249" s="2" t="n">
        <f aca="false">MAX(I249:J249)</f>
        <v>0</v>
      </c>
      <c r="I249" s="15" t="n">
        <v>0</v>
      </c>
      <c r="J249" s="15" t="n">
        <v>0</v>
      </c>
      <c r="K249" s="15" t="n">
        <v>0</v>
      </c>
      <c r="L249" s="15" t="n">
        <v>80</v>
      </c>
      <c r="M249" s="25" t="n">
        <v>6.61072624</v>
      </c>
      <c r="N249" s="0" t="str">
        <f aca="false">A249&amp;"_"&amp;B249</f>
        <v>MAW753_2</v>
      </c>
      <c r="O249" s="0" t="n">
        <f aca="false">HLOOKUP(N249,UP!$C$15:$AH$16,2,0)</f>
        <v>0</v>
      </c>
    </row>
    <row r="250" customFormat="false" ht="15.75" hidden="false" customHeight="true" outlineLevel="0" collapsed="false">
      <c r="A250" s="21" t="s">
        <v>47</v>
      </c>
      <c r="B250" s="26" t="n">
        <v>1</v>
      </c>
      <c r="C250" s="27" t="s">
        <v>66</v>
      </c>
      <c r="D250" s="27" t="n">
        <v>712</v>
      </c>
      <c r="E250" s="24" t="s">
        <v>70</v>
      </c>
      <c r="F250" s="15" t="n">
        <v>1</v>
      </c>
      <c r="G250" s="15" t="n">
        <v>1</v>
      </c>
      <c r="H250" s="2" t="n">
        <f aca="false">MAX(I250:J250)</f>
        <v>0</v>
      </c>
      <c r="I250" s="15" t="n">
        <v>0</v>
      </c>
      <c r="J250" s="15" t="n">
        <v>0</v>
      </c>
      <c r="K250" s="15" t="n">
        <v>0</v>
      </c>
      <c r="L250" s="15" t="n">
        <v>80</v>
      </c>
      <c r="M250" s="25" t="n">
        <v>6.61072624</v>
      </c>
      <c r="N250" s="0" t="str">
        <f aca="false">A250&amp;"_"&amp;B250</f>
        <v>MAW744_1</v>
      </c>
      <c r="O250" s="0" t="n">
        <f aca="false">HLOOKUP(N250,UP!$C$15:$AH$16,2,0)</f>
        <v>0</v>
      </c>
    </row>
    <row r="251" customFormat="false" ht="15.75" hidden="false" customHeight="true" outlineLevel="0" collapsed="false">
      <c r="A251" s="21" t="s">
        <v>47</v>
      </c>
      <c r="B251" s="26" t="n">
        <v>4</v>
      </c>
      <c r="C251" s="27" t="s">
        <v>53</v>
      </c>
      <c r="D251" s="27" t="n">
        <v>502</v>
      </c>
      <c r="E251" s="24" t="s">
        <v>70</v>
      </c>
      <c r="F251" s="15" t="n">
        <v>1</v>
      </c>
      <c r="G251" s="15" t="n">
        <v>1</v>
      </c>
      <c r="H251" s="2" t="n">
        <f aca="false">MAX(I251:J251)</f>
        <v>0</v>
      </c>
      <c r="I251" s="15" t="n">
        <v>0</v>
      </c>
      <c r="J251" s="15" t="n">
        <v>0</v>
      </c>
      <c r="K251" s="15" t="n">
        <v>0</v>
      </c>
      <c r="L251" s="15" t="n">
        <v>80</v>
      </c>
      <c r="M251" s="25" t="n">
        <v>6.61072624</v>
      </c>
      <c r="N251" s="0" t="str">
        <f aca="false">A251&amp;"_"&amp;B251</f>
        <v>MAW744_4</v>
      </c>
      <c r="O251" s="0" t="n">
        <f aca="false">HLOOKUP(N251,UP!$C$15:$AH$16,2,0)</f>
        <v>0</v>
      </c>
    </row>
    <row r="252" customFormat="false" ht="15.75" hidden="false" customHeight="true" outlineLevel="0" collapsed="false">
      <c r="A252" s="21" t="s">
        <v>47</v>
      </c>
      <c r="B252" s="26" t="n">
        <v>3</v>
      </c>
      <c r="C252" s="27" t="s">
        <v>56</v>
      </c>
      <c r="D252" s="27" t="n">
        <v>50</v>
      </c>
      <c r="E252" s="24" t="s">
        <v>70</v>
      </c>
      <c r="F252" s="15" t="n">
        <v>1</v>
      </c>
      <c r="G252" s="15" t="n">
        <v>1</v>
      </c>
      <c r="H252" s="2" t="n">
        <f aca="false">MAX(I252:J252)</f>
        <v>0</v>
      </c>
      <c r="I252" s="15" t="n">
        <v>0</v>
      </c>
      <c r="J252" s="15" t="n">
        <v>0</v>
      </c>
      <c r="K252" s="15" t="n">
        <v>0</v>
      </c>
      <c r="L252" s="15" t="n">
        <v>80</v>
      </c>
      <c r="M252" s="25" t="n">
        <v>6.61072624</v>
      </c>
      <c r="N252" s="0" t="str">
        <f aca="false">A252&amp;"_"&amp;B252</f>
        <v>MAW744_3</v>
      </c>
      <c r="O252" s="0" t="n">
        <f aca="false">HLOOKUP(N252,UP!$C$15:$AH$16,2,0)</f>
        <v>1</v>
      </c>
    </row>
    <row r="253" customFormat="false" ht="15.75" hidden="false" customHeight="true" outlineLevel="0" collapsed="false">
      <c r="A253" s="21" t="s">
        <v>55</v>
      </c>
      <c r="B253" s="26" t="n">
        <v>2</v>
      </c>
      <c r="C253" s="27" t="s">
        <v>56</v>
      </c>
      <c r="D253" s="27" t="n">
        <v>1377</v>
      </c>
      <c r="E253" s="24" t="s">
        <v>70</v>
      </c>
      <c r="F253" s="15" t="n">
        <v>1</v>
      </c>
      <c r="G253" s="15" t="n">
        <v>1</v>
      </c>
      <c r="H253" s="2" t="n">
        <f aca="false">MAX(I253:J253)</f>
        <v>0</v>
      </c>
      <c r="I253" s="15" t="n">
        <v>0</v>
      </c>
      <c r="J253" s="15" t="n">
        <v>0</v>
      </c>
      <c r="K253" s="15" t="n">
        <v>0</v>
      </c>
      <c r="L253" s="15" t="n">
        <v>80</v>
      </c>
      <c r="M253" s="25" t="n">
        <v>6.61072624</v>
      </c>
      <c r="N253" s="0" t="str">
        <f aca="false">A253&amp;"_"&amp;B253</f>
        <v>MAW745_2</v>
      </c>
      <c r="O253" s="0" t="n">
        <f aca="false">HLOOKUP(N253,UP!$C$15:$AH$16,2,0)</f>
        <v>0</v>
      </c>
    </row>
    <row r="254" customFormat="false" ht="15.75" hidden="false" customHeight="true" outlineLevel="0" collapsed="false">
      <c r="A254" s="21" t="s">
        <v>55</v>
      </c>
      <c r="B254" s="26" t="n">
        <v>2</v>
      </c>
      <c r="C254" s="27" t="s">
        <v>53</v>
      </c>
      <c r="D254" s="27" t="n">
        <v>1357</v>
      </c>
      <c r="E254" s="24" t="s">
        <v>68</v>
      </c>
      <c r="F254" s="15" t="n">
        <v>1</v>
      </c>
      <c r="G254" s="15" t="n">
        <v>1</v>
      </c>
      <c r="H254" s="2" t="n">
        <f aca="false">MAX(I254:J254)</f>
        <v>0</v>
      </c>
      <c r="I254" s="15" t="n">
        <v>0</v>
      </c>
      <c r="J254" s="15" t="n">
        <v>0</v>
      </c>
      <c r="K254" s="15" t="n">
        <v>0</v>
      </c>
      <c r="L254" s="15" t="n">
        <v>80</v>
      </c>
      <c r="M254" s="25" t="n">
        <v>6.61072624</v>
      </c>
      <c r="N254" s="0" t="str">
        <f aca="false">A254&amp;"_"&amp;B254</f>
        <v>MAW745_2</v>
      </c>
      <c r="O254" s="0" t="n">
        <f aca="false">HLOOKUP(N254,UP!$C$15:$AH$16,2,0)</f>
        <v>0</v>
      </c>
    </row>
    <row r="255" customFormat="false" ht="15.75" hidden="false" customHeight="true" outlineLevel="0" collapsed="false">
      <c r="A255" s="21" t="s">
        <v>49</v>
      </c>
      <c r="B255" s="28" t="n">
        <v>1</v>
      </c>
      <c r="C255" s="29" t="s">
        <v>57</v>
      </c>
      <c r="D255" s="30" t="n">
        <v>4743</v>
      </c>
      <c r="E255" s="24" t="s">
        <v>68</v>
      </c>
      <c r="F255" s="15" t="n">
        <v>1</v>
      </c>
      <c r="G255" s="15" t="n">
        <v>1</v>
      </c>
      <c r="H255" s="2" t="n">
        <f aca="false">MAX(I255:J255)</f>
        <v>0</v>
      </c>
      <c r="I255" s="15" t="n">
        <v>0</v>
      </c>
      <c r="J255" s="15" t="n">
        <v>0</v>
      </c>
      <c r="K255" s="15" t="n">
        <v>0</v>
      </c>
      <c r="L255" s="15" t="n">
        <v>80</v>
      </c>
      <c r="M255" s="25" t="n">
        <v>6.61072624</v>
      </c>
      <c r="N255" s="0" t="str">
        <f aca="false">A255&amp;"_"&amp;B255</f>
        <v>MAW746_1</v>
      </c>
      <c r="O255" s="0" t="n">
        <f aca="false">HLOOKUP(N255,UP!$C$15:$AH$16,2,0)</f>
        <v>1</v>
      </c>
    </row>
    <row r="256" customFormat="false" ht="15.75" hidden="false" customHeight="true" outlineLevel="0" collapsed="false">
      <c r="A256" s="21" t="s">
        <v>49</v>
      </c>
      <c r="B256" s="28" t="n">
        <v>2</v>
      </c>
      <c r="C256" s="29" t="s">
        <v>56</v>
      </c>
      <c r="D256" s="30" t="n">
        <v>4248</v>
      </c>
      <c r="E256" s="24" t="s">
        <v>68</v>
      </c>
      <c r="F256" s="15" t="n">
        <v>1</v>
      </c>
      <c r="G256" s="15" t="n">
        <v>1</v>
      </c>
      <c r="H256" s="2" t="n">
        <f aca="false">MAX(I256:J256)</f>
        <v>0</v>
      </c>
      <c r="I256" s="15" t="n">
        <v>0</v>
      </c>
      <c r="J256" s="15" t="n">
        <v>0</v>
      </c>
      <c r="K256" s="15" t="n">
        <v>0</v>
      </c>
      <c r="L256" s="15" t="n">
        <v>80</v>
      </c>
      <c r="M256" s="25" t="n">
        <v>6.61072624</v>
      </c>
      <c r="N256" s="0" t="str">
        <f aca="false">A256&amp;"_"&amp;B256</f>
        <v>MAW746_2</v>
      </c>
      <c r="O256" s="0" t="n">
        <f aca="false">HLOOKUP(N256,UP!$C$15:$AH$16,2,0)</f>
        <v>1</v>
      </c>
    </row>
    <row r="257" customFormat="false" ht="15.75" hidden="false" customHeight="true" outlineLevel="0" collapsed="false">
      <c r="A257" s="21" t="s">
        <v>59</v>
      </c>
      <c r="B257" s="28" t="n">
        <v>1</v>
      </c>
      <c r="C257" s="34" t="s">
        <v>56</v>
      </c>
      <c r="D257" s="34" t="n">
        <v>7128</v>
      </c>
      <c r="E257" s="24" t="s">
        <v>70</v>
      </c>
      <c r="F257" s="15" t="n">
        <v>1</v>
      </c>
      <c r="G257" s="15" t="n">
        <v>1</v>
      </c>
      <c r="H257" s="2" t="n">
        <f aca="false">MAX(I257:J257)</f>
        <v>0</v>
      </c>
      <c r="I257" s="15" t="n">
        <v>0</v>
      </c>
      <c r="J257" s="15" t="n">
        <v>0</v>
      </c>
      <c r="K257" s="15" t="n">
        <v>0</v>
      </c>
      <c r="L257" s="15" t="n">
        <v>80</v>
      </c>
      <c r="M257" s="25" t="n">
        <v>6.61072624</v>
      </c>
      <c r="N257" s="0" t="str">
        <f aca="false">A257&amp;"_"&amp;B257</f>
        <v>MAW748_1</v>
      </c>
      <c r="O257" s="0" t="n">
        <f aca="false">HLOOKUP(N257,UP!$C$15:$AH$16,2,0)</f>
        <v>0</v>
      </c>
    </row>
    <row r="258" customFormat="false" ht="15.75" hidden="false" customHeight="true" outlineLevel="0" collapsed="false">
      <c r="A258" s="21" t="s">
        <v>59</v>
      </c>
      <c r="B258" s="28" t="n">
        <v>1</v>
      </c>
      <c r="C258" s="34" t="s">
        <v>56</v>
      </c>
      <c r="D258" s="34" t="n">
        <v>7452</v>
      </c>
      <c r="E258" s="24" t="s">
        <v>70</v>
      </c>
      <c r="F258" s="15" t="n">
        <v>1</v>
      </c>
      <c r="G258" s="15" t="n">
        <v>1</v>
      </c>
      <c r="H258" s="2" t="n">
        <f aca="false">MAX(I258:J258)</f>
        <v>0</v>
      </c>
      <c r="I258" s="15" t="n">
        <v>0</v>
      </c>
      <c r="J258" s="15" t="n">
        <v>0</v>
      </c>
      <c r="K258" s="15" t="n">
        <v>0</v>
      </c>
      <c r="L258" s="15" t="n">
        <v>80</v>
      </c>
      <c r="M258" s="25" t="n">
        <v>6.61072624</v>
      </c>
      <c r="N258" s="0" t="str">
        <f aca="false">A258&amp;"_"&amp;B258</f>
        <v>MAW748_1</v>
      </c>
      <c r="O258" s="0" t="n">
        <f aca="false">HLOOKUP(N258,UP!$C$15:$AH$16,2,0)</f>
        <v>0</v>
      </c>
    </row>
    <row r="259" customFormat="false" ht="15.75" hidden="false" customHeight="true" outlineLevel="0" collapsed="false">
      <c r="A259" s="21" t="s">
        <v>69</v>
      </c>
      <c r="B259" s="12" t="n">
        <v>1</v>
      </c>
      <c r="C259" s="44" t="s">
        <v>66</v>
      </c>
      <c r="D259" s="44" t="n">
        <v>18816</v>
      </c>
      <c r="E259" s="24" t="s">
        <v>70</v>
      </c>
      <c r="F259" s="15" t="n">
        <v>1</v>
      </c>
      <c r="G259" s="15" t="n">
        <v>1</v>
      </c>
      <c r="H259" s="2" t="n">
        <f aca="false">MAX(I259:J259)</f>
        <v>0</v>
      </c>
      <c r="I259" s="15" t="n">
        <v>0</v>
      </c>
      <c r="J259" s="15" t="n">
        <v>0</v>
      </c>
      <c r="K259" s="15" t="n">
        <v>0</v>
      </c>
      <c r="L259" s="15" t="n">
        <v>80</v>
      </c>
      <c r="M259" s="25" t="n">
        <v>6.61072624</v>
      </c>
      <c r="N259" s="0" t="str">
        <f aca="false">A259&amp;"_"&amp;B259</f>
        <v>MAW750_1</v>
      </c>
      <c r="O259" s="0" t="n">
        <f aca="false">HLOOKUP(N259,UP!$C$15:$AH$16,2,0)</f>
        <v>0</v>
      </c>
    </row>
    <row r="260" customFormat="false" ht="15.75" hidden="false" customHeight="true" outlineLevel="0" collapsed="false">
      <c r="A260" s="21" t="s">
        <v>52</v>
      </c>
      <c r="B260" s="32" t="n">
        <v>1</v>
      </c>
      <c r="C260" s="33" t="s">
        <v>53</v>
      </c>
      <c r="D260" s="33" t="n">
        <v>29146</v>
      </c>
      <c r="E260" s="24" t="s">
        <v>68</v>
      </c>
      <c r="F260" s="15" t="n">
        <v>1</v>
      </c>
      <c r="G260" s="15" t="n">
        <v>1</v>
      </c>
      <c r="H260" s="2" t="n">
        <f aca="false">MAX(I260:J260)</f>
        <v>0</v>
      </c>
      <c r="I260" s="15" t="n">
        <v>0</v>
      </c>
      <c r="J260" s="15" t="n">
        <v>0</v>
      </c>
      <c r="K260" s="15" t="n">
        <v>0</v>
      </c>
      <c r="L260" s="15" t="n">
        <v>80</v>
      </c>
      <c r="M260" s="25" t="n">
        <v>6.61072624</v>
      </c>
      <c r="N260" s="0" t="str">
        <f aca="false">A260&amp;"_"&amp;B260</f>
        <v>MAW751_1</v>
      </c>
      <c r="O260" s="0" t="n">
        <f aca="false">HLOOKUP(N260,UP!$C$15:$AH$16,2,0)</f>
        <v>0</v>
      </c>
    </row>
    <row r="261" customFormat="false" ht="15.75" hidden="false" customHeight="true" outlineLevel="0" collapsed="false">
      <c r="A261" s="21" t="s">
        <v>47</v>
      </c>
      <c r="B261" s="26" t="n">
        <v>2</v>
      </c>
      <c r="C261" s="27" t="s">
        <v>56</v>
      </c>
      <c r="D261" s="27" t="n">
        <v>523</v>
      </c>
      <c r="E261" s="24" t="s">
        <v>70</v>
      </c>
      <c r="F261" s="15" t="n">
        <v>1</v>
      </c>
      <c r="G261" s="15" t="n">
        <v>1</v>
      </c>
      <c r="H261" s="2" t="n">
        <f aca="false">MAX(I261:J261)</f>
        <v>0</v>
      </c>
      <c r="I261" s="15" t="n">
        <v>0</v>
      </c>
      <c r="J261" s="15" t="n">
        <v>0</v>
      </c>
      <c r="K261" s="15" t="n">
        <v>0</v>
      </c>
      <c r="L261" s="15" t="n">
        <v>85</v>
      </c>
      <c r="M261" s="25" t="n">
        <v>7.47378481</v>
      </c>
      <c r="N261" s="0" t="str">
        <f aca="false">A261&amp;"_"&amp;B261</f>
        <v>MAW744_2</v>
      </c>
      <c r="O261" s="0" t="n">
        <f aca="false">HLOOKUP(N261,UP!$C$15:$AH$16,2,0)</f>
        <v>1</v>
      </c>
    </row>
    <row r="262" customFormat="false" ht="15.75" hidden="false" customHeight="true" outlineLevel="0" collapsed="false">
      <c r="A262" s="21" t="s">
        <v>47</v>
      </c>
      <c r="B262" s="26" t="n">
        <v>3</v>
      </c>
      <c r="C262" s="27" t="s">
        <v>56</v>
      </c>
      <c r="D262" s="27" t="n">
        <v>46</v>
      </c>
      <c r="E262" s="24" t="s">
        <v>70</v>
      </c>
      <c r="F262" s="15" t="n">
        <v>1</v>
      </c>
      <c r="G262" s="15" t="n">
        <v>1</v>
      </c>
      <c r="H262" s="2" t="n">
        <f aca="false">MAX(I262:J262)</f>
        <v>0</v>
      </c>
      <c r="I262" s="15" t="n">
        <v>0</v>
      </c>
      <c r="J262" s="15" t="n">
        <v>0</v>
      </c>
      <c r="K262" s="15" t="n">
        <v>0</v>
      </c>
      <c r="L262" s="15" t="n">
        <v>85</v>
      </c>
      <c r="M262" s="25" t="n">
        <v>7.47378481</v>
      </c>
      <c r="N262" s="0" t="str">
        <f aca="false">A262&amp;"_"&amp;B262</f>
        <v>MAW744_3</v>
      </c>
      <c r="O262" s="0" t="n">
        <f aca="false">HLOOKUP(N262,UP!$C$15:$AH$16,2,0)</f>
        <v>1</v>
      </c>
    </row>
    <row r="263" customFormat="false" ht="15.75" hidden="false" customHeight="true" outlineLevel="0" collapsed="false">
      <c r="A263" s="21" t="s">
        <v>55</v>
      </c>
      <c r="B263" s="26" t="n">
        <v>1</v>
      </c>
      <c r="C263" s="27" t="s">
        <v>56</v>
      </c>
      <c r="D263" s="27" t="n">
        <v>1035</v>
      </c>
      <c r="E263" s="24" t="s">
        <v>68</v>
      </c>
      <c r="F263" s="15" t="n">
        <v>1</v>
      </c>
      <c r="G263" s="15" t="n">
        <v>1</v>
      </c>
      <c r="H263" s="2" t="n">
        <f aca="false">MAX(I263:J263)</f>
        <v>0</v>
      </c>
      <c r="I263" s="15" t="n">
        <v>0</v>
      </c>
      <c r="J263" s="15" t="n">
        <v>0</v>
      </c>
      <c r="K263" s="15" t="n">
        <v>0</v>
      </c>
      <c r="L263" s="15" t="n">
        <v>85</v>
      </c>
      <c r="M263" s="25" t="n">
        <v>7.47378481</v>
      </c>
      <c r="N263" s="0" t="str">
        <f aca="false">A263&amp;"_"&amp;B263</f>
        <v>MAW745_1</v>
      </c>
      <c r="O263" s="0" t="n">
        <f aca="false">HLOOKUP(N263,UP!$C$15:$AH$16,2,0)</f>
        <v>0</v>
      </c>
    </row>
    <row r="264" customFormat="false" ht="15.75" hidden="false" customHeight="true" outlineLevel="0" collapsed="false">
      <c r="A264" s="21" t="s">
        <v>49</v>
      </c>
      <c r="B264" s="28" t="n">
        <v>4</v>
      </c>
      <c r="C264" s="29" t="s">
        <v>56</v>
      </c>
      <c r="D264" s="30" t="n">
        <v>4677</v>
      </c>
      <c r="E264" s="24" t="s">
        <v>68</v>
      </c>
      <c r="F264" s="15" t="n">
        <v>1</v>
      </c>
      <c r="G264" s="15" t="n">
        <v>1</v>
      </c>
      <c r="H264" s="2" t="n">
        <f aca="false">MAX(I264:J264)</f>
        <v>0</v>
      </c>
      <c r="I264" s="15" t="n">
        <v>0</v>
      </c>
      <c r="J264" s="15" t="n">
        <v>0</v>
      </c>
      <c r="K264" s="15" t="n">
        <v>0</v>
      </c>
      <c r="L264" s="15" t="n">
        <v>85</v>
      </c>
      <c r="M264" s="25" t="n">
        <v>7.47378481</v>
      </c>
      <c r="N264" s="0" t="str">
        <f aca="false">A264&amp;"_"&amp;B264</f>
        <v>MAW746_4</v>
      </c>
      <c r="O264" s="0" t="n">
        <f aca="false">HLOOKUP(N264,UP!$C$15:$AH$16,2,0)</f>
        <v>1</v>
      </c>
    </row>
    <row r="265" customFormat="false" ht="15.75" hidden="false" customHeight="true" outlineLevel="0" collapsed="false">
      <c r="A265" s="21" t="s">
        <v>49</v>
      </c>
      <c r="B265" s="28" t="n">
        <v>4</v>
      </c>
      <c r="C265" s="29" t="s">
        <v>57</v>
      </c>
      <c r="D265" s="30" t="n">
        <v>4849</v>
      </c>
      <c r="E265" s="24" t="s">
        <v>68</v>
      </c>
      <c r="F265" s="15" t="n">
        <v>1</v>
      </c>
      <c r="G265" s="15" t="n">
        <v>1</v>
      </c>
      <c r="H265" s="2" t="n">
        <f aca="false">MAX(I265:J265)</f>
        <v>0</v>
      </c>
      <c r="I265" s="15" t="n">
        <v>0</v>
      </c>
      <c r="J265" s="15" t="n">
        <v>0</v>
      </c>
      <c r="K265" s="15" t="n">
        <v>0</v>
      </c>
      <c r="L265" s="15" t="n">
        <v>85</v>
      </c>
      <c r="M265" s="25" t="n">
        <v>7.47378481</v>
      </c>
      <c r="N265" s="0" t="str">
        <f aca="false">A265&amp;"_"&amp;B265</f>
        <v>MAW746_4</v>
      </c>
      <c r="O265" s="0" t="n">
        <f aca="false">HLOOKUP(N265,UP!$C$15:$AH$16,2,0)</f>
        <v>1</v>
      </c>
    </row>
    <row r="266" customFormat="false" ht="15.75" hidden="false" customHeight="true" outlineLevel="0" collapsed="false">
      <c r="A266" s="21" t="s">
        <v>52</v>
      </c>
      <c r="B266" s="45" t="n">
        <v>2</v>
      </c>
      <c r="C266" s="46" t="s">
        <v>56</v>
      </c>
      <c r="D266" s="46" t="n">
        <v>54227</v>
      </c>
      <c r="E266" s="24" t="s">
        <v>70</v>
      </c>
      <c r="F266" s="15" t="n">
        <v>1</v>
      </c>
      <c r="G266" s="15" t="n">
        <v>1</v>
      </c>
      <c r="H266" s="2" t="n">
        <f aca="false">MAX(I266:J266)</f>
        <v>0</v>
      </c>
      <c r="I266" s="15" t="n">
        <v>0</v>
      </c>
      <c r="J266" s="15" t="n">
        <v>0</v>
      </c>
      <c r="K266" s="15" t="n">
        <v>0</v>
      </c>
      <c r="L266" s="15" t="n">
        <v>85</v>
      </c>
      <c r="M266" s="25" t="n">
        <v>7.47378481</v>
      </c>
      <c r="N266" s="0" t="str">
        <f aca="false">A266&amp;"_"&amp;B266</f>
        <v>MAW751_2</v>
      </c>
      <c r="O266" s="0" t="n">
        <f aca="false">HLOOKUP(N266,UP!$C$15:$AH$16,2,0)</f>
        <v>0</v>
      </c>
    </row>
    <row r="267" customFormat="false" ht="15.75" hidden="false" customHeight="true" outlineLevel="0" collapsed="false">
      <c r="A267" s="21" t="s">
        <v>44</v>
      </c>
      <c r="B267" s="22" t="n">
        <v>3</v>
      </c>
      <c r="C267" s="23" t="s">
        <v>56</v>
      </c>
      <c r="D267" s="23" t="n">
        <v>19158</v>
      </c>
      <c r="E267" s="24" t="s">
        <v>70</v>
      </c>
      <c r="F267" s="15" t="n">
        <f aca="false">IF(ISERROR(SEARCH("2",E267)),0,1)</f>
        <v>1</v>
      </c>
      <c r="G267" s="15" t="n">
        <v>1</v>
      </c>
      <c r="H267" s="2" t="n">
        <f aca="false">MAX(I267:J267)</f>
        <v>0</v>
      </c>
      <c r="I267" s="15" t="n">
        <v>0</v>
      </c>
      <c r="J267" s="15" t="n">
        <v>0</v>
      </c>
      <c r="K267" s="15" t="n">
        <v>0</v>
      </c>
      <c r="L267" s="15" t="n">
        <v>90</v>
      </c>
      <c r="M267" s="25" t="n">
        <v>8.38914996</v>
      </c>
      <c r="N267" s="0" t="str">
        <f aca="false">A267&amp;"_"&amp;B267</f>
        <v>MAW752_3</v>
      </c>
      <c r="O267" s="0" t="n">
        <f aca="false">HLOOKUP(N267,UP!$C$15:$AH$16,2,0)</f>
        <v>0</v>
      </c>
    </row>
    <row r="268" customFormat="false" ht="15.75" hidden="false" customHeight="true" outlineLevel="0" collapsed="false">
      <c r="A268" s="21" t="s">
        <v>62</v>
      </c>
      <c r="B268" s="36" t="n">
        <v>2</v>
      </c>
      <c r="C268" s="37" t="s">
        <v>71</v>
      </c>
      <c r="D268" s="38" t="n">
        <v>6007</v>
      </c>
      <c r="E268" s="24" t="s">
        <v>68</v>
      </c>
      <c r="F268" s="15" t="n">
        <f aca="false">IF(ISERROR(SEARCH("2",E268)),0,1)</f>
        <v>1</v>
      </c>
      <c r="G268" s="15" t="n">
        <v>1</v>
      </c>
      <c r="H268" s="2" t="n">
        <f aca="false">MAX(I268:J268)</f>
        <v>0</v>
      </c>
      <c r="I268" s="15" t="n">
        <v>0</v>
      </c>
      <c r="J268" s="15" t="n">
        <v>0</v>
      </c>
      <c r="K268" s="15" t="n">
        <v>0</v>
      </c>
      <c r="L268" s="15" t="n">
        <v>90</v>
      </c>
      <c r="M268" s="25" t="n">
        <v>8.38914996</v>
      </c>
      <c r="N268" s="0" t="str">
        <f aca="false">A268&amp;"_"&amp;B268</f>
        <v>MAW753_2</v>
      </c>
      <c r="O268" s="0" t="n">
        <f aca="false">HLOOKUP(N268,UP!$C$15:$AH$16,2,0)</f>
        <v>0</v>
      </c>
    </row>
    <row r="269" customFormat="false" ht="15.75" hidden="false" customHeight="true" outlineLevel="0" collapsed="false">
      <c r="A269" s="21" t="s">
        <v>55</v>
      </c>
      <c r="B269" s="26" t="n">
        <v>2</v>
      </c>
      <c r="C269" s="27" t="s">
        <v>79</v>
      </c>
      <c r="D269" s="27" t="n">
        <v>1152</v>
      </c>
      <c r="E269" s="24" t="s">
        <v>70</v>
      </c>
      <c r="F269" s="15" t="n">
        <v>1</v>
      </c>
      <c r="G269" s="15" t="n">
        <v>1</v>
      </c>
      <c r="H269" s="2" t="n">
        <f aca="false">MAX(I269:J269)</f>
        <v>0</v>
      </c>
      <c r="I269" s="15" t="n">
        <v>0</v>
      </c>
      <c r="J269" s="15" t="n">
        <v>0</v>
      </c>
      <c r="K269" s="15" t="n">
        <v>0</v>
      </c>
      <c r="L269" s="15" t="n">
        <v>90</v>
      </c>
      <c r="M269" s="25" t="n">
        <v>8.38914996</v>
      </c>
      <c r="N269" s="0" t="str">
        <f aca="false">A269&amp;"_"&amp;B269</f>
        <v>MAW745_2</v>
      </c>
      <c r="O269" s="0" t="n">
        <f aca="false">HLOOKUP(N269,UP!$C$15:$AH$16,2,0)</f>
        <v>0</v>
      </c>
    </row>
    <row r="270" customFormat="false" ht="15.75" hidden="false" customHeight="true" outlineLevel="0" collapsed="false">
      <c r="A270" s="21" t="s">
        <v>49</v>
      </c>
      <c r="B270" s="28" t="n">
        <v>1</v>
      </c>
      <c r="C270" s="29" t="s">
        <v>56</v>
      </c>
      <c r="D270" s="30" t="n">
        <v>4748</v>
      </c>
      <c r="E270" s="24" t="s">
        <v>68</v>
      </c>
      <c r="F270" s="15" t="n">
        <v>1</v>
      </c>
      <c r="G270" s="15" t="n">
        <v>1</v>
      </c>
      <c r="H270" s="2" t="n">
        <f aca="false">MAX(I270:J270)</f>
        <v>0</v>
      </c>
      <c r="I270" s="15" t="n">
        <v>0</v>
      </c>
      <c r="J270" s="15" t="n">
        <v>0</v>
      </c>
      <c r="K270" s="15" t="n">
        <v>0</v>
      </c>
      <c r="L270" s="15" t="n">
        <v>90</v>
      </c>
      <c r="M270" s="25" t="n">
        <v>8.38914996</v>
      </c>
      <c r="N270" s="0" t="str">
        <f aca="false">A270&amp;"_"&amp;B270</f>
        <v>MAW746_1</v>
      </c>
      <c r="O270" s="0" t="n">
        <f aca="false">HLOOKUP(N270,UP!$C$15:$AH$16,2,0)</f>
        <v>1</v>
      </c>
    </row>
    <row r="271" customFormat="false" ht="15.75" hidden="false" customHeight="true" outlineLevel="0" collapsed="false">
      <c r="A271" s="21" t="s">
        <v>49</v>
      </c>
      <c r="B271" s="28" t="n">
        <v>2</v>
      </c>
      <c r="C271" s="29" t="s">
        <v>56</v>
      </c>
      <c r="D271" s="30" t="n">
        <v>4098</v>
      </c>
      <c r="E271" s="24" t="s">
        <v>68</v>
      </c>
      <c r="F271" s="15" t="n">
        <v>1</v>
      </c>
      <c r="G271" s="15" t="n">
        <v>1</v>
      </c>
      <c r="H271" s="2" t="n">
        <f aca="false">MAX(I271:J271)</f>
        <v>0</v>
      </c>
      <c r="I271" s="15" t="n">
        <v>0</v>
      </c>
      <c r="J271" s="15" t="n">
        <v>0</v>
      </c>
      <c r="K271" s="15" t="n">
        <v>0</v>
      </c>
      <c r="L271" s="15" t="n">
        <v>90</v>
      </c>
      <c r="M271" s="25" t="n">
        <v>8.38914996</v>
      </c>
      <c r="N271" s="0" t="str">
        <f aca="false">A271&amp;"_"&amp;B271</f>
        <v>MAW746_2</v>
      </c>
      <c r="O271" s="0" t="n">
        <f aca="false">HLOOKUP(N271,UP!$C$15:$AH$16,2,0)</f>
        <v>1</v>
      </c>
    </row>
    <row r="272" customFormat="false" ht="15.75" hidden="false" customHeight="true" outlineLevel="0" collapsed="false">
      <c r="A272" s="21" t="s">
        <v>49</v>
      </c>
      <c r="B272" s="28" t="n">
        <v>2</v>
      </c>
      <c r="C272" s="29" t="s">
        <v>56</v>
      </c>
      <c r="D272" s="30" t="n">
        <v>4455</v>
      </c>
      <c r="E272" s="24" t="s">
        <v>68</v>
      </c>
      <c r="F272" s="15" t="n">
        <v>1</v>
      </c>
      <c r="G272" s="15" t="n">
        <v>1</v>
      </c>
      <c r="H272" s="2" t="n">
        <f aca="false">MAX(I272:J272)</f>
        <v>0</v>
      </c>
      <c r="I272" s="15" t="n">
        <v>0</v>
      </c>
      <c r="J272" s="15" t="n">
        <v>0</v>
      </c>
      <c r="K272" s="15" t="n">
        <v>0</v>
      </c>
      <c r="L272" s="15" t="n">
        <v>90</v>
      </c>
      <c r="M272" s="25" t="n">
        <v>8.38914996</v>
      </c>
      <c r="N272" s="0" t="str">
        <f aca="false">A272&amp;"_"&amp;B272</f>
        <v>MAW746_2</v>
      </c>
      <c r="O272" s="0" t="n">
        <f aca="false">HLOOKUP(N272,UP!$C$15:$AH$16,2,0)</f>
        <v>1</v>
      </c>
    </row>
    <row r="273" customFormat="false" ht="15.75" hidden="false" customHeight="true" outlineLevel="0" collapsed="false">
      <c r="A273" s="21" t="s">
        <v>49</v>
      </c>
      <c r="B273" s="28" t="n">
        <v>2</v>
      </c>
      <c r="C273" s="29" t="s">
        <v>54</v>
      </c>
      <c r="D273" s="30" t="n">
        <v>4460</v>
      </c>
      <c r="E273" s="24" t="s">
        <v>68</v>
      </c>
      <c r="F273" s="15" t="n">
        <v>1</v>
      </c>
      <c r="G273" s="15" t="n">
        <v>1</v>
      </c>
      <c r="H273" s="2" t="n">
        <f aca="false">MAX(I273:J273)</f>
        <v>0</v>
      </c>
      <c r="I273" s="15" t="n">
        <v>0</v>
      </c>
      <c r="J273" s="15" t="n">
        <v>0</v>
      </c>
      <c r="K273" s="15" t="n">
        <v>0</v>
      </c>
      <c r="L273" s="15" t="n">
        <v>90</v>
      </c>
      <c r="M273" s="25" t="n">
        <v>8.38914996</v>
      </c>
      <c r="N273" s="0" t="str">
        <f aca="false">A273&amp;"_"&amp;B273</f>
        <v>MAW746_2</v>
      </c>
      <c r="O273" s="0" t="n">
        <f aca="false">HLOOKUP(N273,UP!$C$15:$AH$16,2,0)</f>
        <v>1</v>
      </c>
    </row>
    <row r="274" customFormat="false" ht="15.75" hidden="false" customHeight="true" outlineLevel="0" collapsed="false">
      <c r="A274" s="21" t="s">
        <v>52</v>
      </c>
      <c r="B274" s="32" t="n">
        <v>1</v>
      </c>
      <c r="C274" s="33" t="s">
        <v>56</v>
      </c>
      <c r="D274" s="33" t="n">
        <v>54861</v>
      </c>
      <c r="E274" s="24" t="s">
        <v>70</v>
      </c>
      <c r="F274" s="15" t="n">
        <v>1</v>
      </c>
      <c r="G274" s="15" t="n">
        <v>1</v>
      </c>
      <c r="H274" s="2" t="n">
        <f aca="false">MAX(I274:J274)</f>
        <v>0</v>
      </c>
      <c r="I274" s="15" t="n">
        <v>0</v>
      </c>
      <c r="J274" s="15" t="n">
        <v>0</v>
      </c>
      <c r="K274" s="15" t="n">
        <v>0</v>
      </c>
      <c r="L274" s="15" t="n">
        <v>90</v>
      </c>
      <c r="M274" s="25" t="n">
        <v>8.38914996</v>
      </c>
      <c r="N274" s="0" t="str">
        <f aca="false">A274&amp;"_"&amp;B274</f>
        <v>MAW751_1</v>
      </c>
      <c r="O274" s="0" t="n">
        <f aca="false">HLOOKUP(N274,UP!$C$15:$AH$16,2,0)</f>
        <v>0</v>
      </c>
    </row>
    <row r="275" customFormat="false" ht="15.75" hidden="false" customHeight="true" outlineLevel="0" collapsed="false">
      <c r="A275" s="21" t="s">
        <v>52</v>
      </c>
      <c r="B275" s="32" t="n">
        <v>1</v>
      </c>
      <c r="C275" s="33" t="s">
        <v>56</v>
      </c>
      <c r="D275" s="33" t="n">
        <v>23867</v>
      </c>
      <c r="E275" s="24" t="s">
        <v>70</v>
      </c>
      <c r="F275" s="15" t="n">
        <v>1</v>
      </c>
      <c r="G275" s="15" t="n">
        <v>1</v>
      </c>
      <c r="H275" s="2" t="n">
        <f aca="false">MAX(I275:J275)</f>
        <v>0</v>
      </c>
      <c r="I275" s="15" t="n">
        <v>0</v>
      </c>
      <c r="J275" s="15" t="n">
        <v>0</v>
      </c>
      <c r="K275" s="15" t="n">
        <v>0</v>
      </c>
      <c r="L275" s="15" t="n">
        <v>90</v>
      </c>
      <c r="M275" s="25" t="n">
        <v>8.38914996</v>
      </c>
      <c r="N275" s="0" t="str">
        <f aca="false">A275&amp;"_"&amp;B275</f>
        <v>MAW751_1</v>
      </c>
      <c r="O275" s="0" t="n">
        <f aca="false">HLOOKUP(N275,UP!$C$15:$AH$16,2,0)</f>
        <v>0</v>
      </c>
    </row>
    <row r="276" customFormat="false" ht="15.75" hidden="false" customHeight="true" outlineLevel="0" collapsed="false">
      <c r="A276" s="21" t="s">
        <v>44</v>
      </c>
      <c r="B276" s="22" t="n">
        <v>1</v>
      </c>
      <c r="C276" s="23" t="s">
        <v>78</v>
      </c>
      <c r="D276" s="23" t="n">
        <v>29638</v>
      </c>
      <c r="E276" s="24" t="s">
        <v>70</v>
      </c>
      <c r="F276" s="15" t="n">
        <f aca="false">IF(ISERROR(SEARCH("2",E276)),0,1)</f>
        <v>1</v>
      </c>
      <c r="G276" s="15" t="n">
        <v>1</v>
      </c>
      <c r="H276" s="2" t="n">
        <f aca="false">MAX(I276:J276)</f>
        <v>0</v>
      </c>
      <c r="I276" s="15" t="n">
        <v>0</v>
      </c>
      <c r="J276" s="15" t="n">
        <v>0</v>
      </c>
      <c r="K276" s="15" t="n">
        <v>0</v>
      </c>
      <c r="L276" s="15" t="n">
        <v>95</v>
      </c>
      <c r="M276" s="25" t="n">
        <v>9.35682169</v>
      </c>
      <c r="N276" s="0" t="str">
        <f aca="false">A276&amp;"_"&amp;B276</f>
        <v>MAW752_1</v>
      </c>
      <c r="O276" s="0" t="n">
        <f aca="false">HLOOKUP(N276,UP!$C$15:$AH$16,2,0)</f>
        <v>0</v>
      </c>
    </row>
    <row r="277" customFormat="false" ht="15.75" hidden="false" customHeight="true" outlineLevel="0" collapsed="false">
      <c r="A277" s="21" t="s">
        <v>47</v>
      </c>
      <c r="B277" s="26" t="n">
        <v>4</v>
      </c>
      <c r="C277" s="27" t="s">
        <v>67</v>
      </c>
      <c r="D277" s="27" t="n">
        <v>380</v>
      </c>
      <c r="E277" s="24" t="s">
        <v>70</v>
      </c>
      <c r="F277" s="15" t="n">
        <v>1</v>
      </c>
      <c r="G277" s="15" t="n">
        <v>1</v>
      </c>
      <c r="H277" s="2" t="n">
        <f aca="false">MAX(I277:J277)</f>
        <v>0</v>
      </c>
      <c r="I277" s="15" t="n">
        <v>0</v>
      </c>
      <c r="J277" s="15" t="n">
        <v>0</v>
      </c>
      <c r="K277" s="15" t="n">
        <v>0</v>
      </c>
      <c r="L277" s="15" t="n">
        <v>95</v>
      </c>
      <c r="M277" s="25" t="n">
        <v>9.35682169</v>
      </c>
      <c r="N277" s="0" t="str">
        <f aca="false">A277&amp;"_"&amp;B277</f>
        <v>MAW744_4</v>
      </c>
      <c r="O277" s="0" t="n">
        <f aca="false">HLOOKUP(N277,UP!$C$15:$AH$16,2,0)</f>
        <v>0</v>
      </c>
    </row>
    <row r="278" customFormat="false" ht="15.75" hidden="false" customHeight="true" outlineLevel="0" collapsed="false">
      <c r="A278" s="21" t="s">
        <v>55</v>
      </c>
      <c r="B278" s="26" t="n">
        <v>1</v>
      </c>
      <c r="C278" s="27" t="s">
        <v>56</v>
      </c>
      <c r="D278" s="27" t="n">
        <v>1417</v>
      </c>
      <c r="E278" s="24" t="s">
        <v>68</v>
      </c>
      <c r="F278" s="15" t="n">
        <v>1</v>
      </c>
      <c r="G278" s="15" t="n">
        <v>1</v>
      </c>
      <c r="H278" s="2" t="n">
        <f aca="false">MAX(I278:J278)</f>
        <v>0</v>
      </c>
      <c r="I278" s="15" t="n">
        <v>0</v>
      </c>
      <c r="J278" s="15" t="n">
        <v>0</v>
      </c>
      <c r="K278" s="15" t="n">
        <v>0</v>
      </c>
      <c r="L278" s="15" t="n">
        <v>95</v>
      </c>
      <c r="M278" s="25" t="n">
        <v>9.35682169</v>
      </c>
      <c r="N278" s="0" t="str">
        <f aca="false">A278&amp;"_"&amp;B278</f>
        <v>MAW745_1</v>
      </c>
      <c r="O278" s="0" t="n">
        <f aca="false">HLOOKUP(N278,UP!$C$15:$AH$16,2,0)</f>
        <v>0</v>
      </c>
    </row>
    <row r="279" customFormat="false" ht="15.75" hidden="false" customHeight="true" outlineLevel="0" collapsed="false">
      <c r="A279" s="21" t="s">
        <v>49</v>
      </c>
      <c r="B279" s="28" t="n">
        <v>2</v>
      </c>
      <c r="C279" s="29" t="s">
        <v>60</v>
      </c>
      <c r="D279" s="30" t="n">
        <v>4275</v>
      </c>
      <c r="E279" s="24" t="s">
        <v>68</v>
      </c>
      <c r="F279" s="15" t="n">
        <v>1</v>
      </c>
      <c r="G279" s="15" t="n">
        <v>1</v>
      </c>
      <c r="H279" s="2" t="n">
        <f aca="false">MAX(I279:J279)</f>
        <v>0</v>
      </c>
      <c r="I279" s="15" t="n">
        <v>0</v>
      </c>
      <c r="J279" s="15" t="n">
        <v>0</v>
      </c>
      <c r="K279" s="15" t="n">
        <v>0</v>
      </c>
      <c r="L279" s="15" t="n">
        <v>95</v>
      </c>
      <c r="M279" s="25" t="n">
        <v>9.35682169</v>
      </c>
      <c r="N279" s="0" t="str">
        <f aca="false">A279&amp;"_"&amp;B279</f>
        <v>MAW746_2</v>
      </c>
      <c r="O279" s="0" t="n">
        <f aca="false">HLOOKUP(N279,UP!$C$15:$AH$16,2,0)</f>
        <v>1</v>
      </c>
    </row>
    <row r="280" customFormat="false" ht="15.75" hidden="false" customHeight="true" outlineLevel="0" collapsed="false">
      <c r="A280" s="21" t="s">
        <v>52</v>
      </c>
      <c r="B280" s="32" t="n">
        <v>1</v>
      </c>
      <c r="C280" s="33" t="s">
        <v>56</v>
      </c>
      <c r="D280" s="33" t="n">
        <v>29965</v>
      </c>
      <c r="E280" s="24" t="s">
        <v>70</v>
      </c>
      <c r="F280" s="15" t="n">
        <v>1</v>
      </c>
      <c r="G280" s="15" t="n">
        <v>1</v>
      </c>
      <c r="H280" s="2" t="n">
        <f aca="false">MAX(I280:J280)</f>
        <v>0</v>
      </c>
      <c r="I280" s="15" t="n">
        <v>0</v>
      </c>
      <c r="J280" s="15" t="n">
        <v>0</v>
      </c>
      <c r="K280" s="15" t="n">
        <v>0</v>
      </c>
      <c r="L280" s="15" t="n">
        <v>95</v>
      </c>
      <c r="M280" s="25" t="n">
        <v>9.35682169</v>
      </c>
      <c r="N280" s="0" t="str">
        <f aca="false">A280&amp;"_"&amp;B280</f>
        <v>MAW751_1</v>
      </c>
      <c r="O280" s="0" t="n">
        <f aca="false">HLOOKUP(N280,UP!$C$15:$AH$16,2,0)</f>
        <v>0</v>
      </c>
    </row>
    <row r="281" customFormat="false" ht="15.75" hidden="false" customHeight="true" outlineLevel="0" collapsed="false">
      <c r="A281" s="21" t="s">
        <v>52</v>
      </c>
      <c r="B281" s="32" t="n">
        <v>1</v>
      </c>
      <c r="C281" s="33" t="s">
        <v>56</v>
      </c>
      <c r="D281" s="33" t="n">
        <v>29927</v>
      </c>
      <c r="E281" s="24" t="s">
        <v>68</v>
      </c>
      <c r="F281" s="15" t="n">
        <v>1</v>
      </c>
      <c r="G281" s="15" t="n">
        <v>1</v>
      </c>
      <c r="H281" s="2" t="n">
        <f aca="false">MAX(I281:J281)</f>
        <v>0</v>
      </c>
      <c r="I281" s="15" t="n">
        <v>0</v>
      </c>
      <c r="J281" s="15" t="n">
        <v>0</v>
      </c>
      <c r="K281" s="15" t="n">
        <v>0</v>
      </c>
      <c r="L281" s="15" t="n">
        <v>95</v>
      </c>
      <c r="M281" s="25" t="n">
        <v>9.35682169</v>
      </c>
      <c r="N281" s="0" t="str">
        <f aca="false">A281&amp;"_"&amp;B281</f>
        <v>MAW751_1</v>
      </c>
      <c r="O281" s="0" t="n">
        <f aca="false">HLOOKUP(N281,UP!$C$15:$AH$16,2,0)</f>
        <v>0</v>
      </c>
    </row>
    <row r="282" customFormat="false" ht="15.75" hidden="false" customHeight="true" outlineLevel="0" collapsed="false">
      <c r="A282" s="21" t="s">
        <v>47</v>
      </c>
      <c r="B282" s="26" t="n">
        <v>3</v>
      </c>
      <c r="C282" s="27" t="s">
        <v>56</v>
      </c>
      <c r="D282" s="27" t="n">
        <v>440</v>
      </c>
      <c r="E282" s="24" t="s">
        <v>70</v>
      </c>
      <c r="F282" s="15" t="n">
        <v>1</v>
      </c>
      <c r="G282" s="15" t="n">
        <v>1</v>
      </c>
      <c r="H282" s="2" t="n">
        <f aca="false">MAX(I282:J282)</f>
        <v>0</v>
      </c>
      <c r="I282" s="15" t="n">
        <v>0</v>
      </c>
      <c r="J282" s="15" t="n">
        <v>0</v>
      </c>
      <c r="K282" s="15" t="n">
        <v>0</v>
      </c>
      <c r="L282" s="15" t="n">
        <v>100</v>
      </c>
      <c r="M282" s="25" t="n">
        <v>10.3768</v>
      </c>
      <c r="N282" s="0" t="str">
        <f aca="false">A282&amp;"_"&amp;B282</f>
        <v>MAW744_3</v>
      </c>
      <c r="O282" s="0" t="n">
        <f aca="false">HLOOKUP(N282,UP!$C$15:$AH$16,2,0)</f>
        <v>1</v>
      </c>
    </row>
    <row r="283" customFormat="false" ht="15.75" hidden="false" customHeight="true" outlineLevel="0" collapsed="false">
      <c r="A283" s="21" t="s">
        <v>49</v>
      </c>
      <c r="B283" s="28" t="n">
        <v>1</v>
      </c>
      <c r="C283" s="29" t="s">
        <v>66</v>
      </c>
      <c r="D283" s="30" t="n">
        <v>4188</v>
      </c>
      <c r="E283" s="24" t="s">
        <v>68</v>
      </c>
      <c r="F283" s="15" t="n">
        <v>1</v>
      </c>
      <c r="G283" s="15" t="n">
        <v>1</v>
      </c>
      <c r="H283" s="2" t="n">
        <f aca="false">MAX(I283:J283)</f>
        <v>0</v>
      </c>
      <c r="I283" s="15" t="n">
        <v>0</v>
      </c>
      <c r="J283" s="15" t="n">
        <v>0</v>
      </c>
      <c r="K283" s="15" t="n">
        <v>0</v>
      </c>
      <c r="L283" s="15" t="n">
        <v>100</v>
      </c>
      <c r="M283" s="25" t="n">
        <v>10.3768</v>
      </c>
      <c r="N283" s="0" t="str">
        <f aca="false">A283&amp;"_"&amp;B283</f>
        <v>MAW746_1</v>
      </c>
      <c r="O283" s="0" t="n">
        <f aca="false">HLOOKUP(N283,UP!$C$15:$AH$16,2,0)</f>
        <v>1</v>
      </c>
    </row>
    <row r="284" customFormat="false" ht="15.75" hidden="false" customHeight="true" outlineLevel="0" collapsed="false">
      <c r="A284" s="21" t="s">
        <v>52</v>
      </c>
      <c r="B284" s="45" t="n">
        <v>2</v>
      </c>
      <c r="C284" s="46" t="s">
        <v>56</v>
      </c>
      <c r="D284" s="46" t="n">
        <v>54461</v>
      </c>
      <c r="E284" s="24" t="s">
        <v>70</v>
      </c>
      <c r="F284" s="15" t="n">
        <v>1</v>
      </c>
      <c r="G284" s="15" t="n">
        <v>1</v>
      </c>
      <c r="H284" s="2" t="n">
        <f aca="false">MAX(I284:J284)</f>
        <v>0</v>
      </c>
      <c r="I284" s="15" t="n">
        <v>0</v>
      </c>
      <c r="J284" s="15" t="n">
        <v>0</v>
      </c>
      <c r="K284" s="15" t="n">
        <v>0</v>
      </c>
      <c r="L284" s="15" t="n">
        <v>100</v>
      </c>
      <c r="M284" s="25" t="n">
        <v>10.3768</v>
      </c>
      <c r="N284" s="0" t="str">
        <f aca="false">A284&amp;"_"&amp;B284</f>
        <v>MAW751_2</v>
      </c>
      <c r="O284" s="0" t="n">
        <f aca="false">HLOOKUP(N284,UP!$C$15:$AH$16,2,0)</f>
        <v>0</v>
      </c>
    </row>
    <row r="285" customFormat="false" ht="15.75" hidden="false" customHeight="true" outlineLevel="0" collapsed="false">
      <c r="A285" s="21" t="s">
        <v>47</v>
      </c>
      <c r="B285" s="12" t="n">
        <v>5</v>
      </c>
      <c r="C285" s="29" t="s">
        <v>56</v>
      </c>
      <c r="D285" s="30" t="n">
        <v>7210</v>
      </c>
      <c r="E285" s="24" t="s">
        <v>68</v>
      </c>
      <c r="F285" s="15" t="n">
        <v>1</v>
      </c>
      <c r="G285" s="15" t="n">
        <v>1</v>
      </c>
      <c r="H285" s="2" t="n">
        <f aca="false">MAX(I285:J285)</f>
        <v>0</v>
      </c>
      <c r="I285" s="15" t="n">
        <v>0</v>
      </c>
      <c r="J285" s="15" t="n">
        <v>0</v>
      </c>
      <c r="K285" s="15" t="n">
        <v>0</v>
      </c>
      <c r="L285" s="15" t="n">
        <v>105</v>
      </c>
      <c r="M285" s="25" t="n">
        <v>11.44908489</v>
      </c>
      <c r="N285" s="0" t="str">
        <f aca="false">A285&amp;"_"&amp;B285</f>
        <v>MAW744_5</v>
      </c>
      <c r="O285" s="0" t="n">
        <f aca="false">HLOOKUP(N285,UP!$C$15:$AH$16,2,0)</f>
        <v>0</v>
      </c>
    </row>
    <row r="286" customFormat="false" ht="15.75" hidden="false" customHeight="true" outlineLevel="0" collapsed="false">
      <c r="A286" s="21" t="s">
        <v>69</v>
      </c>
      <c r="B286" s="12" t="n">
        <v>1</v>
      </c>
      <c r="C286" s="44" t="s">
        <v>66</v>
      </c>
      <c r="D286" s="44" t="n">
        <v>23685</v>
      </c>
      <c r="E286" s="24" t="s">
        <v>70</v>
      </c>
      <c r="F286" s="15" t="n">
        <v>1</v>
      </c>
      <c r="G286" s="15" t="n">
        <v>1</v>
      </c>
      <c r="H286" s="2" t="n">
        <f aca="false">MAX(I286:J286)</f>
        <v>0</v>
      </c>
      <c r="I286" s="15" t="n">
        <v>0</v>
      </c>
      <c r="J286" s="15" t="n">
        <v>0</v>
      </c>
      <c r="K286" s="15" t="n">
        <v>0</v>
      </c>
      <c r="L286" s="15" t="n">
        <v>115</v>
      </c>
      <c r="M286" s="25" t="n">
        <v>13.75057441</v>
      </c>
      <c r="N286" s="0" t="str">
        <f aca="false">A286&amp;"_"&amp;B286</f>
        <v>MAW750_1</v>
      </c>
      <c r="O286" s="0" t="n">
        <f aca="false">HLOOKUP(N286,UP!$C$15:$AH$16,2,0)</f>
        <v>0</v>
      </c>
    </row>
    <row r="287" customFormat="false" ht="15.75" hidden="false" customHeight="true" outlineLevel="0" collapsed="false">
      <c r="A287" s="21" t="s">
        <v>47</v>
      </c>
      <c r="B287" s="26" t="n">
        <v>4</v>
      </c>
      <c r="C287" s="27" t="s">
        <v>60</v>
      </c>
      <c r="D287" s="27" t="n">
        <v>112</v>
      </c>
      <c r="E287" s="24" t="s">
        <v>70</v>
      </c>
      <c r="F287" s="15" t="n">
        <v>1</v>
      </c>
      <c r="G287" s="15" t="n">
        <v>1</v>
      </c>
      <c r="H287" s="2" t="n">
        <f aca="false">MAX(I287:J287)</f>
        <v>0</v>
      </c>
      <c r="I287" s="15" t="n">
        <v>0</v>
      </c>
      <c r="J287" s="15" t="n">
        <v>0</v>
      </c>
      <c r="K287" s="15" t="n">
        <v>0</v>
      </c>
      <c r="L287" s="15" t="n">
        <v>120</v>
      </c>
      <c r="M287" s="25" t="n">
        <v>14.97977904</v>
      </c>
      <c r="N287" s="0" t="str">
        <f aca="false">A287&amp;"_"&amp;B287</f>
        <v>MAW744_4</v>
      </c>
      <c r="O287" s="0" t="n">
        <f aca="false">HLOOKUP(N287,UP!$C$15:$AH$16,2,0)</f>
        <v>0</v>
      </c>
    </row>
    <row r="288" customFormat="false" ht="15.75" hidden="false" customHeight="true" outlineLevel="0" collapsed="false">
      <c r="A288" s="21" t="s">
        <v>47</v>
      </c>
      <c r="B288" s="26" t="n">
        <v>4</v>
      </c>
      <c r="C288" s="27" t="s">
        <v>50</v>
      </c>
      <c r="D288" s="27" t="n">
        <v>330</v>
      </c>
      <c r="E288" s="24" t="s">
        <v>80</v>
      </c>
      <c r="F288" s="15" t="n">
        <v>1</v>
      </c>
      <c r="G288" s="15" t="n">
        <v>0</v>
      </c>
      <c r="H288" s="2" t="n">
        <f aca="false">MAX(I288:J288)</f>
        <v>1</v>
      </c>
      <c r="I288" s="15" t="n">
        <v>1</v>
      </c>
      <c r="J288" s="15" t="n">
        <v>0</v>
      </c>
      <c r="K288" s="15" t="n">
        <v>1.23649159854477</v>
      </c>
      <c r="L288" s="15" t="n">
        <v>45</v>
      </c>
      <c r="M288" s="25" t="n">
        <v>2.03390049</v>
      </c>
      <c r="N288" s="0" t="str">
        <f aca="false">A288&amp;"_"&amp;B288</f>
        <v>MAW744_4</v>
      </c>
      <c r="O288" s="0" t="n">
        <f aca="false">HLOOKUP(N288,UP!$C$15:$AH$16,2,0)</f>
        <v>0</v>
      </c>
    </row>
    <row r="289" customFormat="false" ht="15.75" hidden="false" customHeight="true" outlineLevel="0" collapsed="false">
      <c r="A289" s="21" t="s">
        <v>49</v>
      </c>
      <c r="B289" s="28" t="n">
        <v>3</v>
      </c>
      <c r="C289" s="29" t="s">
        <v>50</v>
      </c>
      <c r="D289" s="30" t="n">
        <v>4154</v>
      </c>
      <c r="E289" s="24" t="s">
        <v>80</v>
      </c>
      <c r="F289" s="15" t="n">
        <v>1</v>
      </c>
      <c r="G289" s="15" t="n">
        <v>0</v>
      </c>
      <c r="H289" s="2" t="n">
        <f aca="false">MAX(I289:J289)</f>
        <v>1</v>
      </c>
      <c r="I289" s="15" t="n">
        <v>1</v>
      </c>
      <c r="J289" s="15" t="n">
        <v>0</v>
      </c>
      <c r="K289" s="15" t="n">
        <v>2.76083162397471</v>
      </c>
      <c r="L289" s="15" t="n">
        <v>45</v>
      </c>
      <c r="M289" s="25" t="n">
        <v>2.03390049</v>
      </c>
      <c r="N289" s="0" t="str">
        <f aca="false">A289&amp;"_"&amp;B289</f>
        <v>MAW746_3</v>
      </c>
      <c r="O289" s="0" t="n">
        <f aca="false">HLOOKUP(N289,UP!$C$15:$AH$16,2,0)</f>
        <v>1</v>
      </c>
    </row>
    <row r="290" customFormat="false" ht="15.75" hidden="false" customHeight="true" outlineLevel="0" collapsed="false">
      <c r="A290" s="21" t="s">
        <v>49</v>
      </c>
      <c r="B290" s="28" t="n">
        <v>4</v>
      </c>
      <c r="C290" s="29" t="s">
        <v>50</v>
      </c>
      <c r="D290" s="30" t="n">
        <v>4317</v>
      </c>
      <c r="E290" s="24" t="s">
        <v>80</v>
      </c>
      <c r="F290" s="15" t="n">
        <v>1</v>
      </c>
      <c r="G290" s="15" t="n">
        <v>0</v>
      </c>
      <c r="H290" s="2" t="n">
        <f aca="false">MAX(I290:J290)</f>
        <v>1</v>
      </c>
      <c r="I290" s="15" t="n">
        <v>1</v>
      </c>
      <c r="J290" s="15" t="n">
        <v>0</v>
      </c>
      <c r="K290" s="15" t="n">
        <v>1.66253083227972</v>
      </c>
      <c r="L290" s="15" t="n">
        <v>45</v>
      </c>
      <c r="M290" s="25" t="n">
        <v>2.03390049</v>
      </c>
      <c r="N290" s="0" t="str">
        <f aca="false">A290&amp;"_"&amp;B290</f>
        <v>MAW746_4</v>
      </c>
      <c r="O290" s="0" t="n">
        <f aca="false">HLOOKUP(N290,UP!$C$15:$AH$16,2,0)</f>
        <v>1</v>
      </c>
    </row>
    <row r="291" customFormat="false" ht="15.75" hidden="false" customHeight="true" outlineLevel="0" collapsed="false">
      <c r="A291" s="21" t="s">
        <v>47</v>
      </c>
      <c r="B291" s="26" t="n">
        <v>2</v>
      </c>
      <c r="C291" s="27" t="s">
        <v>45</v>
      </c>
      <c r="D291" s="27" t="n">
        <v>615</v>
      </c>
      <c r="E291" s="24" t="s">
        <v>80</v>
      </c>
      <c r="F291" s="15" t="n">
        <v>1</v>
      </c>
      <c r="G291" s="15" t="n">
        <v>0</v>
      </c>
      <c r="H291" s="2" t="n">
        <f aca="false">MAX(I291:J291)</f>
        <v>1</v>
      </c>
      <c r="I291" s="15" t="n">
        <v>1</v>
      </c>
      <c r="J291" s="15" t="n">
        <v>0</v>
      </c>
      <c r="K291" s="15" t="n">
        <v>1.93961930432634</v>
      </c>
      <c r="L291" s="15" t="n">
        <v>50</v>
      </c>
      <c r="M291" s="25" t="n">
        <v>2.530813</v>
      </c>
      <c r="N291" s="0" t="str">
        <f aca="false">A291&amp;"_"&amp;B291</f>
        <v>MAW744_2</v>
      </c>
      <c r="O291" s="0" t="n">
        <f aca="false">HLOOKUP(N291,UP!$C$15:$AH$16,2,0)</f>
        <v>1</v>
      </c>
    </row>
    <row r="292" customFormat="false" ht="15.75" hidden="false" customHeight="true" outlineLevel="0" collapsed="false">
      <c r="A292" s="21" t="s">
        <v>49</v>
      </c>
      <c r="B292" s="28" t="n">
        <v>4</v>
      </c>
      <c r="C292" s="29" t="s">
        <v>50</v>
      </c>
      <c r="D292" s="30" t="n">
        <v>4364</v>
      </c>
      <c r="E292" s="24" t="s">
        <v>80</v>
      </c>
      <c r="F292" s="15" t="n">
        <v>1</v>
      </c>
      <c r="G292" s="15" t="n">
        <v>0</v>
      </c>
      <c r="H292" s="2" t="n">
        <f aca="false">MAX(I292:J292)</f>
        <v>1</v>
      </c>
      <c r="I292" s="15" t="n">
        <v>1</v>
      </c>
      <c r="J292" s="15" t="n">
        <v>0</v>
      </c>
      <c r="K292" s="15" t="n">
        <v>2.45138474759612</v>
      </c>
      <c r="L292" s="15" t="n">
        <v>50</v>
      </c>
      <c r="M292" s="25" t="n">
        <v>2.530813</v>
      </c>
      <c r="N292" s="0" t="str">
        <f aca="false">A292&amp;"_"&amp;B292</f>
        <v>MAW746_4</v>
      </c>
      <c r="O292" s="0" t="n">
        <f aca="false">HLOOKUP(N292,UP!$C$15:$AH$16,2,0)</f>
        <v>1</v>
      </c>
    </row>
    <row r="293" customFormat="false" ht="15.75" hidden="false" customHeight="true" outlineLevel="0" collapsed="false">
      <c r="A293" s="21" t="s">
        <v>49</v>
      </c>
      <c r="B293" s="28" t="n">
        <v>4</v>
      </c>
      <c r="C293" s="29" t="s">
        <v>50</v>
      </c>
      <c r="D293" s="30" t="n">
        <v>4101</v>
      </c>
      <c r="E293" s="24" t="s">
        <v>80</v>
      </c>
      <c r="F293" s="15" t="n">
        <v>1</v>
      </c>
      <c r="G293" s="15" t="n">
        <v>0</v>
      </c>
      <c r="H293" s="2" t="n">
        <f aca="false">MAX(I293:J293)</f>
        <v>1</v>
      </c>
      <c r="I293" s="15" t="n">
        <v>1</v>
      </c>
      <c r="J293" s="15" t="n">
        <v>0</v>
      </c>
      <c r="K293" s="15" t="n">
        <v>2.64003738644418</v>
      </c>
      <c r="L293" s="15" t="n">
        <v>50</v>
      </c>
      <c r="M293" s="25" t="n">
        <v>2.530813</v>
      </c>
      <c r="N293" s="0" t="str">
        <f aca="false">A293&amp;"_"&amp;B293</f>
        <v>MAW746_4</v>
      </c>
      <c r="O293" s="0" t="n">
        <f aca="false">HLOOKUP(N293,UP!$C$15:$AH$16,2,0)</f>
        <v>1</v>
      </c>
    </row>
    <row r="294" customFormat="false" ht="15.75" hidden="false" customHeight="true" outlineLevel="0" collapsed="false">
      <c r="A294" s="21" t="s">
        <v>52</v>
      </c>
      <c r="B294" s="32" t="n">
        <v>1</v>
      </c>
      <c r="C294" s="33" t="s">
        <v>50</v>
      </c>
      <c r="D294" s="33" t="n">
        <v>54151</v>
      </c>
      <c r="E294" s="24" t="s">
        <v>80</v>
      </c>
      <c r="F294" s="15" t="n">
        <v>1</v>
      </c>
      <c r="G294" s="15" t="n">
        <v>0</v>
      </c>
      <c r="H294" s="2" t="n">
        <f aca="false">MAX(I294:J294)</f>
        <v>1</v>
      </c>
      <c r="I294" s="15" t="n">
        <v>1</v>
      </c>
      <c r="J294" s="15" t="n">
        <v>0</v>
      </c>
      <c r="K294" s="15" t="n">
        <v>1.35186658874786</v>
      </c>
      <c r="L294" s="15" t="n">
        <v>50</v>
      </c>
      <c r="M294" s="25" t="n">
        <v>2.530813</v>
      </c>
      <c r="N294" s="0" t="str">
        <f aca="false">A294&amp;"_"&amp;B294</f>
        <v>MAW751_1</v>
      </c>
      <c r="O294" s="0" t="n">
        <f aca="false">HLOOKUP(N294,UP!$C$15:$AH$16,2,0)</f>
        <v>0</v>
      </c>
    </row>
    <row r="295" customFormat="false" ht="15.75" hidden="false" customHeight="true" outlineLevel="0" collapsed="false">
      <c r="A295" s="21" t="s">
        <v>44</v>
      </c>
      <c r="B295" s="22" t="n">
        <v>1</v>
      </c>
      <c r="C295" s="23" t="s">
        <v>53</v>
      </c>
      <c r="D295" s="23" t="n">
        <v>29079</v>
      </c>
      <c r="E295" s="24" t="s">
        <v>81</v>
      </c>
      <c r="F295" s="15" t="n">
        <f aca="false">IF(ISERROR(SEARCH("2",E295)),0,1)</f>
        <v>1</v>
      </c>
      <c r="G295" s="15" t="n">
        <v>0</v>
      </c>
      <c r="H295" s="2" t="n">
        <f aca="false">MAX(I295:J295)</f>
        <v>1</v>
      </c>
      <c r="I295" s="15" t="n">
        <v>1</v>
      </c>
      <c r="J295" s="15" t="n">
        <v>0</v>
      </c>
      <c r="K295" s="15" t="n">
        <v>3.54874306149503</v>
      </c>
      <c r="L295" s="15" t="n">
        <v>55</v>
      </c>
      <c r="M295" s="25" t="n">
        <v>3.08003209</v>
      </c>
      <c r="N295" s="0" t="str">
        <f aca="false">A295&amp;"_"&amp;B295</f>
        <v>MAW752_1</v>
      </c>
      <c r="O295" s="0" t="n">
        <f aca="false">HLOOKUP(N295,UP!$C$15:$AH$16,2,0)</f>
        <v>0</v>
      </c>
    </row>
    <row r="296" customFormat="false" ht="15.75" hidden="false" customHeight="true" outlineLevel="0" collapsed="false">
      <c r="A296" s="21" t="s">
        <v>44</v>
      </c>
      <c r="B296" s="22" t="n">
        <v>1</v>
      </c>
      <c r="C296" s="23" t="s">
        <v>45</v>
      </c>
      <c r="D296" s="23" t="n">
        <v>11394</v>
      </c>
      <c r="E296" s="24" t="s">
        <v>81</v>
      </c>
      <c r="F296" s="15" t="n">
        <f aca="false">IF(ISERROR(SEARCH("2",E296)),0,1)</f>
        <v>1</v>
      </c>
      <c r="G296" s="15" t="n">
        <v>0</v>
      </c>
      <c r="H296" s="2" t="n">
        <f aca="false">MAX(I296:J296)</f>
        <v>1</v>
      </c>
      <c r="I296" s="15" t="n">
        <v>1</v>
      </c>
      <c r="J296" s="15" t="n">
        <v>0</v>
      </c>
      <c r="K296" s="15" t="n">
        <v>0.883572933822129</v>
      </c>
      <c r="L296" s="15" t="n">
        <v>55</v>
      </c>
      <c r="M296" s="25" t="n">
        <v>3.08003209</v>
      </c>
      <c r="N296" s="0" t="str">
        <f aca="false">A296&amp;"_"&amp;B296</f>
        <v>MAW752_1</v>
      </c>
      <c r="O296" s="0" t="n">
        <f aca="false">HLOOKUP(N296,UP!$C$15:$AH$16,2,0)</f>
        <v>0</v>
      </c>
    </row>
    <row r="297" customFormat="false" ht="15.75" hidden="false" customHeight="true" outlineLevel="0" collapsed="false">
      <c r="A297" s="21" t="s">
        <v>44</v>
      </c>
      <c r="B297" s="22" t="n">
        <v>2</v>
      </c>
      <c r="C297" s="23" t="s">
        <v>54</v>
      </c>
      <c r="D297" s="23" t="n">
        <v>18552</v>
      </c>
      <c r="E297" s="24" t="s">
        <v>81</v>
      </c>
      <c r="F297" s="15" t="n">
        <f aca="false">IF(ISERROR(SEARCH("2",E297)),0,1)</f>
        <v>1</v>
      </c>
      <c r="G297" s="15" t="n">
        <v>0</v>
      </c>
      <c r="H297" s="2" t="n">
        <f aca="false">MAX(I297:J297)</f>
        <v>1</v>
      </c>
      <c r="I297" s="15" t="n">
        <v>1</v>
      </c>
      <c r="J297" s="15" t="n">
        <v>0</v>
      </c>
      <c r="K297" s="15" t="n">
        <v>3.20191123253872</v>
      </c>
      <c r="L297" s="15" t="n">
        <v>55</v>
      </c>
      <c r="M297" s="25" t="n">
        <v>3.08003209</v>
      </c>
      <c r="N297" s="0" t="str">
        <f aca="false">A297&amp;"_"&amp;B297</f>
        <v>MAW752_2</v>
      </c>
      <c r="O297" s="0" t="n">
        <f aca="false">HLOOKUP(N297,UP!$C$15:$AH$16,2,0)</f>
        <v>0</v>
      </c>
    </row>
    <row r="298" customFormat="false" ht="15.75" hidden="false" customHeight="true" outlineLevel="0" collapsed="false">
      <c r="A298" s="21" t="s">
        <v>44</v>
      </c>
      <c r="B298" s="22" t="n">
        <v>1</v>
      </c>
      <c r="C298" s="23" t="s">
        <v>54</v>
      </c>
      <c r="D298" s="23" t="n">
        <v>29554</v>
      </c>
      <c r="E298" s="24" t="s">
        <v>81</v>
      </c>
      <c r="F298" s="15" t="n">
        <f aca="false">IF(ISERROR(SEARCH("2",E298)),0,1)</f>
        <v>1</v>
      </c>
      <c r="G298" s="15" t="n">
        <v>0</v>
      </c>
      <c r="H298" s="2" t="n">
        <f aca="false">MAX(I298:J298)</f>
        <v>1</v>
      </c>
      <c r="I298" s="15" t="n">
        <v>1</v>
      </c>
      <c r="J298" s="15" t="n">
        <v>0</v>
      </c>
      <c r="K298" s="15" t="n">
        <v>3.03996213124616</v>
      </c>
      <c r="L298" s="15" t="n">
        <v>55</v>
      </c>
      <c r="M298" s="25" t="n">
        <v>3.08003209</v>
      </c>
      <c r="N298" s="0" t="str">
        <f aca="false">A298&amp;"_"&amp;B298</f>
        <v>MAW752_1</v>
      </c>
      <c r="O298" s="0" t="n">
        <f aca="false">HLOOKUP(N298,UP!$C$15:$AH$16,2,0)</f>
        <v>0</v>
      </c>
    </row>
    <row r="299" customFormat="false" ht="15.75" hidden="false" customHeight="true" outlineLevel="0" collapsed="false">
      <c r="A299" s="21" t="s">
        <v>62</v>
      </c>
      <c r="B299" s="36" t="n">
        <v>1</v>
      </c>
      <c r="C299" s="37" t="s">
        <v>56</v>
      </c>
      <c r="D299" s="38" t="n">
        <v>6500</v>
      </c>
      <c r="E299" s="24" t="s">
        <v>82</v>
      </c>
      <c r="F299" s="15" t="n">
        <f aca="false">IF(ISERROR(SEARCH("2",E299)),0,1)</f>
        <v>1</v>
      </c>
      <c r="G299" s="15" t="n">
        <v>0</v>
      </c>
      <c r="H299" s="2" t="n">
        <f aca="false">MAX(I299:J299)</f>
        <v>1</v>
      </c>
      <c r="I299" s="15" t="n">
        <v>1</v>
      </c>
      <c r="J299" s="15" t="n">
        <v>0</v>
      </c>
      <c r="K299" s="15" t="n">
        <v>5.18684801089309</v>
      </c>
      <c r="L299" s="15" t="n">
        <v>55</v>
      </c>
      <c r="M299" s="25" t="n">
        <v>3.08003209</v>
      </c>
      <c r="N299" s="0" t="str">
        <f aca="false">A299&amp;"_"&amp;B299</f>
        <v>MAW753_1</v>
      </c>
      <c r="O299" s="0" t="n">
        <f aca="false">HLOOKUP(N299,UP!$C$15:$AH$16,2,0)</f>
        <v>1</v>
      </c>
    </row>
    <row r="300" customFormat="false" ht="15.75" hidden="false" customHeight="true" outlineLevel="0" collapsed="false">
      <c r="A300" s="21" t="s">
        <v>62</v>
      </c>
      <c r="B300" s="36" t="n">
        <v>1</v>
      </c>
      <c r="C300" s="37" t="s">
        <v>56</v>
      </c>
      <c r="D300" s="38" t="n">
        <v>6666</v>
      </c>
      <c r="E300" s="24" t="s">
        <v>82</v>
      </c>
      <c r="F300" s="15" t="n">
        <f aca="false">IF(ISERROR(SEARCH("2",E300)),0,1)</f>
        <v>1</v>
      </c>
      <c r="G300" s="15" t="n">
        <v>0</v>
      </c>
      <c r="H300" s="2" t="n">
        <f aca="false">MAX(I300:J300)</f>
        <v>1</v>
      </c>
      <c r="I300" s="15" t="n">
        <v>1</v>
      </c>
      <c r="J300" s="15" t="n">
        <v>0</v>
      </c>
      <c r="K300" s="15" t="n">
        <v>3.79661472186326</v>
      </c>
      <c r="L300" s="15" t="n">
        <v>55</v>
      </c>
      <c r="M300" s="25" t="n">
        <v>3.08003209</v>
      </c>
      <c r="N300" s="0" t="str">
        <f aca="false">A300&amp;"_"&amp;B300</f>
        <v>MAW753_1</v>
      </c>
      <c r="O300" s="0" t="n">
        <f aca="false">HLOOKUP(N300,UP!$C$15:$AH$16,2,0)</f>
        <v>1</v>
      </c>
    </row>
    <row r="301" customFormat="false" ht="15.75" hidden="false" customHeight="true" outlineLevel="0" collapsed="false">
      <c r="A301" s="21" t="s">
        <v>62</v>
      </c>
      <c r="B301" s="36" t="n">
        <v>1</v>
      </c>
      <c r="C301" s="37" t="s">
        <v>64</v>
      </c>
      <c r="D301" s="38" t="n">
        <v>6690</v>
      </c>
      <c r="E301" s="24" t="s">
        <v>82</v>
      </c>
      <c r="F301" s="15" t="n">
        <f aca="false">IF(ISERROR(SEARCH("2",E301)),0,1)</f>
        <v>1</v>
      </c>
      <c r="G301" s="15" t="n">
        <v>0</v>
      </c>
      <c r="H301" s="2" t="n">
        <f aca="false">MAX(I301:J301)</f>
        <v>1</v>
      </c>
      <c r="I301" s="15" t="n">
        <v>1</v>
      </c>
      <c r="J301" s="15" t="n">
        <v>0</v>
      </c>
      <c r="K301" s="15" t="n">
        <v>2.3164926130326</v>
      </c>
      <c r="L301" s="15" t="n">
        <v>55</v>
      </c>
      <c r="M301" s="25" t="n">
        <v>3.08003209</v>
      </c>
      <c r="N301" s="0" t="str">
        <f aca="false">A301&amp;"_"&amp;B301</f>
        <v>MAW753_1</v>
      </c>
      <c r="O301" s="0" t="n">
        <f aca="false">HLOOKUP(N301,UP!$C$15:$AH$16,2,0)</f>
        <v>1</v>
      </c>
    </row>
    <row r="302" customFormat="false" ht="15.75" hidden="false" customHeight="true" outlineLevel="0" collapsed="false">
      <c r="A302" s="21" t="s">
        <v>62</v>
      </c>
      <c r="B302" s="36" t="n">
        <v>1</v>
      </c>
      <c r="C302" s="37" t="s">
        <v>57</v>
      </c>
      <c r="D302" s="38" t="n">
        <v>6069</v>
      </c>
      <c r="E302" s="24" t="s">
        <v>82</v>
      </c>
      <c r="F302" s="15" t="n">
        <f aca="false">IF(ISERROR(SEARCH("2",E302)),0,1)</f>
        <v>1</v>
      </c>
      <c r="G302" s="15" t="n">
        <v>0</v>
      </c>
      <c r="H302" s="2" t="n">
        <f aca="false">MAX(I302:J302)</f>
        <v>1</v>
      </c>
      <c r="I302" s="15" t="n">
        <v>1</v>
      </c>
      <c r="J302" s="15" t="n">
        <v>0</v>
      </c>
      <c r="K302" s="15" t="n">
        <v>3.60489903017795</v>
      </c>
      <c r="L302" s="15" t="n">
        <v>55</v>
      </c>
      <c r="M302" s="25" t="n">
        <v>3.08003209</v>
      </c>
      <c r="N302" s="0" t="str">
        <f aca="false">A302&amp;"_"&amp;B302</f>
        <v>MAW753_1</v>
      </c>
      <c r="O302" s="0" t="n">
        <f aca="false">HLOOKUP(N302,UP!$C$15:$AH$16,2,0)</f>
        <v>1</v>
      </c>
    </row>
    <row r="303" customFormat="false" ht="15.75" hidden="false" customHeight="true" outlineLevel="0" collapsed="false">
      <c r="A303" s="21" t="s">
        <v>62</v>
      </c>
      <c r="B303" s="36" t="n">
        <v>1</v>
      </c>
      <c r="C303" s="37" t="s">
        <v>53</v>
      </c>
      <c r="D303" s="38" t="n">
        <v>6239</v>
      </c>
      <c r="E303" s="24" t="s">
        <v>82</v>
      </c>
      <c r="F303" s="15" t="n">
        <f aca="false">IF(ISERROR(SEARCH("2",E303)),0,1)</f>
        <v>1</v>
      </c>
      <c r="G303" s="15" t="n">
        <v>0</v>
      </c>
      <c r="H303" s="2" t="n">
        <f aca="false">MAX(I303:J303)</f>
        <v>1</v>
      </c>
      <c r="I303" s="15" t="n">
        <v>1</v>
      </c>
      <c r="J303" s="15" t="n">
        <v>0</v>
      </c>
      <c r="K303" s="15" t="n">
        <v>1.98002803983314</v>
      </c>
      <c r="L303" s="15" t="n">
        <v>55</v>
      </c>
      <c r="M303" s="25" t="n">
        <v>3.08003209</v>
      </c>
      <c r="N303" s="0" t="str">
        <f aca="false">A303&amp;"_"&amp;B303</f>
        <v>MAW753_1</v>
      </c>
      <c r="O303" s="0" t="n">
        <f aca="false">HLOOKUP(N303,UP!$C$15:$AH$16,2,0)</f>
        <v>1</v>
      </c>
    </row>
    <row r="304" customFormat="false" ht="15.75" hidden="false" customHeight="true" outlineLevel="0" collapsed="false">
      <c r="A304" s="21" t="s">
        <v>47</v>
      </c>
      <c r="B304" s="26" t="n">
        <v>3</v>
      </c>
      <c r="C304" s="27" t="s">
        <v>56</v>
      </c>
      <c r="D304" s="27" t="n">
        <v>411</v>
      </c>
      <c r="E304" s="24" t="s">
        <v>80</v>
      </c>
      <c r="F304" s="15" t="n">
        <v>1</v>
      </c>
      <c r="G304" s="15" t="n">
        <v>0</v>
      </c>
      <c r="H304" s="2" t="n">
        <f aca="false">MAX(I304:J304)</f>
        <v>1</v>
      </c>
      <c r="I304" s="15" t="n">
        <v>1</v>
      </c>
      <c r="J304" s="15" t="n">
        <v>0</v>
      </c>
      <c r="K304" s="15" t="n">
        <v>3.3891108847845</v>
      </c>
      <c r="L304" s="15" t="n">
        <v>55</v>
      </c>
      <c r="M304" s="25" t="n">
        <v>3.08003209</v>
      </c>
      <c r="N304" s="0" t="str">
        <f aca="false">A304&amp;"_"&amp;B304</f>
        <v>MAW744_3</v>
      </c>
      <c r="O304" s="0" t="n">
        <f aca="false">HLOOKUP(N304,UP!$C$15:$AH$16,2,0)</f>
        <v>1</v>
      </c>
    </row>
    <row r="305" customFormat="false" ht="15.75" hidden="false" customHeight="true" outlineLevel="0" collapsed="false">
      <c r="A305" s="21" t="s">
        <v>47</v>
      </c>
      <c r="B305" s="26" t="n">
        <v>4</v>
      </c>
      <c r="C305" s="27" t="s">
        <v>57</v>
      </c>
      <c r="D305" s="27" t="n">
        <v>59</v>
      </c>
      <c r="E305" s="24" t="s">
        <v>80</v>
      </c>
      <c r="F305" s="15" t="n">
        <v>1</v>
      </c>
      <c r="G305" s="15" t="n">
        <v>0</v>
      </c>
      <c r="H305" s="2" t="n">
        <f aca="false">MAX(I305:J305)</f>
        <v>1</v>
      </c>
      <c r="I305" s="15" t="n">
        <v>1</v>
      </c>
      <c r="J305" s="15" t="n">
        <v>0</v>
      </c>
      <c r="K305" s="15" t="n">
        <v>1.73879299394561</v>
      </c>
      <c r="L305" s="15" t="n">
        <v>55</v>
      </c>
      <c r="M305" s="25" t="n">
        <v>3.08003209</v>
      </c>
      <c r="N305" s="0" t="str">
        <f aca="false">A305&amp;"_"&amp;B305</f>
        <v>MAW744_4</v>
      </c>
      <c r="O305" s="0" t="n">
        <f aca="false">HLOOKUP(N305,UP!$C$15:$AH$16,2,0)</f>
        <v>0</v>
      </c>
    </row>
    <row r="306" customFormat="false" ht="15.75" hidden="false" customHeight="true" outlineLevel="0" collapsed="false">
      <c r="A306" s="21" t="s">
        <v>47</v>
      </c>
      <c r="B306" s="26" t="n">
        <v>4</v>
      </c>
      <c r="C306" s="27" t="s">
        <v>57</v>
      </c>
      <c r="D306" s="27" t="n">
        <v>468</v>
      </c>
      <c r="E306" s="24" t="s">
        <v>80</v>
      </c>
      <c r="F306" s="15" t="n">
        <v>1</v>
      </c>
      <c r="G306" s="15" t="n">
        <v>0</v>
      </c>
      <c r="H306" s="2" t="n">
        <f aca="false">MAX(I306:J306)</f>
        <v>1</v>
      </c>
      <c r="I306" s="15" t="n">
        <v>1</v>
      </c>
      <c r="J306" s="15" t="n">
        <v>0</v>
      </c>
      <c r="K306" s="15" t="n">
        <v>3.71022092388955</v>
      </c>
      <c r="L306" s="15" t="n">
        <v>55</v>
      </c>
      <c r="M306" s="25" t="n">
        <v>3.08003209</v>
      </c>
      <c r="N306" s="0" t="str">
        <f aca="false">A306&amp;"_"&amp;B306</f>
        <v>MAW744_4</v>
      </c>
      <c r="O306" s="0" t="n">
        <f aca="false">HLOOKUP(N306,UP!$C$15:$AH$16,2,0)</f>
        <v>0</v>
      </c>
    </row>
    <row r="307" customFormat="false" ht="15.75" hidden="false" customHeight="true" outlineLevel="0" collapsed="false">
      <c r="A307" s="21" t="s">
        <v>55</v>
      </c>
      <c r="B307" s="26" t="n">
        <v>2</v>
      </c>
      <c r="C307" s="27" t="s">
        <v>53</v>
      </c>
      <c r="D307" s="27" t="n">
        <v>1602</v>
      </c>
      <c r="E307" s="24" t="s">
        <v>80</v>
      </c>
      <c r="F307" s="15" t="n">
        <v>1</v>
      </c>
      <c r="G307" s="15" t="n">
        <v>0</v>
      </c>
      <c r="H307" s="2" t="n">
        <f aca="false">MAX(I307:J307)</f>
        <v>1</v>
      </c>
      <c r="I307" s="15" t="n">
        <v>1</v>
      </c>
      <c r="J307" s="15" t="n">
        <v>0</v>
      </c>
      <c r="K307" s="15" t="n">
        <v>4.53520315472223</v>
      </c>
      <c r="L307" s="15" t="n">
        <v>55</v>
      </c>
      <c r="M307" s="25" t="n">
        <v>3.08003209</v>
      </c>
      <c r="N307" s="0" t="str">
        <f aca="false">A307&amp;"_"&amp;B307</f>
        <v>MAW745_2</v>
      </c>
      <c r="O307" s="0" t="n">
        <f aca="false">HLOOKUP(N307,UP!$C$15:$AH$16,2,0)</f>
        <v>0</v>
      </c>
    </row>
    <row r="308" customFormat="false" ht="15.75" hidden="false" customHeight="true" outlineLevel="0" collapsed="false">
      <c r="A308" s="21" t="s">
        <v>55</v>
      </c>
      <c r="B308" s="26" t="n">
        <v>2</v>
      </c>
      <c r="C308" s="27" t="s">
        <v>54</v>
      </c>
      <c r="D308" s="27" t="n">
        <v>1462</v>
      </c>
      <c r="E308" s="24" t="s">
        <v>80</v>
      </c>
      <c r="F308" s="15" t="n">
        <v>1</v>
      </c>
      <c r="G308" s="15" t="n">
        <v>0</v>
      </c>
      <c r="H308" s="2" t="n">
        <f aca="false">MAX(I308:J308)</f>
        <v>1</v>
      </c>
      <c r="I308" s="15" t="n">
        <v>1</v>
      </c>
      <c r="J308" s="15" t="n">
        <v>0</v>
      </c>
      <c r="K308" s="15" t="n">
        <v>3.63395876222365</v>
      </c>
      <c r="L308" s="15" t="n">
        <v>55</v>
      </c>
      <c r="M308" s="25" t="n">
        <v>3.08003209</v>
      </c>
      <c r="N308" s="0" t="str">
        <f aca="false">A308&amp;"_"&amp;B308</f>
        <v>MAW745_2</v>
      </c>
      <c r="O308" s="0" t="n">
        <f aca="false">HLOOKUP(N308,UP!$C$15:$AH$16,2,0)</f>
        <v>0</v>
      </c>
    </row>
    <row r="309" customFormat="false" ht="15.75" hidden="false" customHeight="true" outlineLevel="0" collapsed="false">
      <c r="A309" s="21" t="s">
        <v>49</v>
      </c>
      <c r="B309" s="28" t="n">
        <v>1</v>
      </c>
      <c r="C309" s="29" t="s">
        <v>57</v>
      </c>
      <c r="D309" s="30" t="n">
        <v>4180</v>
      </c>
      <c r="E309" s="24" t="s">
        <v>80</v>
      </c>
      <c r="F309" s="15" t="n">
        <v>1</v>
      </c>
      <c r="G309" s="15" t="n">
        <v>0</v>
      </c>
      <c r="H309" s="2" t="n">
        <f aca="false">MAX(I309:J309)</f>
        <v>1</v>
      </c>
      <c r="I309" s="15" t="n">
        <v>1</v>
      </c>
      <c r="J309" s="15" t="n">
        <v>0</v>
      </c>
      <c r="K309" s="15" t="n">
        <v>2.95561036849728</v>
      </c>
      <c r="L309" s="15" t="n">
        <v>55</v>
      </c>
      <c r="M309" s="25" t="n">
        <v>3.08003209</v>
      </c>
      <c r="N309" s="0" t="str">
        <f aca="false">A309&amp;"_"&amp;B309</f>
        <v>MAW746_1</v>
      </c>
      <c r="O309" s="0" t="n">
        <f aca="false">HLOOKUP(N309,UP!$C$15:$AH$16,2,0)</f>
        <v>1</v>
      </c>
    </row>
    <row r="310" customFormat="false" ht="15.75" hidden="false" customHeight="true" outlineLevel="0" collapsed="false">
      <c r="A310" s="21" t="s">
        <v>49</v>
      </c>
      <c r="B310" s="28" t="n">
        <v>2</v>
      </c>
      <c r="C310" s="29" t="s">
        <v>60</v>
      </c>
      <c r="D310" s="30" t="n">
        <v>4409</v>
      </c>
      <c r="E310" s="24" t="s">
        <v>80</v>
      </c>
      <c r="F310" s="15" t="n">
        <v>1</v>
      </c>
      <c r="G310" s="15" t="n">
        <v>0</v>
      </c>
      <c r="H310" s="2" t="n">
        <f aca="false">MAX(I310:J310)</f>
        <v>1</v>
      </c>
      <c r="I310" s="15" t="n">
        <v>1</v>
      </c>
      <c r="J310" s="15" t="n">
        <v>0</v>
      </c>
      <c r="K310" s="15" t="n">
        <v>1.82463701320495</v>
      </c>
      <c r="L310" s="15" t="n">
        <v>55</v>
      </c>
      <c r="M310" s="25" t="n">
        <v>3.08003209</v>
      </c>
      <c r="N310" s="0" t="str">
        <f aca="false">A310&amp;"_"&amp;B310</f>
        <v>MAW746_2</v>
      </c>
      <c r="O310" s="0" t="n">
        <f aca="false">HLOOKUP(N310,UP!$C$15:$AH$16,2,0)</f>
        <v>1</v>
      </c>
    </row>
    <row r="311" customFormat="false" ht="15.75" hidden="false" customHeight="true" outlineLevel="0" collapsed="false">
      <c r="A311" s="21" t="s">
        <v>49</v>
      </c>
      <c r="B311" s="28" t="n">
        <v>3</v>
      </c>
      <c r="C311" s="29" t="s">
        <v>56</v>
      </c>
      <c r="D311" s="30" t="n">
        <v>4825</v>
      </c>
      <c r="E311" s="24" t="s">
        <v>80</v>
      </c>
      <c r="F311" s="15" t="n">
        <v>1</v>
      </c>
      <c r="G311" s="15" t="n">
        <v>0</v>
      </c>
      <c r="H311" s="2" t="n">
        <f aca="false">MAX(I311:J311)</f>
        <v>1</v>
      </c>
      <c r="I311" s="15" t="n">
        <v>1</v>
      </c>
      <c r="J311" s="15" t="n">
        <v>0</v>
      </c>
      <c r="K311" s="15" t="n">
        <v>3.17049530600282</v>
      </c>
      <c r="L311" s="15" t="n">
        <v>55</v>
      </c>
      <c r="M311" s="25" t="n">
        <v>3.08003209</v>
      </c>
      <c r="N311" s="0" t="str">
        <f aca="false">A311&amp;"_"&amp;B311</f>
        <v>MAW746_3</v>
      </c>
      <c r="O311" s="0" t="n">
        <f aca="false">HLOOKUP(N311,UP!$C$15:$AH$16,2,0)</f>
        <v>1</v>
      </c>
    </row>
    <row r="312" customFormat="false" ht="15.75" hidden="false" customHeight="true" outlineLevel="0" collapsed="false">
      <c r="A312" s="21" t="s">
        <v>49</v>
      </c>
      <c r="B312" s="28" t="n">
        <v>3</v>
      </c>
      <c r="C312" s="29" t="s">
        <v>56</v>
      </c>
      <c r="D312" s="30" t="n">
        <v>4557</v>
      </c>
      <c r="E312" s="24" t="s">
        <v>80</v>
      </c>
      <c r="F312" s="15" t="n">
        <v>1</v>
      </c>
      <c r="G312" s="15" t="n">
        <v>0</v>
      </c>
      <c r="H312" s="2" t="n">
        <f aca="false">MAX(I312:J312)</f>
        <v>1</v>
      </c>
      <c r="I312" s="15" t="n">
        <v>1</v>
      </c>
      <c r="J312" s="15" t="n">
        <v>0</v>
      </c>
      <c r="K312" s="15" t="n">
        <v>1.97040691233152</v>
      </c>
      <c r="L312" s="15" t="n">
        <v>55</v>
      </c>
      <c r="M312" s="25" t="n">
        <v>3.08003209</v>
      </c>
      <c r="N312" s="0" t="str">
        <f aca="false">A312&amp;"_"&amp;B312</f>
        <v>MAW746_3</v>
      </c>
      <c r="O312" s="0" t="n">
        <f aca="false">HLOOKUP(N312,UP!$C$15:$AH$16,2,0)</f>
        <v>1</v>
      </c>
    </row>
    <row r="313" customFormat="false" ht="15.75" hidden="false" customHeight="true" outlineLevel="0" collapsed="false">
      <c r="A313" s="21" t="s">
        <v>49</v>
      </c>
      <c r="B313" s="28" t="n">
        <v>4</v>
      </c>
      <c r="C313" s="29" t="s">
        <v>57</v>
      </c>
      <c r="D313" s="30" t="n">
        <v>4680</v>
      </c>
      <c r="E313" s="24" t="s">
        <v>80</v>
      </c>
      <c r="F313" s="15" t="n">
        <v>1</v>
      </c>
      <c r="G313" s="15" t="n">
        <v>0</v>
      </c>
      <c r="H313" s="2" t="n">
        <f aca="false">MAX(I313:J313)</f>
        <v>1</v>
      </c>
      <c r="I313" s="15" t="n">
        <v>1</v>
      </c>
      <c r="J313" s="15" t="n">
        <v>0</v>
      </c>
      <c r="K313" s="15" t="n">
        <v>2.55352577874595</v>
      </c>
      <c r="L313" s="15" t="n">
        <v>55</v>
      </c>
      <c r="M313" s="25" t="n">
        <v>3.08003209</v>
      </c>
      <c r="N313" s="0" t="str">
        <f aca="false">A313&amp;"_"&amp;B313</f>
        <v>MAW746_4</v>
      </c>
      <c r="O313" s="0" t="n">
        <f aca="false">HLOOKUP(N313,UP!$C$15:$AH$16,2,0)</f>
        <v>1</v>
      </c>
    </row>
    <row r="314" customFormat="false" ht="15.75" hidden="false" customHeight="true" outlineLevel="0" collapsed="false">
      <c r="A314" s="21" t="s">
        <v>49</v>
      </c>
      <c r="B314" s="28" t="n">
        <v>4</v>
      </c>
      <c r="C314" s="29" t="s">
        <v>50</v>
      </c>
      <c r="D314" s="30" t="n">
        <v>4103</v>
      </c>
      <c r="E314" s="24" t="s">
        <v>80</v>
      </c>
      <c r="F314" s="15" t="n">
        <v>1</v>
      </c>
      <c r="G314" s="15" t="n">
        <v>0</v>
      </c>
      <c r="H314" s="2" t="n">
        <f aca="false">MAX(I314:J314)</f>
        <v>1</v>
      </c>
      <c r="I314" s="15" t="n">
        <v>1</v>
      </c>
      <c r="J314" s="15" t="n">
        <v>0</v>
      </c>
      <c r="K314" s="15" t="n">
        <v>2.16860213886486</v>
      </c>
      <c r="L314" s="15" t="n">
        <v>55</v>
      </c>
      <c r="M314" s="25" t="n">
        <v>3.08003209</v>
      </c>
      <c r="N314" s="0" t="str">
        <f aca="false">A314&amp;"_"&amp;B314</f>
        <v>MAW746_4</v>
      </c>
      <c r="O314" s="0" t="n">
        <f aca="false">HLOOKUP(N314,UP!$C$15:$AH$16,2,0)</f>
        <v>1</v>
      </c>
    </row>
    <row r="315" customFormat="false" ht="15.75" hidden="false" customHeight="true" outlineLevel="0" collapsed="false">
      <c r="A315" s="21" t="s">
        <v>49</v>
      </c>
      <c r="B315" s="28" t="n">
        <v>4</v>
      </c>
      <c r="C315" s="29" t="s">
        <v>57</v>
      </c>
      <c r="D315" s="30" t="n">
        <v>4322</v>
      </c>
      <c r="E315" s="24" t="s">
        <v>80</v>
      </c>
      <c r="F315" s="15" t="n">
        <v>1</v>
      </c>
      <c r="G315" s="15" t="n">
        <v>0</v>
      </c>
      <c r="H315" s="2" t="n">
        <f aca="false">MAX(I315:J315)</f>
        <v>1</v>
      </c>
      <c r="I315" s="15" t="n">
        <v>1</v>
      </c>
      <c r="J315" s="15" t="n">
        <v>0</v>
      </c>
      <c r="K315" s="15" t="n">
        <v>1.83853856069709</v>
      </c>
      <c r="L315" s="15" t="n">
        <v>55</v>
      </c>
      <c r="M315" s="25" t="n">
        <v>3.08003209</v>
      </c>
      <c r="N315" s="0" t="str">
        <f aca="false">A315&amp;"_"&amp;B315</f>
        <v>MAW746_4</v>
      </c>
      <c r="O315" s="0" t="n">
        <f aca="false">HLOOKUP(N315,UP!$C$15:$AH$16,2,0)</f>
        <v>1</v>
      </c>
    </row>
    <row r="316" customFormat="false" ht="15.75" hidden="false" customHeight="true" outlineLevel="0" collapsed="false">
      <c r="A316" s="21" t="s">
        <v>49</v>
      </c>
      <c r="B316" s="28" t="n">
        <v>4</v>
      </c>
      <c r="C316" s="29" t="s">
        <v>56</v>
      </c>
      <c r="D316" s="30" t="n">
        <v>4509</v>
      </c>
      <c r="E316" s="24" t="s">
        <v>80</v>
      </c>
      <c r="F316" s="15" t="n">
        <v>1</v>
      </c>
      <c r="G316" s="15" t="n">
        <v>0</v>
      </c>
      <c r="H316" s="2" t="n">
        <f aca="false">MAX(I316:J316)</f>
        <v>1</v>
      </c>
      <c r="I316" s="15" t="n">
        <v>1</v>
      </c>
      <c r="J316" s="15" t="n">
        <v>0</v>
      </c>
      <c r="K316" s="15" t="n">
        <v>3.86737909638537</v>
      </c>
      <c r="L316" s="15" t="n">
        <v>55</v>
      </c>
      <c r="M316" s="25" t="n">
        <v>3.08003209</v>
      </c>
      <c r="N316" s="0" t="str">
        <f aca="false">A316&amp;"_"&amp;B316</f>
        <v>MAW746_4</v>
      </c>
      <c r="O316" s="0" t="n">
        <f aca="false">HLOOKUP(N316,UP!$C$15:$AH$16,2,0)</f>
        <v>1</v>
      </c>
    </row>
    <row r="317" customFormat="false" ht="15.75" hidden="false" customHeight="true" outlineLevel="0" collapsed="false">
      <c r="A317" s="21" t="s">
        <v>59</v>
      </c>
      <c r="B317" s="28" t="n">
        <v>2</v>
      </c>
      <c r="C317" s="34" t="s">
        <v>57</v>
      </c>
      <c r="D317" s="34" t="n">
        <v>7354</v>
      </c>
      <c r="E317" s="24" t="s">
        <v>80</v>
      </c>
      <c r="F317" s="15" t="n">
        <v>1</v>
      </c>
      <c r="G317" s="15" t="n">
        <v>0</v>
      </c>
      <c r="H317" s="2" t="n">
        <f aca="false">MAX(I317:J317)</f>
        <v>1</v>
      </c>
      <c r="I317" s="15" t="n">
        <v>1</v>
      </c>
      <c r="J317" s="15" t="n">
        <v>0</v>
      </c>
      <c r="K317" s="15" t="n">
        <v>1.11330189661588</v>
      </c>
      <c r="L317" s="15" t="n">
        <v>55</v>
      </c>
      <c r="M317" s="25" t="n">
        <v>3.08003209</v>
      </c>
      <c r="N317" s="0" t="str">
        <f aca="false">A317&amp;"_"&amp;B317</f>
        <v>MAW748_2</v>
      </c>
      <c r="O317" s="0" t="n">
        <f aca="false">HLOOKUP(N317,UP!$C$15:$AH$16,2,0)</f>
        <v>0</v>
      </c>
    </row>
    <row r="318" customFormat="false" ht="15.75" hidden="false" customHeight="true" outlineLevel="0" collapsed="false">
      <c r="A318" s="21" t="s">
        <v>59</v>
      </c>
      <c r="B318" s="28" t="n">
        <v>1</v>
      </c>
      <c r="C318" s="34" t="s">
        <v>57</v>
      </c>
      <c r="D318" s="34" t="n">
        <v>7449</v>
      </c>
      <c r="E318" s="24" t="s">
        <v>80</v>
      </c>
      <c r="F318" s="15" t="n">
        <v>1</v>
      </c>
      <c r="G318" s="15" t="n">
        <v>0</v>
      </c>
      <c r="H318" s="2" t="n">
        <f aca="false">MAX(I318:J318)</f>
        <v>1</v>
      </c>
      <c r="I318" s="15" t="n">
        <v>1</v>
      </c>
      <c r="J318" s="15" t="n">
        <v>0</v>
      </c>
      <c r="K318" s="15" t="n">
        <v>1.11330189661588</v>
      </c>
      <c r="L318" s="15" t="n">
        <v>55</v>
      </c>
      <c r="M318" s="25" t="n">
        <v>3.08003209</v>
      </c>
      <c r="N318" s="0" t="str">
        <f aca="false">A318&amp;"_"&amp;B318</f>
        <v>MAW748_1</v>
      </c>
      <c r="O318" s="0" t="n">
        <f aca="false">HLOOKUP(N318,UP!$C$15:$AH$16,2,0)</f>
        <v>0</v>
      </c>
    </row>
    <row r="319" customFormat="false" ht="15.75" hidden="false" customHeight="true" outlineLevel="0" collapsed="false">
      <c r="A319" s="21" t="s">
        <v>52</v>
      </c>
      <c r="B319" s="32" t="n">
        <v>1</v>
      </c>
      <c r="C319" s="33" t="s">
        <v>74</v>
      </c>
      <c r="D319" s="33" t="n">
        <v>29998</v>
      </c>
      <c r="E319" s="24" t="s">
        <v>80</v>
      </c>
      <c r="F319" s="15" t="n">
        <v>1</v>
      </c>
      <c r="G319" s="15" t="n">
        <v>0</v>
      </c>
      <c r="H319" s="2" t="n">
        <f aca="false">MAX(I319:J319)</f>
        <v>1</v>
      </c>
      <c r="I319" s="15" t="n">
        <v>1</v>
      </c>
      <c r="J319" s="15" t="n">
        <v>0</v>
      </c>
      <c r="K319" s="15" t="n">
        <v>1.3295220109992</v>
      </c>
      <c r="L319" s="15" t="n">
        <v>55</v>
      </c>
      <c r="M319" s="25" t="n">
        <v>3.08003209</v>
      </c>
      <c r="N319" s="0" t="str">
        <f aca="false">A319&amp;"_"&amp;B319</f>
        <v>MAW751_1</v>
      </c>
      <c r="O319" s="0" t="n">
        <f aca="false">HLOOKUP(N319,UP!$C$15:$AH$16,2,0)</f>
        <v>0</v>
      </c>
    </row>
    <row r="320" customFormat="false" ht="15.75" hidden="false" customHeight="true" outlineLevel="0" collapsed="false">
      <c r="A320" s="21" t="s">
        <v>52</v>
      </c>
      <c r="B320" s="24" t="n">
        <v>2</v>
      </c>
      <c r="C320" s="31" t="s">
        <v>67</v>
      </c>
      <c r="D320" s="31" t="n">
        <v>29084</v>
      </c>
      <c r="E320" s="24" t="s">
        <v>80</v>
      </c>
      <c r="F320" s="15" t="n">
        <v>1</v>
      </c>
      <c r="G320" s="15" t="n">
        <v>0</v>
      </c>
      <c r="H320" s="2" t="n">
        <f aca="false">MAX(I320:J320)</f>
        <v>1</v>
      </c>
      <c r="I320" s="15" t="n">
        <v>1</v>
      </c>
      <c r="J320" s="15" t="n">
        <v>0</v>
      </c>
      <c r="K320" s="15" t="n">
        <v>3.35427847623782</v>
      </c>
      <c r="L320" s="15" t="n">
        <v>55</v>
      </c>
      <c r="M320" s="25" t="n">
        <v>3.08003209</v>
      </c>
      <c r="N320" s="0" t="str">
        <f aca="false">A320&amp;"_"&amp;B320</f>
        <v>MAW751_2</v>
      </c>
      <c r="O320" s="0" t="n">
        <f aca="false">HLOOKUP(N320,UP!$C$15:$AH$16,2,0)</f>
        <v>0</v>
      </c>
    </row>
    <row r="321" customFormat="false" ht="15.75" hidden="false" customHeight="true" outlineLevel="0" collapsed="false">
      <c r="A321" s="21" t="s">
        <v>44</v>
      </c>
      <c r="B321" s="22" t="n">
        <v>3</v>
      </c>
      <c r="C321" s="23" t="s">
        <v>56</v>
      </c>
      <c r="D321" s="23" t="n">
        <v>19323</v>
      </c>
      <c r="E321" s="24" t="s">
        <v>81</v>
      </c>
      <c r="F321" s="15" t="n">
        <f aca="false">IF(ISERROR(SEARCH("2",E321)),0,1)</f>
        <v>1</v>
      </c>
      <c r="G321" s="15" t="n">
        <v>0</v>
      </c>
      <c r="H321" s="2" t="n">
        <f aca="false">MAX(I321:J321)</f>
        <v>1</v>
      </c>
      <c r="I321" s="15" t="n">
        <v>1</v>
      </c>
      <c r="J321" s="15" t="n">
        <v>0</v>
      </c>
      <c r="K321" s="15" t="n">
        <v>3.20356056868185</v>
      </c>
      <c r="L321" s="15" t="n">
        <v>60</v>
      </c>
      <c r="M321" s="25" t="n">
        <v>3.68155776</v>
      </c>
      <c r="N321" s="0" t="str">
        <f aca="false">A321&amp;"_"&amp;B321</f>
        <v>MAW752_3</v>
      </c>
      <c r="O321" s="0" t="n">
        <f aca="false">HLOOKUP(N321,UP!$C$15:$AH$16,2,0)</f>
        <v>0</v>
      </c>
    </row>
    <row r="322" customFormat="false" ht="15.75" hidden="false" customHeight="true" outlineLevel="0" collapsed="false">
      <c r="A322" s="21" t="s">
        <v>44</v>
      </c>
      <c r="B322" s="22" t="n">
        <v>2</v>
      </c>
      <c r="C322" s="23" t="s">
        <v>56</v>
      </c>
      <c r="D322" s="23" t="n">
        <v>18001</v>
      </c>
      <c r="E322" s="24" t="s">
        <v>81</v>
      </c>
      <c r="F322" s="15" t="n">
        <f aca="false">IF(ISERROR(SEARCH("2",E322)),0,1)</f>
        <v>1</v>
      </c>
      <c r="G322" s="15" t="n">
        <v>0</v>
      </c>
      <c r="H322" s="2" t="n">
        <f aca="false">MAX(I322:J322)</f>
        <v>1</v>
      </c>
      <c r="I322" s="15" t="n">
        <v>1</v>
      </c>
      <c r="J322" s="15" t="n">
        <v>0</v>
      </c>
      <c r="K322" s="15" t="n">
        <v>4.02123859659494</v>
      </c>
      <c r="L322" s="15" t="n">
        <v>60</v>
      </c>
      <c r="M322" s="25" t="n">
        <v>3.68155776</v>
      </c>
      <c r="N322" s="0" t="str">
        <f aca="false">A322&amp;"_"&amp;B322</f>
        <v>MAW752_2</v>
      </c>
      <c r="O322" s="0" t="n">
        <f aca="false">HLOOKUP(N322,UP!$C$15:$AH$16,2,0)</f>
        <v>0</v>
      </c>
    </row>
    <row r="323" customFormat="false" ht="15.75" hidden="false" customHeight="true" outlineLevel="0" collapsed="false">
      <c r="A323" s="21" t="s">
        <v>44</v>
      </c>
      <c r="B323" s="22" t="n">
        <v>2</v>
      </c>
      <c r="C323" s="23" t="s">
        <v>60</v>
      </c>
      <c r="D323" s="23" t="n">
        <v>29375</v>
      </c>
      <c r="E323" s="24" t="s">
        <v>81</v>
      </c>
      <c r="F323" s="15" t="n">
        <f aca="false">IF(ISERROR(SEARCH("2",E323)),0,1)</f>
        <v>1</v>
      </c>
      <c r="G323" s="15" t="n">
        <v>0</v>
      </c>
      <c r="H323" s="2" t="n">
        <f aca="false">MAX(I323:J323)</f>
        <v>1</v>
      </c>
      <c r="I323" s="15" t="n">
        <v>1</v>
      </c>
      <c r="J323" s="15" t="n">
        <v>0</v>
      </c>
      <c r="K323" s="15" t="n">
        <v>3.00611147040373</v>
      </c>
      <c r="L323" s="15" t="n">
        <v>60</v>
      </c>
      <c r="M323" s="25" t="n">
        <v>3.68155776</v>
      </c>
      <c r="N323" s="0" t="str">
        <f aca="false">A323&amp;"_"&amp;B323</f>
        <v>MAW752_2</v>
      </c>
      <c r="O323" s="0" t="n">
        <f aca="false">HLOOKUP(N323,UP!$C$15:$AH$16,2,0)</f>
        <v>0</v>
      </c>
    </row>
    <row r="324" customFormat="false" ht="15.75" hidden="false" customHeight="true" outlineLevel="0" collapsed="false">
      <c r="A324" s="21" t="s">
        <v>44</v>
      </c>
      <c r="B324" s="22" t="n">
        <v>2</v>
      </c>
      <c r="C324" s="23" t="s">
        <v>56</v>
      </c>
      <c r="D324" s="23" t="n">
        <v>19663</v>
      </c>
      <c r="E324" s="24" t="s">
        <v>81</v>
      </c>
      <c r="F324" s="15" t="n">
        <f aca="false">IF(ISERROR(SEARCH("2",E324)),0,1)</f>
        <v>1</v>
      </c>
      <c r="G324" s="15" t="n">
        <v>0</v>
      </c>
      <c r="H324" s="2" t="n">
        <f aca="false">MAX(I324:J324)</f>
        <v>1</v>
      </c>
      <c r="I324" s="15" t="n">
        <v>1</v>
      </c>
      <c r="J324" s="15" t="n">
        <v>0</v>
      </c>
      <c r="K324" s="15" t="n">
        <v>3.34760259184894</v>
      </c>
      <c r="L324" s="15" t="n">
        <v>60</v>
      </c>
      <c r="M324" s="25" t="n">
        <v>3.68155776</v>
      </c>
      <c r="N324" s="0" t="str">
        <f aca="false">A324&amp;"_"&amp;B324</f>
        <v>MAW752_2</v>
      </c>
      <c r="O324" s="0" t="n">
        <f aca="false">HLOOKUP(N324,UP!$C$15:$AH$16,2,0)</f>
        <v>0</v>
      </c>
    </row>
    <row r="325" customFormat="false" ht="15.75" hidden="false" customHeight="true" outlineLevel="0" collapsed="false">
      <c r="A325" s="21" t="s">
        <v>44</v>
      </c>
      <c r="B325" s="22" t="n">
        <v>1</v>
      </c>
      <c r="C325" s="23" t="s">
        <v>54</v>
      </c>
      <c r="D325" s="23" t="n">
        <v>29526</v>
      </c>
      <c r="E325" s="24" t="s">
        <v>81</v>
      </c>
      <c r="F325" s="15" t="n">
        <f aca="false">IF(ISERROR(SEARCH("2",E325)),0,1)</f>
        <v>1</v>
      </c>
      <c r="G325" s="15" t="n">
        <v>0</v>
      </c>
      <c r="H325" s="2" t="n">
        <f aca="false">MAX(I325:J325)</f>
        <v>1</v>
      </c>
      <c r="I325" s="15" t="n">
        <v>1</v>
      </c>
      <c r="J325" s="15" t="n">
        <v>0</v>
      </c>
      <c r="K325" s="15" t="n">
        <v>2.26194671058465</v>
      </c>
      <c r="L325" s="15" t="n">
        <v>60</v>
      </c>
      <c r="M325" s="25" t="n">
        <v>3.68155776</v>
      </c>
      <c r="N325" s="0" t="str">
        <f aca="false">A325&amp;"_"&amp;B325</f>
        <v>MAW752_1</v>
      </c>
      <c r="O325" s="0" t="n">
        <f aca="false">HLOOKUP(N325,UP!$C$15:$AH$16,2,0)</f>
        <v>0</v>
      </c>
    </row>
    <row r="326" customFormat="false" ht="15.75" hidden="false" customHeight="true" outlineLevel="0" collapsed="false">
      <c r="A326" s="21" t="s">
        <v>44</v>
      </c>
      <c r="B326" s="22" t="n">
        <v>2</v>
      </c>
      <c r="C326" s="23" t="s">
        <v>54</v>
      </c>
      <c r="D326" s="23" t="n">
        <v>29259</v>
      </c>
      <c r="E326" s="24" t="s">
        <v>81</v>
      </c>
      <c r="F326" s="15" t="n">
        <f aca="false">IF(ISERROR(SEARCH("2",E326)),0,1)</f>
        <v>1</v>
      </c>
      <c r="G326" s="15" t="n">
        <v>0</v>
      </c>
      <c r="H326" s="2" t="n">
        <f aca="false">MAX(I326:J326)</f>
        <v>1</v>
      </c>
      <c r="I326" s="15" t="n">
        <v>1</v>
      </c>
      <c r="J326" s="15" t="n">
        <v>0</v>
      </c>
      <c r="K326" s="15" t="n">
        <v>2.07737814218625</v>
      </c>
      <c r="L326" s="15" t="n">
        <v>60</v>
      </c>
      <c r="M326" s="25" t="n">
        <v>3.68155776</v>
      </c>
      <c r="N326" s="0" t="str">
        <f aca="false">A326&amp;"_"&amp;B326</f>
        <v>MAW752_2</v>
      </c>
      <c r="O326" s="0" t="n">
        <f aca="false">HLOOKUP(N326,UP!$C$15:$AH$16,2,0)</f>
        <v>0</v>
      </c>
    </row>
    <row r="327" customFormat="false" ht="15.75" hidden="false" customHeight="true" outlineLevel="0" collapsed="false">
      <c r="A327" s="21" t="s">
        <v>62</v>
      </c>
      <c r="B327" s="36" t="n">
        <v>1</v>
      </c>
      <c r="C327" s="37" t="s">
        <v>56</v>
      </c>
      <c r="D327" s="38" t="n">
        <v>6496</v>
      </c>
      <c r="E327" s="24" t="s">
        <v>82</v>
      </c>
      <c r="F327" s="15" t="n">
        <f aca="false">IF(ISERROR(SEARCH("2",E327)),0,1)</f>
        <v>1</v>
      </c>
      <c r="G327" s="15" t="n">
        <v>0</v>
      </c>
      <c r="H327" s="2" t="n">
        <f aca="false">MAX(I327:J327)</f>
        <v>1</v>
      </c>
      <c r="I327" s="15" t="n">
        <v>1</v>
      </c>
      <c r="J327" s="15" t="n">
        <v>0</v>
      </c>
      <c r="K327" s="15" t="n">
        <v>3.67566340470006</v>
      </c>
      <c r="L327" s="15" t="n">
        <v>60</v>
      </c>
      <c r="M327" s="25" t="n">
        <v>3.68155776</v>
      </c>
      <c r="N327" s="0" t="str">
        <f aca="false">A327&amp;"_"&amp;B327</f>
        <v>MAW753_1</v>
      </c>
      <c r="O327" s="0" t="n">
        <f aca="false">HLOOKUP(N327,UP!$C$15:$AH$16,2,0)</f>
        <v>1</v>
      </c>
    </row>
    <row r="328" customFormat="false" ht="15.75" hidden="false" customHeight="true" outlineLevel="0" collapsed="false">
      <c r="A328" s="21" t="s">
        <v>62</v>
      </c>
      <c r="B328" s="36" t="n">
        <v>1</v>
      </c>
      <c r="C328" s="37" t="s">
        <v>56</v>
      </c>
      <c r="D328" s="38" t="n">
        <v>6673</v>
      </c>
      <c r="E328" s="24" t="s">
        <v>82</v>
      </c>
      <c r="F328" s="15" t="n">
        <f aca="false">IF(ISERROR(SEARCH("2",E328)),0,1)</f>
        <v>1</v>
      </c>
      <c r="G328" s="15" t="n">
        <v>0</v>
      </c>
      <c r="H328" s="2" t="n">
        <f aca="false">MAX(I328:J328)</f>
        <v>1</v>
      </c>
      <c r="I328" s="15" t="n">
        <v>1</v>
      </c>
      <c r="J328" s="15" t="n">
        <v>0</v>
      </c>
      <c r="K328" s="15" t="n">
        <v>1.71735162408486</v>
      </c>
      <c r="L328" s="15" t="n">
        <v>60</v>
      </c>
      <c r="M328" s="25" t="n">
        <v>3.68155776</v>
      </c>
      <c r="N328" s="0" t="str">
        <f aca="false">A328&amp;"_"&amp;B328</f>
        <v>MAW753_1</v>
      </c>
      <c r="O328" s="0" t="n">
        <f aca="false">HLOOKUP(N328,UP!$C$15:$AH$16,2,0)</f>
        <v>1</v>
      </c>
    </row>
    <row r="329" customFormat="false" ht="15.75" hidden="false" customHeight="true" outlineLevel="0" collapsed="false">
      <c r="A329" s="21" t="s">
        <v>47</v>
      </c>
      <c r="B329" s="26" t="n">
        <v>3</v>
      </c>
      <c r="C329" s="27" t="s">
        <v>57</v>
      </c>
      <c r="D329" s="27" t="n">
        <v>278</v>
      </c>
      <c r="E329" s="24" t="s">
        <v>80</v>
      </c>
      <c r="F329" s="15" t="n">
        <v>1</v>
      </c>
      <c r="G329" s="15" t="n">
        <v>0</v>
      </c>
      <c r="H329" s="2" t="n">
        <f aca="false">MAX(I329:J329)</f>
        <v>1</v>
      </c>
      <c r="I329" s="15" t="n">
        <v>1</v>
      </c>
      <c r="J329" s="15" t="n">
        <v>0</v>
      </c>
      <c r="K329" s="15" t="n">
        <v>1.90066355542183</v>
      </c>
      <c r="L329" s="15" t="n">
        <v>60</v>
      </c>
      <c r="M329" s="25" t="n">
        <v>3.68155776</v>
      </c>
      <c r="N329" s="0" t="str">
        <f aca="false">A329&amp;"_"&amp;B329</f>
        <v>MAW744_3</v>
      </c>
      <c r="O329" s="0" t="n">
        <f aca="false">HLOOKUP(N329,UP!$C$15:$AH$16,2,0)</f>
        <v>1</v>
      </c>
    </row>
    <row r="330" customFormat="false" ht="15.75" hidden="false" customHeight="true" outlineLevel="0" collapsed="false">
      <c r="A330" s="21" t="s">
        <v>47</v>
      </c>
      <c r="B330" s="26" t="n">
        <v>3</v>
      </c>
      <c r="C330" s="27" t="s">
        <v>57</v>
      </c>
      <c r="D330" s="27" t="n">
        <v>43</v>
      </c>
      <c r="E330" s="24" t="s">
        <v>80</v>
      </c>
      <c r="F330" s="15" t="n">
        <v>1</v>
      </c>
      <c r="G330" s="15" t="n">
        <v>0</v>
      </c>
      <c r="H330" s="2" t="n">
        <f aca="false">MAX(I330:J330)</f>
        <v>1</v>
      </c>
      <c r="I330" s="15" t="n">
        <v>1</v>
      </c>
      <c r="J330" s="15" t="n">
        <v>0</v>
      </c>
      <c r="K330" s="15" t="n">
        <v>1.96349540849362</v>
      </c>
      <c r="L330" s="15" t="n">
        <v>60</v>
      </c>
      <c r="M330" s="25" t="n">
        <v>3.68155776</v>
      </c>
      <c r="N330" s="0" t="str">
        <f aca="false">A330&amp;"_"&amp;B330</f>
        <v>MAW744_3</v>
      </c>
      <c r="O330" s="0" t="n">
        <f aca="false">HLOOKUP(N330,UP!$C$15:$AH$16,2,0)</f>
        <v>1</v>
      </c>
    </row>
    <row r="331" customFormat="false" ht="15.75" hidden="false" customHeight="true" outlineLevel="0" collapsed="false">
      <c r="A331" s="21" t="s">
        <v>47</v>
      </c>
      <c r="B331" s="26" t="n">
        <v>4</v>
      </c>
      <c r="C331" s="27" t="s">
        <v>61</v>
      </c>
      <c r="D331" s="27" t="n">
        <v>77</v>
      </c>
      <c r="E331" s="24" t="s">
        <v>80</v>
      </c>
      <c r="F331" s="15" t="n">
        <v>1</v>
      </c>
      <c r="G331" s="15" t="n">
        <v>0</v>
      </c>
      <c r="H331" s="2" t="n">
        <f aca="false">MAX(I331:J331)</f>
        <v>1</v>
      </c>
      <c r="I331" s="15" t="n">
        <v>1</v>
      </c>
      <c r="J331" s="15" t="n">
        <v>0</v>
      </c>
      <c r="K331" s="15" t="n">
        <v>2.42680178508178</v>
      </c>
      <c r="L331" s="15" t="n">
        <v>60</v>
      </c>
      <c r="M331" s="25" t="n">
        <v>3.68155776</v>
      </c>
      <c r="N331" s="0" t="str">
        <f aca="false">A331&amp;"_"&amp;B331</f>
        <v>MAW744_4</v>
      </c>
      <c r="O331" s="0" t="n">
        <f aca="false">HLOOKUP(N331,UP!$C$15:$AH$16,2,0)</f>
        <v>0</v>
      </c>
    </row>
    <row r="332" customFormat="false" ht="15.75" hidden="false" customHeight="true" outlineLevel="0" collapsed="false">
      <c r="A332" s="21" t="s">
        <v>47</v>
      </c>
      <c r="B332" s="26" t="n">
        <v>4</v>
      </c>
      <c r="C332" s="27" t="s">
        <v>57</v>
      </c>
      <c r="D332" s="27" t="n">
        <v>73</v>
      </c>
      <c r="E332" s="24" t="s">
        <v>80</v>
      </c>
      <c r="F332" s="15" t="n">
        <v>1</v>
      </c>
      <c r="G332" s="15" t="n">
        <v>0</v>
      </c>
      <c r="H332" s="2" t="n">
        <f aca="false">MAX(I332:J332)</f>
        <v>1</v>
      </c>
      <c r="I332" s="15" t="n">
        <v>1</v>
      </c>
      <c r="J332" s="15" t="n">
        <v>0</v>
      </c>
      <c r="K332" s="15" t="n">
        <v>2.44227412890071</v>
      </c>
      <c r="L332" s="15" t="n">
        <v>60</v>
      </c>
      <c r="M332" s="25" t="n">
        <v>3.68155776</v>
      </c>
      <c r="N332" s="0" t="str">
        <f aca="false">A332&amp;"_"&amp;B332</f>
        <v>MAW744_4</v>
      </c>
      <c r="O332" s="0" t="n">
        <f aca="false">HLOOKUP(N332,UP!$C$15:$AH$16,2,0)</f>
        <v>0</v>
      </c>
    </row>
    <row r="333" customFormat="false" ht="15.75" hidden="false" customHeight="true" outlineLevel="0" collapsed="false">
      <c r="A333" s="21" t="s">
        <v>47</v>
      </c>
      <c r="B333" s="26" t="n">
        <v>4</v>
      </c>
      <c r="C333" s="27" t="s">
        <v>76</v>
      </c>
      <c r="D333" s="27" t="n">
        <v>58</v>
      </c>
      <c r="E333" s="24" t="s">
        <v>80</v>
      </c>
      <c r="F333" s="15" t="n">
        <v>1</v>
      </c>
      <c r="G333" s="15" t="n">
        <v>0</v>
      </c>
      <c r="H333" s="2" t="n">
        <f aca="false">MAX(I333:J333)</f>
        <v>1</v>
      </c>
      <c r="I333" s="15" t="n">
        <v>1</v>
      </c>
      <c r="J333" s="15" t="n">
        <v>0</v>
      </c>
      <c r="K333" s="15" t="n">
        <v>4.15675904968917</v>
      </c>
      <c r="L333" s="15" t="n">
        <v>60</v>
      </c>
      <c r="M333" s="25" t="n">
        <v>3.68155776</v>
      </c>
      <c r="N333" s="0" t="str">
        <f aca="false">A333&amp;"_"&amp;B333</f>
        <v>MAW744_4</v>
      </c>
      <c r="O333" s="0" t="n">
        <f aca="false">HLOOKUP(N333,UP!$C$15:$AH$16,2,0)</f>
        <v>0</v>
      </c>
    </row>
    <row r="334" customFormat="false" ht="15.75" hidden="false" customHeight="true" outlineLevel="0" collapsed="false">
      <c r="A334" s="21" t="s">
        <v>55</v>
      </c>
      <c r="B334" s="26" t="n">
        <v>2</v>
      </c>
      <c r="C334" s="27" t="s">
        <v>53</v>
      </c>
      <c r="D334" s="27" t="n">
        <v>1618</v>
      </c>
      <c r="E334" s="24" t="s">
        <v>80</v>
      </c>
      <c r="F334" s="15" t="n">
        <v>1</v>
      </c>
      <c r="G334" s="15" t="n">
        <v>0</v>
      </c>
      <c r="H334" s="2" t="n">
        <f aca="false">MAX(I334:J334)</f>
        <v>1</v>
      </c>
      <c r="I334" s="15" t="n">
        <v>1</v>
      </c>
      <c r="J334" s="15" t="n">
        <v>0</v>
      </c>
      <c r="K334" s="15" t="n">
        <v>2.9864765163188</v>
      </c>
      <c r="L334" s="15" t="n">
        <v>60</v>
      </c>
      <c r="M334" s="25" t="n">
        <v>3.68155776</v>
      </c>
      <c r="N334" s="0" t="str">
        <f aca="false">A334&amp;"_"&amp;B334</f>
        <v>MAW745_2</v>
      </c>
      <c r="O334" s="0" t="n">
        <f aca="false">HLOOKUP(N334,UP!$C$15:$AH$16,2,0)</f>
        <v>0</v>
      </c>
    </row>
    <row r="335" customFormat="false" ht="15.75" hidden="false" customHeight="true" outlineLevel="0" collapsed="false">
      <c r="A335" s="21" t="s">
        <v>55</v>
      </c>
      <c r="B335" s="26" t="n">
        <v>2</v>
      </c>
      <c r="C335" s="27" t="s">
        <v>53</v>
      </c>
      <c r="D335" s="27" t="n">
        <v>1296</v>
      </c>
      <c r="E335" s="24" t="s">
        <v>80</v>
      </c>
      <c r="F335" s="15" t="n">
        <v>1</v>
      </c>
      <c r="G335" s="15" t="n">
        <v>0</v>
      </c>
      <c r="H335" s="2" t="n">
        <f aca="false">MAX(I335:J335)</f>
        <v>1</v>
      </c>
      <c r="I335" s="15" t="n">
        <v>1</v>
      </c>
      <c r="J335" s="15" t="n">
        <v>0</v>
      </c>
      <c r="K335" s="15" t="n">
        <v>2.54469004940773</v>
      </c>
      <c r="L335" s="15" t="n">
        <v>60</v>
      </c>
      <c r="M335" s="25" t="n">
        <v>3.68155776</v>
      </c>
      <c r="N335" s="0" t="str">
        <f aca="false">A335&amp;"_"&amp;B335</f>
        <v>MAW745_2</v>
      </c>
      <c r="O335" s="0" t="n">
        <f aca="false">HLOOKUP(N335,UP!$C$15:$AH$16,2,0)</f>
        <v>0</v>
      </c>
    </row>
    <row r="336" customFormat="false" ht="15.75" hidden="false" customHeight="true" outlineLevel="0" collapsed="false">
      <c r="A336" s="21" t="s">
        <v>55</v>
      </c>
      <c r="B336" s="26" t="n">
        <v>2</v>
      </c>
      <c r="C336" s="27" t="s">
        <v>56</v>
      </c>
      <c r="D336" s="27" t="n">
        <v>1314</v>
      </c>
      <c r="E336" s="24" t="s">
        <v>80</v>
      </c>
      <c r="F336" s="15" t="n">
        <v>1</v>
      </c>
      <c r="G336" s="15" t="n">
        <v>0</v>
      </c>
      <c r="H336" s="2" t="n">
        <f aca="false">MAX(I336:J336)</f>
        <v>1</v>
      </c>
      <c r="I336" s="15" t="n">
        <v>1</v>
      </c>
      <c r="J336" s="15" t="n">
        <v>0</v>
      </c>
      <c r="K336" s="15" t="n">
        <v>1.87525592483592</v>
      </c>
      <c r="L336" s="15" t="n">
        <v>60</v>
      </c>
      <c r="M336" s="25" t="n">
        <v>3.68155776</v>
      </c>
      <c r="N336" s="0" t="str">
        <f aca="false">A336&amp;"_"&amp;B336</f>
        <v>MAW745_2</v>
      </c>
      <c r="O336" s="0" t="n">
        <f aca="false">HLOOKUP(N336,UP!$C$15:$AH$16,2,0)</f>
        <v>0</v>
      </c>
    </row>
    <row r="337" customFormat="false" ht="15.75" hidden="false" customHeight="true" outlineLevel="0" collapsed="false">
      <c r="A337" s="21" t="s">
        <v>49</v>
      </c>
      <c r="B337" s="28" t="n">
        <v>2</v>
      </c>
      <c r="C337" s="29" t="s">
        <v>57</v>
      </c>
      <c r="D337" s="30" t="n">
        <v>4431</v>
      </c>
      <c r="E337" s="24" t="s">
        <v>80</v>
      </c>
      <c r="F337" s="15" t="n">
        <v>1</v>
      </c>
      <c r="G337" s="15" t="n">
        <v>0</v>
      </c>
      <c r="H337" s="2" t="n">
        <f aca="false">MAX(I337:J337)</f>
        <v>1</v>
      </c>
      <c r="I337" s="15" t="n">
        <v>1</v>
      </c>
      <c r="J337" s="15" t="n">
        <v>0</v>
      </c>
      <c r="K337" s="15" t="n">
        <v>3.64424747816416</v>
      </c>
      <c r="L337" s="15" t="n">
        <v>60</v>
      </c>
      <c r="M337" s="25" t="n">
        <v>3.68155776</v>
      </c>
      <c r="N337" s="0" t="str">
        <f aca="false">A337&amp;"_"&amp;B337</f>
        <v>MAW746_2</v>
      </c>
      <c r="O337" s="0" t="n">
        <f aca="false">HLOOKUP(N337,UP!$C$15:$AH$16,2,0)</f>
        <v>1</v>
      </c>
    </row>
    <row r="338" customFormat="false" ht="15.75" hidden="false" customHeight="true" outlineLevel="0" collapsed="false">
      <c r="A338" s="21" t="s">
        <v>49</v>
      </c>
      <c r="B338" s="28" t="n">
        <v>2</v>
      </c>
      <c r="C338" s="29" t="s">
        <v>57</v>
      </c>
      <c r="D338" s="30" t="n">
        <v>4203</v>
      </c>
      <c r="E338" s="24" t="s">
        <v>80</v>
      </c>
      <c r="F338" s="15" t="n">
        <v>1</v>
      </c>
      <c r="G338" s="15" t="n">
        <v>0</v>
      </c>
      <c r="H338" s="2" t="n">
        <f aca="false">MAX(I338:J338)</f>
        <v>1</v>
      </c>
      <c r="I338" s="15" t="n">
        <v>1</v>
      </c>
      <c r="J338" s="15" t="n">
        <v>0</v>
      </c>
      <c r="K338" s="15" t="n">
        <v>2.13824649984955</v>
      </c>
      <c r="L338" s="15" t="n">
        <v>60</v>
      </c>
      <c r="M338" s="25" t="n">
        <v>3.68155776</v>
      </c>
      <c r="N338" s="0" t="str">
        <f aca="false">A338&amp;"_"&amp;B338</f>
        <v>MAW746_2</v>
      </c>
      <c r="O338" s="0" t="n">
        <f aca="false">HLOOKUP(N338,UP!$C$15:$AH$16,2,0)</f>
        <v>1</v>
      </c>
    </row>
    <row r="339" customFormat="false" ht="15.75" hidden="false" customHeight="true" outlineLevel="0" collapsed="false">
      <c r="A339" s="21" t="s">
        <v>49</v>
      </c>
      <c r="B339" s="28" t="n">
        <v>4</v>
      </c>
      <c r="C339" s="29" t="s">
        <v>53</v>
      </c>
      <c r="D339" s="30" t="n">
        <v>4362</v>
      </c>
      <c r="E339" s="24" t="s">
        <v>80</v>
      </c>
      <c r="F339" s="15" t="n">
        <v>1</v>
      </c>
      <c r="G339" s="15" t="n">
        <v>0</v>
      </c>
      <c r="H339" s="2" t="n">
        <f aca="false">MAX(I339:J339)</f>
        <v>1</v>
      </c>
      <c r="I339" s="15" t="n">
        <v>1</v>
      </c>
      <c r="J339" s="15" t="n">
        <v>0</v>
      </c>
      <c r="K339" s="15" t="n">
        <v>2.13824649984955</v>
      </c>
      <c r="L339" s="15" t="n">
        <v>60</v>
      </c>
      <c r="M339" s="25" t="n">
        <v>3.68155776</v>
      </c>
      <c r="N339" s="0" t="str">
        <f aca="false">A339&amp;"_"&amp;B339</f>
        <v>MAW746_4</v>
      </c>
      <c r="O339" s="0" t="n">
        <f aca="false">HLOOKUP(N339,UP!$C$15:$AH$16,2,0)</f>
        <v>1</v>
      </c>
    </row>
    <row r="340" customFormat="false" ht="15.75" hidden="false" customHeight="true" outlineLevel="0" collapsed="false">
      <c r="A340" s="21" t="s">
        <v>49</v>
      </c>
      <c r="B340" s="28" t="n">
        <v>4</v>
      </c>
      <c r="C340" s="29" t="s">
        <v>50</v>
      </c>
      <c r="D340" s="30" t="n">
        <v>4845</v>
      </c>
      <c r="E340" s="24" t="s">
        <v>80</v>
      </c>
      <c r="F340" s="15" t="n">
        <v>1</v>
      </c>
      <c r="G340" s="15" t="n">
        <v>0</v>
      </c>
      <c r="H340" s="2" t="n">
        <f aca="false">MAX(I340:J340)</f>
        <v>1</v>
      </c>
      <c r="I340" s="15" t="n">
        <v>1</v>
      </c>
      <c r="J340" s="15" t="n">
        <v>0</v>
      </c>
      <c r="K340" s="15" t="n">
        <v>3.82143330382662</v>
      </c>
      <c r="L340" s="15" t="n">
        <v>60</v>
      </c>
      <c r="M340" s="25" t="n">
        <v>3.68155776</v>
      </c>
      <c r="N340" s="0" t="str">
        <f aca="false">A340&amp;"_"&amp;B340</f>
        <v>MAW746_4</v>
      </c>
      <c r="O340" s="0" t="n">
        <f aca="false">HLOOKUP(N340,UP!$C$15:$AH$16,2,0)</f>
        <v>1</v>
      </c>
    </row>
    <row r="341" customFormat="false" ht="15.75" hidden="false" customHeight="true" outlineLevel="0" collapsed="false">
      <c r="A341" s="21" t="s">
        <v>49</v>
      </c>
      <c r="B341" s="28" t="n">
        <v>3</v>
      </c>
      <c r="C341" s="29" t="s">
        <v>57</v>
      </c>
      <c r="D341" s="30" t="n">
        <v>4570</v>
      </c>
      <c r="E341" s="24" t="s">
        <v>80</v>
      </c>
      <c r="F341" s="15" t="n">
        <v>1</v>
      </c>
      <c r="G341" s="15" t="n">
        <v>0</v>
      </c>
      <c r="H341" s="2" t="n">
        <f aca="false">MAX(I341:J341)</f>
        <v>1</v>
      </c>
      <c r="I341" s="15" t="n">
        <v>1</v>
      </c>
      <c r="J341" s="15" t="n">
        <v>0</v>
      </c>
      <c r="K341" s="15" t="n">
        <v>3.55392668937345</v>
      </c>
      <c r="L341" s="15" t="n">
        <v>60</v>
      </c>
      <c r="M341" s="25" t="n">
        <v>3.68155776</v>
      </c>
      <c r="N341" s="0" t="str">
        <f aca="false">A341&amp;"_"&amp;B341</f>
        <v>MAW746_3</v>
      </c>
      <c r="O341" s="0" t="n">
        <f aca="false">HLOOKUP(N341,UP!$C$15:$AH$16,2,0)</f>
        <v>1</v>
      </c>
    </row>
    <row r="342" customFormat="false" ht="15.75" hidden="false" customHeight="true" outlineLevel="0" collapsed="false">
      <c r="A342" s="21" t="s">
        <v>49</v>
      </c>
      <c r="B342" s="28" t="n">
        <v>3</v>
      </c>
      <c r="C342" s="29" t="s">
        <v>77</v>
      </c>
      <c r="D342" s="30" t="n">
        <v>4565</v>
      </c>
      <c r="E342" s="24" t="s">
        <v>80</v>
      </c>
      <c r="F342" s="15" t="n">
        <v>1</v>
      </c>
      <c r="G342" s="15" t="n">
        <v>0</v>
      </c>
      <c r="H342" s="2" t="n">
        <f aca="false">MAX(I342:J342)</f>
        <v>1</v>
      </c>
      <c r="I342" s="15" t="n">
        <v>1</v>
      </c>
      <c r="J342" s="15" t="n">
        <v>0</v>
      </c>
      <c r="K342" s="15" t="n">
        <v>4.52782041198629</v>
      </c>
      <c r="L342" s="15" t="n">
        <v>60</v>
      </c>
      <c r="M342" s="25" t="n">
        <v>3.68155776</v>
      </c>
      <c r="N342" s="0" t="str">
        <f aca="false">A342&amp;"_"&amp;B342</f>
        <v>MAW746_3</v>
      </c>
      <c r="O342" s="0" t="n">
        <f aca="false">HLOOKUP(N342,UP!$C$15:$AH$16,2,0)</f>
        <v>1</v>
      </c>
    </row>
    <row r="343" customFormat="false" ht="15.75" hidden="false" customHeight="true" outlineLevel="0" collapsed="false">
      <c r="A343" s="21" t="s">
        <v>49</v>
      </c>
      <c r="B343" s="28" t="n">
        <v>3</v>
      </c>
      <c r="C343" s="29" t="s">
        <v>57</v>
      </c>
      <c r="D343" s="30" t="n">
        <v>4686</v>
      </c>
      <c r="E343" s="24" t="s">
        <v>80</v>
      </c>
      <c r="F343" s="15" t="n">
        <v>1</v>
      </c>
      <c r="G343" s="15" t="n">
        <v>0</v>
      </c>
      <c r="H343" s="2" t="n">
        <f aca="false">MAX(I343:J343)</f>
        <v>1</v>
      </c>
      <c r="I343" s="15" t="n">
        <v>1</v>
      </c>
      <c r="J343" s="15" t="n">
        <v>0</v>
      </c>
      <c r="K343" s="15" t="n">
        <v>2.45436926061703</v>
      </c>
      <c r="L343" s="15" t="n">
        <v>60</v>
      </c>
      <c r="M343" s="25" t="n">
        <v>3.68155776</v>
      </c>
      <c r="N343" s="0" t="str">
        <f aca="false">A343&amp;"_"&amp;B343</f>
        <v>MAW746_3</v>
      </c>
      <c r="O343" s="0" t="n">
        <f aca="false">HLOOKUP(N343,UP!$C$15:$AH$16,2,0)</f>
        <v>1</v>
      </c>
    </row>
    <row r="344" customFormat="false" ht="15.75" hidden="false" customHeight="true" outlineLevel="0" collapsed="false">
      <c r="A344" s="21" t="s">
        <v>49</v>
      </c>
      <c r="B344" s="28" t="n">
        <v>4</v>
      </c>
      <c r="C344" s="29" t="s">
        <v>57</v>
      </c>
      <c r="D344" s="30" t="n">
        <v>4493</v>
      </c>
      <c r="E344" s="24" t="s">
        <v>80</v>
      </c>
      <c r="F344" s="15" t="n">
        <v>1</v>
      </c>
      <c r="G344" s="15" t="n">
        <v>0</v>
      </c>
      <c r="H344" s="2" t="n">
        <f aca="false">MAX(I344:J344)</f>
        <v>1</v>
      </c>
      <c r="I344" s="15" t="n">
        <v>1</v>
      </c>
      <c r="J344" s="15" t="n">
        <v>0</v>
      </c>
      <c r="K344" s="15" t="n">
        <v>3.31830724035422</v>
      </c>
      <c r="L344" s="15" t="n">
        <v>60</v>
      </c>
      <c r="M344" s="25" t="n">
        <v>3.68155776</v>
      </c>
      <c r="N344" s="0" t="str">
        <f aca="false">A344&amp;"_"&amp;B344</f>
        <v>MAW746_4</v>
      </c>
      <c r="O344" s="0" t="n">
        <f aca="false">HLOOKUP(N344,UP!$C$15:$AH$16,2,0)</f>
        <v>1</v>
      </c>
    </row>
    <row r="345" customFormat="false" ht="15.75" hidden="false" customHeight="true" outlineLevel="0" collapsed="false">
      <c r="A345" s="21" t="s">
        <v>59</v>
      </c>
      <c r="B345" s="28" t="n">
        <v>3</v>
      </c>
      <c r="C345" s="39" t="s">
        <v>56</v>
      </c>
      <c r="D345" s="39" t="n">
        <v>7999</v>
      </c>
      <c r="E345" s="24" t="s">
        <v>80</v>
      </c>
      <c r="F345" s="15" t="n">
        <v>1</v>
      </c>
      <c r="G345" s="15" t="n">
        <v>0</v>
      </c>
      <c r="H345" s="2" t="n">
        <f aca="false">MAX(I345:J345)</f>
        <v>1</v>
      </c>
      <c r="I345" s="15" t="n">
        <v>1</v>
      </c>
      <c r="J345" s="15" t="n">
        <v>0</v>
      </c>
      <c r="K345" s="15" t="n">
        <v>2.49395332805226</v>
      </c>
      <c r="L345" s="15" t="n">
        <v>60</v>
      </c>
      <c r="M345" s="25" t="n">
        <v>3.68155776</v>
      </c>
      <c r="N345" s="0" t="str">
        <f aca="false">A345&amp;"_"&amp;B345</f>
        <v>MAW748_3</v>
      </c>
      <c r="O345" s="0" t="n">
        <f aca="false">HLOOKUP(N345,UP!$C$15:$AH$16,2,0)</f>
        <v>0</v>
      </c>
    </row>
    <row r="346" customFormat="false" ht="15.75" hidden="false" customHeight="true" outlineLevel="0" collapsed="false">
      <c r="A346" s="21" t="s">
        <v>44</v>
      </c>
      <c r="B346" s="22" t="n">
        <v>2</v>
      </c>
      <c r="C346" s="23" t="s">
        <v>56</v>
      </c>
      <c r="D346" s="23" t="n">
        <v>18255</v>
      </c>
      <c r="E346" s="24" t="s">
        <v>81</v>
      </c>
      <c r="F346" s="15" t="n">
        <f aca="false">IF(ISERROR(SEARCH("2",E346)),0,1)</f>
        <v>1</v>
      </c>
      <c r="G346" s="15" t="n">
        <v>0</v>
      </c>
      <c r="H346" s="2" t="n">
        <f aca="false">MAX(I346:J346)</f>
        <v>1</v>
      </c>
      <c r="I346" s="15" t="n">
        <v>1</v>
      </c>
      <c r="J346" s="15" t="n">
        <v>0</v>
      </c>
      <c r="K346" s="15" t="n">
        <v>2.3164926130326</v>
      </c>
      <c r="L346" s="15" t="n">
        <v>65</v>
      </c>
      <c r="M346" s="25" t="n">
        <v>4.33539001</v>
      </c>
      <c r="N346" s="0" t="str">
        <f aca="false">A346&amp;"_"&amp;B346</f>
        <v>MAW752_2</v>
      </c>
      <c r="O346" s="0" t="n">
        <f aca="false">HLOOKUP(N346,UP!$C$15:$AH$16,2,0)</f>
        <v>0</v>
      </c>
    </row>
    <row r="347" customFormat="false" ht="15.75" hidden="false" customHeight="true" outlineLevel="0" collapsed="false">
      <c r="A347" s="21" t="s">
        <v>44</v>
      </c>
      <c r="B347" s="22" t="n">
        <v>2</v>
      </c>
      <c r="C347" s="23" t="s">
        <v>53</v>
      </c>
      <c r="D347" s="23" t="n">
        <v>29492</v>
      </c>
      <c r="E347" s="24" t="s">
        <v>81</v>
      </c>
      <c r="F347" s="15" t="n">
        <f aca="false">IF(ISERROR(SEARCH("2",E347)),0,1)</f>
        <v>1</v>
      </c>
      <c r="G347" s="15" t="n">
        <v>0</v>
      </c>
      <c r="H347" s="2" t="n">
        <f aca="false">MAX(I347:J347)</f>
        <v>1</v>
      </c>
      <c r="I347" s="15" t="n">
        <v>1</v>
      </c>
      <c r="J347" s="15" t="n">
        <v>0</v>
      </c>
      <c r="K347" s="15" t="n">
        <v>4.27649299969911</v>
      </c>
      <c r="L347" s="15" t="n">
        <v>65</v>
      </c>
      <c r="M347" s="25" t="n">
        <v>4.33539001</v>
      </c>
      <c r="N347" s="0" t="str">
        <f aca="false">A347&amp;"_"&amp;B347</f>
        <v>MAW752_2</v>
      </c>
      <c r="O347" s="0" t="n">
        <f aca="false">HLOOKUP(N347,UP!$C$15:$AH$16,2,0)</f>
        <v>0</v>
      </c>
    </row>
    <row r="348" customFormat="false" ht="15.75" hidden="false" customHeight="true" outlineLevel="0" collapsed="false">
      <c r="A348" s="21" t="s">
        <v>44</v>
      </c>
      <c r="B348" s="22" t="n">
        <v>1</v>
      </c>
      <c r="C348" s="23" t="s">
        <v>83</v>
      </c>
      <c r="D348" s="23" t="n">
        <v>11426</v>
      </c>
      <c r="E348" s="24" t="s">
        <v>81</v>
      </c>
      <c r="F348" s="15" t="n">
        <f aca="false">IF(ISERROR(SEARCH("2",E348)),0,1)</f>
        <v>1</v>
      </c>
      <c r="G348" s="15" t="n">
        <v>0</v>
      </c>
      <c r="H348" s="2" t="n">
        <f aca="false">MAX(I348:J348)</f>
        <v>1</v>
      </c>
      <c r="I348" s="15" t="n">
        <v>1</v>
      </c>
      <c r="J348" s="15" t="n">
        <v>0</v>
      </c>
      <c r="K348" s="15" t="n">
        <v>2.96880505764235</v>
      </c>
      <c r="L348" s="15" t="n">
        <v>65</v>
      </c>
      <c r="M348" s="25" t="n">
        <v>4.33539001</v>
      </c>
      <c r="N348" s="0" t="str">
        <f aca="false">A348&amp;"_"&amp;B348</f>
        <v>MAW752_1</v>
      </c>
      <c r="O348" s="0" t="n">
        <f aca="false">HLOOKUP(N348,UP!$C$15:$AH$16,2,0)</f>
        <v>0</v>
      </c>
    </row>
    <row r="349" customFormat="false" ht="15.75" hidden="false" customHeight="true" outlineLevel="0" collapsed="false">
      <c r="A349" s="21" t="s">
        <v>44</v>
      </c>
      <c r="B349" s="22" t="n">
        <v>2</v>
      </c>
      <c r="C349" s="23" t="s">
        <v>56</v>
      </c>
      <c r="D349" s="23" t="n">
        <v>29413</v>
      </c>
      <c r="E349" s="24" t="s">
        <v>81</v>
      </c>
      <c r="F349" s="15" t="n">
        <f aca="false">IF(ISERROR(SEARCH("2",E349)),0,1)</f>
        <v>1</v>
      </c>
      <c r="G349" s="15" t="n">
        <v>0</v>
      </c>
      <c r="H349" s="2" t="n">
        <f aca="false">MAX(I349:J349)</f>
        <v>1</v>
      </c>
      <c r="I349" s="15" t="n">
        <v>1</v>
      </c>
      <c r="J349" s="15" t="n">
        <v>0</v>
      </c>
      <c r="K349" s="15" t="n">
        <v>3.58392889921524</v>
      </c>
      <c r="L349" s="15" t="n">
        <v>65</v>
      </c>
      <c r="M349" s="25" t="n">
        <v>4.33539001</v>
      </c>
      <c r="N349" s="0" t="str">
        <f aca="false">A349&amp;"_"&amp;B349</f>
        <v>MAW752_2</v>
      </c>
      <c r="O349" s="0" t="n">
        <f aca="false">HLOOKUP(N349,UP!$C$15:$AH$16,2,0)</f>
        <v>0</v>
      </c>
    </row>
    <row r="350" customFormat="false" ht="15.75" hidden="false" customHeight="true" outlineLevel="0" collapsed="false">
      <c r="A350" s="21" t="s">
        <v>62</v>
      </c>
      <c r="B350" s="36" t="n">
        <v>1</v>
      </c>
      <c r="C350" s="37" t="s">
        <v>56</v>
      </c>
      <c r="D350" s="38" t="n">
        <v>6495</v>
      </c>
      <c r="E350" s="24" t="s">
        <v>82</v>
      </c>
      <c r="F350" s="15" t="n">
        <f aca="false">IF(ISERROR(SEARCH("2",E350)),0,1)</f>
        <v>1</v>
      </c>
      <c r="G350" s="15" t="n">
        <v>0</v>
      </c>
      <c r="H350" s="2" t="n">
        <f aca="false">MAX(I350:J350)</f>
        <v>1</v>
      </c>
      <c r="I350" s="15" t="n">
        <v>1</v>
      </c>
      <c r="J350" s="15" t="n">
        <v>0</v>
      </c>
      <c r="K350" s="15" t="n">
        <v>5.84022074302343</v>
      </c>
      <c r="L350" s="15" t="n">
        <v>65</v>
      </c>
      <c r="M350" s="25" t="n">
        <v>4.33539001</v>
      </c>
      <c r="N350" s="0" t="str">
        <f aca="false">A350&amp;"_"&amp;B350</f>
        <v>MAW753_1</v>
      </c>
      <c r="O350" s="0" t="n">
        <f aca="false">HLOOKUP(N350,UP!$C$15:$AH$16,2,0)</f>
        <v>1</v>
      </c>
    </row>
    <row r="351" customFormat="false" ht="15.75" hidden="false" customHeight="true" outlineLevel="0" collapsed="false">
      <c r="A351" s="21" t="s">
        <v>62</v>
      </c>
      <c r="B351" s="36" t="n">
        <v>1</v>
      </c>
      <c r="C351" s="37" t="s">
        <v>56</v>
      </c>
      <c r="D351" s="38" t="n">
        <v>6058</v>
      </c>
      <c r="E351" s="24" t="s">
        <v>82</v>
      </c>
      <c r="F351" s="15" t="n">
        <f aca="false">IF(ISERROR(SEARCH("2",E351)),0,1)</f>
        <v>1</v>
      </c>
      <c r="G351" s="15" t="n">
        <v>0</v>
      </c>
      <c r="H351" s="2" t="n">
        <f aca="false">MAX(I351:J351)</f>
        <v>1</v>
      </c>
      <c r="I351" s="15" t="n">
        <v>1</v>
      </c>
      <c r="J351" s="15" t="n">
        <v>0</v>
      </c>
      <c r="K351" s="15" t="n">
        <v>7.84110110409477</v>
      </c>
      <c r="L351" s="15" t="n">
        <v>65</v>
      </c>
      <c r="M351" s="25" t="n">
        <v>4.33539001</v>
      </c>
      <c r="N351" s="0" t="str">
        <f aca="false">A351&amp;"_"&amp;B351</f>
        <v>MAW753_1</v>
      </c>
      <c r="O351" s="0" t="n">
        <f aca="false">HLOOKUP(N351,UP!$C$15:$AH$16,2,0)</f>
        <v>1</v>
      </c>
    </row>
    <row r="352" customFormat="false" ht="15.75" hidden="false" customHeight="true" outlineLevel="0" collapsed="false">
      <c r="A352" s="21" t="s">
        <v>47</v>
      </c>
      <c r="B352" s="26" t="n">
        <v>2</v>
      </c>
      <c r="C352" s="27" t="s">
        <v>57</v>
      </c>
      <c r="D352" s="27" t="n">
        <v>164</v>
      </c>
      <c r="E352" s="24" t="s">
        <v>80</v>
      </c>
      <c r="F352" s="15" t="n">
        <v>1</v>
      </c>
      <c r="G352" s="15" t="n">
        <v>0</v>
      </c>
      <c r="H352" s="2" t="n">
        <f aca="false">MAX(I352:J352)</f>
        <v>1</v>
      </c>
      <c r="I352" s="15" t="n">
        <v>1</v>
      </c>
      <c r="J352" s="15" t="n">
        <v>0</v>
      </c>
      <c r="K352" s="15" t="n">
        <v>4.77313952832348</v>
      </c>
      <c r="L352" s="15" t="n">
        <v>65</v>
      </c>
      <c r="M352" s="25" t="n">
        <v>4.33539001</v>
      </c>
      <c r="N352" s="0" t="str">
        <f aca="false">A352&amp;"_"&amp;B352</f>
        <v>MAW744_2</v>
      </c>
      <c r="O352" s="0" t="n">
        <f aca="false">HLOOKUP(N352,UP!$C$15:$AH$16,2,0)</f>
        <v>1</v>
      </c>
    </row>
    <row r="353" customFormat="false" ht="15.75" hidden="false" customHeight="true" outlineLevel="0" collapsed="false">
      <c r="A353" s="21" t="s">
        <v>47</v>
      </c>
      <c r="B353" s="26" t="n">
        <v>3</v>
      </c>
      <c r="C353" s="27" t="s">
        <v>53</v>
      </c>
      <c r="D353" s="27" t="n">
        <v>53</v>
      </c>
      <c r="E353" s="24" t="s">
        <v>80</v>
      </c>
      <c r="F353" s="15" t="n">
        <v>1</v>
      </c>
      <c r="G353" s="15" t="n">
        <v>0</v>
      </c>
      <c r="H353" s="2" t="n">
        <f aca="false">MAX(I353:J353)</f>
        <v>1</v>
      </c>
      <c r="I353" s="15" t="n">
        <v>1</v>
      </c>
      <c r="J353" s="15" t="n">
        <v>0</v>
      </c>
      <c r="K353" s="15" t="n">
        <v>2.52144226377117</v>
      </c>
      <c r="L353" s="15" t="n">
        <v>65</v>
      </c>
      <c r="M353" s="25" t="n">
        <v>4.33539001</v>
      </c>
      <c r="N353" s="0" t="str">
        <f aca="false">A353&amp;"_"&amp;B353</f>
        <v>MAW744_3</v>
      </c>
      <c r="O353" s="0" t="n">
        <f aca="false">HLOOKUP(N353,UP!$C$15:$AH$16,2,0)</f>
        <v>1</v>
      </c>
    </row>
    <row r="354" customFormat="false" ht="15.75" hidden="false" customHeight="true" outlineLevel="0" collapsed="false">
      <c r="A354" s="21" t="s">
        <v>47</v>
      </c>
      <c r="B354" s="26" t="n">
        <v>3</v>
      </c>
      <c r="C354" s="27" t="s">
        <v>84</v>
      </c>
      <c r="D354" s="27" t="n">
        <v>438</v>
      </c>
      <c r="E354" s="24" t="s">
        <v>80</v>
      </c>
      <c r="F354" s="15" t="n">
        <v>1</v>
      </c>
      <c r="G354" s="15" t="n">
        <v>0</v>
      </c>
      <c r="H354" s="2" t="n">
        <f aca="false">MAX(I354:J354)</f>
        <v>1</v>
      </c>
      <c r="I354" s="15" t="n">
        <v>1</v>
      </c>
      <c r="J354" s="15" t="n">
        <v>0</v>
      </c>
      <c r="K354" s="15" t="n">
        <v>4.42615061973449</v>
      </c>
      <c r="L354" s="15" t="n">
        <v>65</v>
      </c>
      <c r="M354" s="25" t="n">
        <v>4.33539001</v>
      </c>
      <c r="N354" s="0" t="str">
        <f aca="false">A354&amp;"_"&amp;B354</f>
        <v>MAW744_3</v>
      </c>
      <c r="O354" s="0" t="n">
        <f aca="false">HLOOKUP(N354,UP!$C$15:$AH$16,2,0)</f>
        <v>1</v>
      </c>
    </row>
    <row r="355" customFormat="false" ht="15.75" hidden="false" customHeight="true" outlineLevel="0" collapsed="false">
      <c r="A355" s="21" t="s">
        <v>47</v>
      </c>
      <c r="B355" s="26" t="n">
        <v>3</v>
      </c>
      <c r="C355" s="27" t="s">
        <v>57</v>
      </c>
      <c r="D355" s="27" t="n">
        <v>409</v>
      </c>
      <c r="E355" s="24" t="s">
        <v>80</v>
      </c>
      <c r="F355" s="15" t="n">
        <v>1</v>
      </c>
      <c r="G355" s="15" t="n">
        <v>0</v>
      </c>
      <c r="H355" s="2" t="n">
        <f aca="false">MAX(I355:J355)</f>
        <v>1</v>
      </c>
      <c r="I355" s="15" t="n">
        <v>1</v>
      </c>
      <c r="J355" s="15" t="n">
        <v>0</v>
      </c>
      <c r="K355" s="15" t="n">
        <v>1.98155956625176</v>
      </c>
      <c r="L355" s="15" t="n">
        <v>65</v>
      </c>
      <c r="M355" s="25" t="n">
        <v>4.33539001</v>
      </c>
      <c r="N355" s="0" t="str">
        <f aca="false">A355&amp;"_"&amp;B355</f>
        <v>MAW744_3</v>
      </c>
      <c r="O355" s="0" t="n">
        <f aca="false">HLOOKUP(N355,UP!$C$15:$AH$16,2,0)</f>
        <v>1</v>
      </c>
    </row>
    <row r="356" customFormat="false" ht="15.75" hidden="false" customHeight="true" outlineLevel="0" collapsed="false">
      <c r="A356" s="21" t="s">
        <v>47</v>
      </c>
      <c r="B356" s="26" t="n">
        <v>3</v>
      </c>
      <c r="C356" s="27" t="s">
        <v>57</v>
      </c>
      <c r="D356" s="27" t="n">
        <v>252</v>
      </c>
      <c r="E356" s="24" t="s">
        <v>80</v>
      </c>
      <c r="F356" s="15" t="n">
        <v>1</v>
      </c>
      <c r="G356" s="15" t="n">
        <v>0</v>
      </c>
      <c r="H356" s="2" t="n">
        <f aca="false">MAX(I356:J356)</f>
        <v>1</v>
      </c>
      <c r="I356" s="15" t="n">
        <v>1</v>
      </c>
      <c r="J356" s="15" t="n">
        <v>0</v>
      </c>
      <c r="K356" s="15" t="n">
        <v>4.77977614280419</v>
      </c>
      <c r="L356" s="15" t="n">
        <v>65</v>
      </c>
      <c r="M356" s="25" t="n">
        <v>4.33539001</v>
      </c>
      <c r="N356" s="0" t="str">
        <f aca="false">A356&amp;"_"&amp;B356</f>
        <v>MAW744_3</v>
      </c>
      <c r="O356" s="0" t="n">
        <f aca="false">HLOOKUP(N356,UP!$C$15:$AH$16,2,0)</f>
        <v>1</v>
      </c>
    </row>
    <row r="357" customFormat="false" ht="15.75" hidden="false" customHeight="true" outlineLevel="0" collapsed="false">
      <c r="A357" s="21" t="s">
        <v>47</v>
      </c>
      <c r="B357" s="26" t="n">
        <v>4</v>
      </c>
      <c r="C357" s="27" t="s">
        <v>57</v>
      </c>
      <c r="D357" s="27" t="n">
        <v>371</v>
      </c>
      <c r="E357" s="24" t="s">
        <v>80</v>
      </c>
      <c r="F357" s="15" t="n">
        <v>1</v>
      </c>
      <c r="G357" s="15" t="n">
        <v>0</v>
      </c>
      <c r="H357" s="2" t="n">
        <f aca="false">MAX(I357:J357)</f>
        <v>1</v>
      </c>
      <c r="I357" s="15" t="n">
        <v>1</v>
      </c>
      <c r="J357" s="15" t="n">
        <v>0</v>
      </c>
      <c r="K357" s="15" t="n">
        <v>2.85099533313274</v>
      </c>
      <c r="L357" s="15" t="n">
        <v>65</v>
      </c>
      <c r="M357" s="25" t="n">
        <v>4.33539001</v>
      </c>
      <c r="N357" s="0" t="str">
        <f aca="false">A357&amp;"_"&amp;B357</f>
        <v>MAW744_4</v>
      </c>
      <c r="O357" s="0" t="n">
        <f aca="false">HLOOKUP(N357,UP!$C$15:$AH$16,2,0)</f>
        <v>0</v>
      </c>
    </row>
    <row r="358" customFormat="false" ht="15.75" hidden="false" customHeight="true" outlineLevel="0" collapsed="false">
      <c r="A358" s="21" t="s">
        <v>47</v>
      </c>
      <c r="B358" s="26" t="n">
        <v>4</v>
      </c>
      <c r="C358" s="27" t="s">
        <v>56</v>
      </c>
      <c r="D358" s="27" t="n">
        <v>355</v>
      </c>
      <c r="E358" s="24" t="s">
        <v>80</v>
      </c>
      <c r="F358" s="15" t="n">
        <v>1</v>
      </c>
      <c r="G358" s="15" t="n">
        <v>0</v>
      </c>
      <c r="H358" s="2" t="n">
        <f aca="false">MAX(I358:J358)</f>
        <v>1</v>
      </c>
      <c r="I358" s="15" t="n">
        <v>1</v>
      </c>
      <c r="J358" s="15" t="n">
        <v>0</v>
      </c>
      <c r="K358" s="15" t="n">
        <v>7.7741851805733</v>
      </c>
      <c r="L358" s="15" t="n">
        <v>65</v>
      </c>
      <c r="M358" s="25" t="n">
        <v>4.33539001</v>
      </c>
      <c r="N358" s="0" t="str">
        <f aca="false">A358&amp;"_"&amp;B358</f>
        <v>MAW744_4</v>
      </c>
      <c r="O358" s="0" t="n">
        <f aca="false">HLOOKUP(N358,UP!$C$15:$AH$16,2,0)</f>
        <v>0</v>
      </c>
    </row>
    <row r="359" customFormat="false" ht="15.75" hidden="false" customHeight="true" outlineLevel="0" collapsed="false">
      <c r="A359" s="21" t="s">
        <v>47</v>
      </c>
      <c r="B359" s="26" t="n">
        <v>3</v>
      </c>
      <c r="C359" s="27" t="s">
        <v>56</v>
      </c>
      <c r="D359" s="27" t="n">
        <v>271</v>
      </c>
      <c r="E359" s="24" t="s">
        <v>80</v>
      </c>
      <c r="F359" s="15" t="n">
        <v>1</v>
      </c>
      <c r="G359" s="15" t="n">
        <v>0</v>
      </c>
      <c r="H359" s="2" t="n">
        <f aca="false">MAX(I359:J359)</f>
        <v>1</v>
      </c>
      <c r="I359" s="15" t="n">
        <v>1</v>
      </c>
      <c r="J359" s="15" t="n">
        <v>0</v>
      </c>
      <c r="K359" s="15" t="n">
        <v>4.20227287325805</v>
      </c>
      <c r="L359" s="15" t="n">
        <v>65</v>
      </c>
      <c r="M359" s="25" t="n">
        <v>4.33539001</v>
      </c>
      <c r="N359" s="0" t="str">
        <f aca="false">A359&amp;"_"&amp;B359</f>
        <v>MAW744_3</v>
      </c>
      <c r="O359" s="0" t="n">
        <f aca="false">HLOOKUP(N359,UP!$C$15:$AH$16,2,0)</f>
        <v>1</v>
      </c>
    </row>
    <row r="360" customFormat="false" ht="15.75" hidden="false" customHeight="true" outlineLevel="0" collapsed="false">
      <c r="A360" s="21" t="s">
        <v>55</v>
      </c>
      <c r="B360" s="26" t="n">
        <v>2</v>
      </c>
      <c r="C360" s="27" t="s">
        <v>53</v>
      </c>
      <c r="D360" s="27" t="n">
        <v>1387</v>
      </c>
      <c r="E360" s="24" t="s">
        <v>80</v>
      </c>
      <c r="F360" s="15" t="n">
        <v>1</v>
      </c>
      <c r="G360" s="15" t="n">
        <v>0</v>
      </c>
      <c r="H360" s="2" t="n">
        <f aca="false">MAX(I360:J360)</f>
        <v>1</v>
      </c>
      <c r="I360" s="15" t="n">
        <v>1</v>
      </c>
      <c r="J360" s="15" t="n">
        <v>0</v>
      </c>
      <c r="K360" s="15" t="n">
        <v>3.1101767270539</v>
      </c>
      <c r="L360" s="15" t="n">
        <v>65</v>
      </c>
      <c r="M360" s="25" t="n">
        <v>4.33539001</v>
      </c>
      <c r="N360" s="0" t="str">
        <f aca="false">A360&amp;"_"&amp;B360</f>
        <v>MAW745_2</v>
      </c>
      <c r="O360" s="0" t="n">
        <f aca="false">HLOOKUP(N360,UP!$C$15:$AH$16,2,0)</f>
        <v>0</v>
      </c>
    </row>
    <row r="361" customFormat="false" ht="15.75" hidden="false" customHeight="true" outlineLevel="0" collapsed="false">
      <c r="A361" s="21" t="s">
        <v>55</v>
      </c>
      <c r="B361" s="26" t="n">
        <v>2</v>
      </c>
      <c r="C361" s="27" t="s">
        <v>53</v>
      </c>
      <c r="D361" s="27" t="n">
        <v>1171</v>
      </c>
      <c r="E361" s="24" t="s">
        <v>80</v>
      </c>
      <c r="F361" s="15" t="n">
        <v>1</v>
      </c>
      <c r="G361" s="15" t="n">
        <v>0</v>
      </c>
      <c r="H361" s="2" t="n">
        <f aca="false">MAX(I361:J361)</f>
        <v>1</v>
      </c>
      <c r="I361" s="15" t="n">
        <v>1</v>
      </c>
      <c r="J361" s="15" t="n">
        <v>0</v>
      </c>
      <c r="K361" s="15" t="n">
        <v>4.05571757596808</v>
      </c>
      <c r="L361" s="15" t="n">
        <v>65</v>
      </c>
      <c r="M361" s="25" t="n">
        <v>4.33539001</v>
      </c>
      <c r="N361" s="0" t="str">
        <f aca="false">A361&amp;"_"&amp;B361</f>
        <v>MAW745_2</v>
      </c>
      <c r="O361" s="0" t="n">
        <f aca="false">HLOOKUP(N361,UP!$C$15:$AH$16,2,0)</f>
        <v>0</v>
      </c>
    </row>
    <row r="362" customFormat="false" ht="15.75" hidden="false" customHeight="true" outlineLevel="0" collapsed="false">
      <c r="A362" s="21" t="s">
        <v>55</v>
      </c>
      <c r="B362" s="26" t="n">
        <v>1</v>
      </c>
      <c r="C362" s="27" t="s">
        <v>56</v>
      </c>
      <c r="D362" s="27" t="n">
        <v>1033</v>
      </c>
      <c r="E362" s="24" t="s">
        <v>80</v>
      </c>
      <c r="F362" s="15" t="n">
        <v>1</v>
      </c>
      <c r="G362" s="15" t="n">
        <v>0</v>
      </c>
      <c r="H362" s="2" t="n">
        <f aca="false">MAX(I362:J362)</f>
        <v>1</v>
      </c>
      <c r="I362" s="15" t="n">
        <v>1</v>
      </c>
      <c r="J362" s="15" t="n">
        <v>0</v>
      </c>
      <c r="K362" s="15" t="n">
        <v>5.29829601027919</v>
      </c>
      <c r="L362" s="15" t="n">
        <v>65</v>
      </c>
      <c r="M362" s="25" t="n">
        <v>4.33539001</v>
      </c>
      <c r="N362" s="0" t="str">
        <f aca="false">A362&amp;"_"&amp;B362</f>
        <v>MAW745_1</v>
      </c>
      <c r="O362" s="0" t="n">
        <f aca="false">HLOOKUP(N362,UP!$C$15:$AH$16,2,0)</f>
        <v>0</v>
      </c>
    </row>
    <row r="363" customFormat="false" ht="15.75" hidden="false" customHeight="true" outlineLevel="0" collapsed="false">
      <c r="A363" s="21" t="s">
        <v>49</v>
      </c>
      <c r="B363" s="28" t="n">
        <v>1</v>
      </c>
      <c r="C363" s="29" t="s">
        <v>56</v>
      </c>
      <c r="D363" s="30" t="n">
        <v>4744</v>
      </c>
      <c r="E363" s="24" t="s">
        <v>80</v>
      </c>
      <c r="F363" s="15" t="n">
        <v>1</v>
      </c>
      <c r="G363" s="15" t="n">
        <v>0</v>
      </c>
      <c r="H363" s="2" t="n">
        <f aca="false">MAX(I363:J363)</f>
        <v>1</v>
      </c>
      <c r="I363" s="15" t="n">
        <v>1</v>
      </c>
      <c r="J363" s="15" t="n">
        <v>0</v>
      </c>
      <c r="K363" s="15" t="n">
        <v>5.81320304620255</v>
      </c>
      <c r="L363" s="15" t="n">
        <v>65</v>
      </c>
      <c r="M363" s="25" t="n">
        <v>4.33539001</v>
      </c>
      <c r="N363" s="0" t="str">
        <f aca="false">A363&amp;"_"&amp;B363</f>
        <v>MAW746_1</v>
      </c>
      <c r="O363" s="0" t="n">
        <f aca="false">HLOOKUP(N363,UP!$C$15:$AH$16,2,0)</f>
        <v>1</v>
      </c>
    </row>
    <row r="364" customFormat="false" ht="15.75" hidden="false" customHeight="true" outlineLevel="0" collapsed="false">
      <c r="A364" s="21" t="s">
        <v>49</v>
      </c>
      <c r="B364" s="28" t="n">
        <v>1</v>
      </c>
      <c r="C364" s="29" t="s">
        <v>56</v>
      </c>
      <c r="D364" s="30" t="n">
        <v>4745</v>
      </c>
      <c r="E364" s="24" t="s">
        <v>80</v>
      </c>
      <c r="F364" s="15" t="n">
        <v>1</v>
      </c>
      <c r="G364" s="15" t="n">
        <v>0</v>
      </c>
      <c r="H364" s="2" t="n">
        <f aca="false">MAX(I364:J364)</f>
        <v>1</v>
      </c>
      <c r="I364" s="15" t="n">
        <v>1</v>
      </c>
      <c r="J364" s="15" t="n">
        <v>0</v>
      </c>
      <c r="K364" s="15" t="n">
        <v>3.1101767270539</v>
      </c>
      <c r="L364" s="15" t="n">
        <v>65</v>
      </c>
      <c r="M364" s="25" t="n">
        <v>4.33539001</v>
      </c>
      <c r="N364" s="0" t="str">
        <f aca="false">A364&amp;"_"&amp;B364</f>
        <v>MAW746_1</v>
      </c>
      <c r="O364" s="0" t="n">
        <f aca="false">HLOOKUP(N364,UP!$C$15:$AH$16,2,0)</f>
        <v>1</v>
      </c>
    </row>
    <row r="365" customFormat="false" ht="15.75" hidden="false" customHeight="true" outlineLevel="0" collapsed="false">
      <c r="A365" s="21" t="s">
        <v>49</v>
      </c>
      <c r="B365" s="28" t="n">
        <v>1</v>
      </c>
      <c r="C365" s="29" t="s">
        <v>56</v>
      </c>
      <c r="D365" s="30" t="n">
        <v>4734</v>
      </c>
      <c r="E365" s="24" t="s">
        <v>80</v>
      </c>
      <c r="F365" s="15" t="n">
        <v>1</v>
      </c>
      <c r="G365" s="15" t="n">
        <v>0</v>
      </c>
      <c r="H365" s="2" t="n">
        <f aca="false">MAX(I365:J365)</f>
        <v>1</v>
      </c>
      <c r="I365" s="15" t="n">
        <v>1</v>
      </c>
      <c r="J365" s="15" t="n">
        <v>0</v>
      </c>
      <c r="K365" s="15" t="n">
        <v>4.64563013649591</v>
      </c>
      <c r="L365" s="15" t="n">
        <v>65</v>
      </c>
      <c r="M365" s="25" t="n">
        <v>4.33539001</v>
      </c>
      <c r="N365" s="0" t="str">
        <f aca="false">A365&amp;"_"&amp;B365</f>
        <v>MAW746_1</v>
      </c>
      <c r="O365" s="0" t="n">
        <f aca="false">HLOOKUP(N365,UP!$C$15:$AH$16,2,0)</f>
        <v>1</v>
      </c>
    </row>
    <row r="366" customFormat="false" ht="15.75" hidden="false" customHeight="true" outlineLevel="0" collapsed="false">
      <c r="A366" s="21" t="s">
        <v>49</v>
      </c>
      <c r="B366" s="28" t="n">
        <v>1</v>
      </c>
      <c r="C366" s="29" t="s">
        <v>57</v>
      </c>
      <c r="D366" s="30" t="n">
        <v>4190</v>
      </c>
      <c r="E366" s="24" t="s">
        <v>80</v>
      </c>
      <c r="F366" s="15" t="n">
        <v>1</v>
      </c>
      <c r="G366" s="15" t="n">
        <v>0</v>
      </c>
      <c r="H366" s="2" t="n">
        <f aca="false">MAX(I366:J366)</f>
        <v>1</v>
      </c>
      <c r="I366" s="15" t="n">
        <v>1</v>
      </c>
      <c r="J366" s="15" t="n">
        <v>0</v>
      </c>
      <c r="K366" s="15" t="n">
        <v>5.53697851213567</v>
      </c>
      <c r="L366" s="15" t="n">
        <v>65</v>
      </c>
      <c r="M366" s="25" t="n">
        <v>4.33539001</v>
      </c>
      <c r="N366" s="0" t="str">
        <f aca="false">A366&amp;"_"&amp;B366</f>
        <v>MAW746_1</v>
      </c>
      <c r="O366" s="0" t="n">
        <f aca="false">HLOOKUP(N366,UP!$C$15:$AH$16,2,0)</f>
        <v>1</v>
      </c>
    </row>
    <row r="367" customFormat="false" ht="15.75" hidden="false" customHeight="true" outlineLevel="0" collapsed="false">
      <c r="A367" s="21" t="s">
        <v>49</v>
      </c>
      <c r="B367" s="28" t="n">
        <v>1</v>
      </c>
      <c r="C367" s="29" t="s">
        <v>57</v>
      </c>
      <c r="D367" s="30" t="n">
        <v>4926</v>
      </c>
      <c r="E367" s="24" t="s">
        <v>80</v>
      </c>
      <c r="F367" s="15" t="n">
        <v>1</v>
      </c>
      <c r="G367" s="15" t="n">
        <v>0</v>
      </c>
      <c r="H367" s="2" t="n">
        <f aca="false">MAX(I367:J367)</f>
        <v>1</v>
      </c>
      <c r="I367" s="15" t="n">
        <v>1</v>
      </c>
      <c r="J367" s="15" t="n">
        <v>0</v>
      </c>
      <c r="K367" s="15" t="n">
        <v>1.73494454294496</v>
      </c>
      <c r="L367" s="15" t="n">
        <v>65</v>
      </c>
      <c r="M367" s="25" t="n">
        <v>4.33539001</v>
      </c>
      <c r="N367" s="0" t="str">
        <f aca="false">A367&amp;"_"&amp;B367</f>
        <v>MAW746_1</v>
      </c>
      <c r="O367" s="0" t="n">
        <f aca="false">HLOOKUP(N367,UP!$C$15:$AH$16,2,0)</f>
        <v>1</v>
      </c>
    </row>
    <row r="368" customFormat="false" ht="15.75" hidden="false" customHeight="true" outlineLevel="0" collapsed="false">
      <c r="A368" s="21" t="s">
        <v>49</v>
      </c>
      <c r="B368" s="28" t="n">
        <v>2</v>
      </c>
      <c r="C368" s="29" t="s">
        <v>56</v>
      </c>
      <c r="D368" s="30" t="n">
        <v>4434</v>
      </c>
      <c r="E368" s="24" t="s">
        <v>80</v>
      </c>
      <c r="F368" s="15" t="n">
        <v>1</v>
      </c>
      <c r="G368" s="15" t="n">
        <v>0</v>
      </c>
      <c r="H368" s="2" t="n">
        <f aca="false">MAX(I368:J368)</f>
        <v>1</v>
      </c>
      <c r="I368" s="15" t="n">
        <v>1</v>
      </c>
      <c r="J368" s="15" t="n">
        <v>0</v>
      </c>
      <c r="K368" s="15" t="n">
        <v>6.94983126827134</v>
      </c>
      <c r="L368" s="15" t="n">
        <v>65</v>
      </c>
      <c r="M368" s="25" t="n">
        <v>4.33539001</v>
      </c>
      <c r="N368" s="0" t="str">
        <f aca="false">A368&amp;"_"&amp;B368</f>
        <v>MAW746_2</v>
      </c>
      <c r="O368" s="0" t="n">
        <f aca="false">HLOOKUP(N368,UP!$C$15:$AH$16,2,0)</f>
        <v>1</v>
      </c>
    </row>
    <row r="369" customFormat="false" ht="15.75" hidden="false" customHeight="true" outlineLevel="0" collapsed="false">
      <c r="A369" s="21" t="s">
        <v>49</v>
      </c>
      <c r="B369" s="28" t="n">
        <v>2</v>
      </c>
      <c r="C369" s="29" t="s">
        <v>53</v>
      </c>
      <c r="D369" s="30" t="n">
        <v>4078</v>
      </c>
      <c r="E369" s="24" t="s">
        <v>80</v>
      </c>
      <c r="F369" s="15" t="n">
        <v>1</v>
      </c>
      <c r="G369" s="15" t="n">
        <v>0</v>
      </c>
      <c r="H369" s="2" t="n">
        <f aca="false">MAX(I369:J369)</f>
        <v>1</v>
      </c>
      <c r="I369" s="15" t="n">
        <v>1</v>
      </c>
      <c r="J369" s="15" t="n">
        <v>0</v>
      </c>
      <c r="K369" s="15" t="n">
        <v>6.52540210077136</v>
      </c>
      <c r="L369" s="15" t="n">
        <v>65</v>
      </c>
      <c r="M369" s="25" t="n">
        <v>4.33539001</v>
      </c>
      <c r="N369" s="0" t="str">
        <f aca="false">A369&amp;"_"&amp;B369</f>
        <v>MAW746_2</v>
      </c>
      <c r="O369" s="0" t="n">
        <f aca="false">HLOOKUP(N369,UP!$C$15:$AH$16,2,0)</f>
        <v>1</v>
      </c>
    </row>
    <row r="370" customFormat="false" ht="15.75" hidden="false" customHeight="true" outlineLevel="0" collapsed="false">
      <c r="A370" s="21" t="s">
        <v>49</v>
      </c>
      <c r="B370" s="28" t="n">
        <v>2</v>
      </c>
      <c r="C370" s="29" t="s">
        <v>57</v>
      </c>
      <c r="D370" s="30" t="n">
        <v>4405</v>
      </c>
      <c r="E370" s="24" t="s">
        <v>80</v>
      </c>
      <c r="F370" s="15" t="n">
        <v>1</v>
      </c>
      <c r="G370" s="15" t="n">
        <v>0</v>
      </c>
      <c r="H370" s="2" t="n">
        <f aca="false">MAX(I370:J370)</f>
        <v>1</v>
      </c>
      <c r="I370" s="15" t="n">
        <v>1</v>
      </c>
      <c r="J370" s="15" t="n">
        <v>0</v>
      </c>
      <c r="K370" s="15" t="n">
        <v>3.8484510006475</v>
      </c>
      <c r="L370" s="15" t="n">
        <v>65</v>
      </c>
      <c r="M370" s="25" t="n">
        <v>4.33539001</v>
      </c>
      <c r="N370" s="0" t="str">
        <f aca="false">A370&amp;"_"&amp;B370</f>
        <v>MAW746_2</v>
      </c>
      <c r="O370" s="0" t="n">
        <f aca="false">HLOOKUP(N370,UP!$C$15:$AH$16,2,0)</f>
        <v>1</v>
      </c>
    </row>
    <row r="371" customFormat="false" ht="15.75" hidden="false" customHeight="true" outlineLevel="0" collapsed="false">
      <c r="A371" s="21" t="s">
        <v>49</v>
      </c>
      <c r="B371" s="28" t="n">
        <v>4</v>
      </c>
      <c r="C371" s="29" t="s">
        <v>61</v>
      </c>
      <c r="D371" s="30" t="n">
        <v>4392</v>
      </c>
      <c r="E371" s="24" t="s">
        <v>80</v>
      </c>
      <c r="F371" s="15" t="n">
        <v>1</v>
      </c>
      <c r="G371" s="15" t="n">
        <v>0</v>
      </c>
      <c r="H371" s="2" t="n">
        <f aca="false">MAX(I371:J371)</f>
        <v>1</v>
      </c>
      <c r="I371" s="15" t="n">
        <v>1</v>
      </c>
      <c r="J371" s="15" t="n">
        <v>0</v>
      </c>
      <c r="K371" s="15" t="n">
        <v>4.92256152890985</v>
      </c>
      <c r="L371" s="15" t="n">
        <v>65</v>
      </c>
      <c r="M371" s="25" t="n">
        <v>4.33539001</v>
      </c>
      <c r="N371" s="0" t="str">
        <f aca="false">A371&amp;"_"&amp;B371</f>
        <v>MAW746_4</v>
      </c>
      <c r="O371" s="0" t="n">
        <f aca="false">HLOOKUP(N371,UP!$C$15:$AH$16,2,0)</f>
        <v>1</v>
      </c>
    </row>
    <row r="372" customFormat="false" ht="15.75" hidden="false" customHeight="true" outlineLevel="0" collapsed="false">
      <c r="A372" s="21" t="s">
        <v>49</v>
      </c>
      <c r="B372" s="28" t="n">
        <v>4</v>
      </c>
      <c r="C372" s="29" t="s">
        <v>56</v>
      </c>
      <c r="D372" s="30" t="n">
        <v>4516</v>
      </c>
      <c r="E372" s="24" t="s">
        <v>80</v>
      </c>
      <c r="F372" s="15" t="n">
        <v>1</v>
      </c>
      <c r="G372" s="15" t="n">
        <v>0</v>
      </c>
      <c r="H372" s="2" t="n">
        <f aca="false">MAX(I372:J372)</f>
        <v>1</v>
      </c>
      <c r="I372" s="15" t="n">
        <v>1</v>
      </c>
      <c r="J372" s="15" t="n">
        <v>0</v>
      </c>
      <c r="K372" s="15" t="n">
        <v>5.39694201960191</v>
      </c>
      <c r="L372" s="15" t="n">
        <v>65</v>
      </c>
      <c r="M372" s="25" t="n">
        <v>4.33539001</v>
      </c>
      <c r="N372" s="0" t="str">
        <f aca="false">A372&amp;"_"&amp;B372</f>
        <v>MAW746_4</v>
      </c>
      <c r="O372" s="0" t="n">
        <f aca="false">HLOOKUP(N372,UP!$C$15:$AH$16,2,0)</f>
        <v>1</v>
      </c>
    </row>
    <row r="373" customFormat="false" ht="15.75" hidden="false" customHeight="true" outlineLevel="0" collapsed="false">
      <c r="A373" s="21" t="s">
        <v>49</v>
      </c>
      <c r="B373" s="28" t="n">
        <v>4</v>
      </c>
      <c r="C373" s="29" t="s">
        <v>85</v>
      </c>
      <c r="D373" s="30" t="n">
        <v>4357</v>
      </c>
      <c r="E373" s="24" t="s">
        <v>80</v>
      </c>
      <c r="F373" s="15" t="n">
        <v>1</v>
      </c>
      <c r="G373" s="15" t="n">
        <v>0</v>
      </c>
      <c r="H373" s="2" t="n">
        <f aca="false">MAX(I373:J373)</f>
        <v>1</v>
      </c>
      <c r="I373" s="15" t="n">
        <v>1</v>
      </c>
      <c r="J373" s="15" t="n">
        <v>0</v>
      </c>
      <c r="K373" s="15" t="n">
        <v>4.18020318486658</v>
      </c>
      <c r="L373" s="15" t="n">
        <v>65</v>
      </c>
      <c r="M373" s="25" t="n">
        <v>4.33539001</v>
      </c>
      <c r="N373" s="0" t="str">
        <f aca="false">A373&amp;"_"&amp;B373</f>
        <v>MAW746_4</v>
      </c>
      <c r="O373" s="0" t="n">
        <f aca="false">HLOOKUP(N373,UP!$C$15:$AH$16,2,0)</f>
        <v>1</v>
      </c>
    </row>
    <row r="374" customFormat="false" ht="15.75" hidden="false" customHeight="true" outlineLevel="0" collapsed="false">
      <c r="A374" s="21" t="s">
        <v>49</v>
      </c>
      <c r="B374" s="28" t="n">
        <v>4</v>
      </c>
      <c r="C374" s="29" t="s">
        <v>57</v>
      </c>
      <c r="D374" s="30" t="n">
        <v>4125</v>
      </c>
      <c r="E374" s="24" t="s">
        <v>80</v>
      </c>
      <c r="F374" s="15" t="n">
        <v>1</v>
      </c>
      <c r="G374" s="15" t="n">
        <v>0</v>
      </c>
      <c r="H374" s="2" t="n">
        <f aca="false">MAX(I374:J374)</f>
        <v>1</v>
      </c>
      <c r="I374" s="15" t="n">
        <v>1</v>
      </c>
      <c r="J374" s="15" t="n">
        <v>0</v>
      </c>
      <c r="K374" s="15" t="n">
        <v>3.67566340470006</v>
      </c>
      <c r="L374" s="15" t="n">
        <v>65</v>
      </c>
      <c r="M374" s="25" t="n">
        <v>4.33539001</v>
      </c>
      <c r="N374" s="0" t="str">
        <f aca="false">A374&amp;"_"&amp;B374</f>
        <v>MAW746_4</v>
      </c>
      <c r="O374" s="0" t="n">
        <f aca="false">HLOOKUP(N374,UP!$C$15:$AH$16,2,0)</f>
        <v>1</v>
      </c>
    </row>
    <row r="375" customFormat="false" ht="15.75" hidden="false" customHeight="true" outlineLevel="0" collapsed="false">
      <c r="A375" s="21" t="s">
        <v>49</v>
      </c>
      <c r="B375" s="28" t="n">
        <v>3</v>
      </c>
      <c r="C375" s="29" t="s">
        <v>57</v>
      </c>
      <c r="D375" s="30" t="n">
        <v>4566</v>
      </c>
      <c r="E375" s="24" t="s">
        <v>80</v>
      </c>
      <c r="F375" s="15" t="n">
        <v>1</v>
      </c>
      <c r="G375" s="15" t="n">
        <v>0</v>
      </c>
      <c r="H375" s="2" t="n">
        <f aca="false">MAX(I375:J375)</f>
        <v>1</v>
      </c>
      <c r="I375" s="15" t="n">
        <v>1</v>
      </c>
      <c r="J375" s="15" t="n">
        <v>0</v>
      </c>
      <c r="K375" s="15" t="n">
        <v>3.87358374187621</v>
      </c>
      <c r="L375" s="15" t="n">
        <v>65</v>
      </c>
      <c r="M375" s="25" t="n">
        <v>4.33539001</v>
      </c>
      <c r="N375" s="0" t="str">
        <f aca="false">A375&amp;"_"&amp;B375</f>
        <v>MAW746_3</v>
      </c>
      <c r="O375" s="0" t="n">
        <f aca="false">HLOOKUP(N375,UP!$C$15:$AH$16,2,0)</f>
        <v>1</v>
      </c>
    </row>
    <row r="376" customFormat="false" ht="15.75" hidden="false" customHeight="true" outlineLevel="0" collapsed="false">
      <c r="A376" s="21" t="s">
        <v>49</v>
      </c>
      <c r="B376" s="28" t="n">
        <v>4</v>
      </c>
      <c r="C376" s="29" t="s">
        <v>57</v>
      </c>
      <c r="D376" s="30" t="n">
        <v>4681</v>
      </c>
      <c r="E376" s="24" t="s">
        <v>80</v>
      </c>
      <c r="F376" s="15" t="n">
        <v>1</v>
      </c>
      <c r="G376" s="15" t="n">
        <v>0</v>
      </c>
      <c r="H376" s="2" t="n">
        <f aca="false">MAX(I376:J376)</f>
        <v>1</v>
      </c>
      <c r="I376" s="15" t="n">
        <v>1</v>
      </c>
      <c r="J376" s="15" t="n">
        <v>0</v>
      </c>
      <c r="K376" s="15" t="n">
        <v>2.7884776393263</v>
      </c>
      <c r="L376" s="15" t="n">
        <v>65</v>
      </c>
      <c r="M376" s="25" t="n">
        <v>4.33539001</v>
      </c>
      <c r="N376" s="0" t="str">
        <f aca="false">A376&amp;"_"&amp;B376</f>
        <v>MAW746_4</v>
      </c>
      <c r="O376" s="0" t="n">
        <f aca="false">HLOOKUP(N376,UP!$C$15:$AH$16,2,0)</f>
        <v>1</v>
      </c>
    </row>
    <row r="377" customFormat="false" ht="15.75" hidden="false" customHeight="true" outlineLevel="0" collapsed="false">
      <c r="A377" s="21" t="s">
        <v>52</v>
      </c>
      <c r="B377" s="24" t="n">
        <v>2</v>
      </c>
      <c r="C377" s="31" t="s">
        <v>85</v>
      </c>
      <c r="D377" s="31" t="n">
        <v>29082</v>
      </c>
      <c r="E377" s="24" t="s">
        <v>80</v>
      </c>
      <c r="F377" s="15" t="n">
        <v>1</v>
      </c>
      <c r="G377" s="15" t="n">
        <v>0</v>
      </c>
      <c r="H377" s="2" t="n">
        <f aca="false">MAX(I377:J377)</f>
        <v>1</v>
      </c>
      <c r="I377" s="15" t="n">
        <v>1</v>
      </c>
      <c r="J377" s="15" t="n">
        <v>0</v>
      </c>
      <c r="K377" s="15" t="n">
        <v>4.38055825634927</v>
      </c>
      <c r="L377" s="15" t="n">
        <v>65</v>
      </c>
      <c r="M377" s="25" t="n">
        <v>4.33539001</v>
      </c>
      <c r="N377" s="0" t="str">
        <f aca="false">A377&amp;"_"&amp;B377</f>
        <v>MAW751_2</v>
      </c>
      <c r="O377" s="0" t="n">
        <f aca="false">HLOOKUP(N377,UP!$C$15:$AH$16,2,0)</f>
        <v>0</v>
      </c>
    </row>
    <row r="378" customFormat="false" ht="15.75" hidden="false" customHeight="true" outlineLevel="0" collapsed="false">
      <c r="A378" s="21" t="s">
        <v>44</v>
      </c>
      <c r="B378" s="22" t="n">
        <v>2</v>
      </c>
      <c r="C378" s="23" t="s">
        <v>56</v>
      </c>
      <c r="D378" s="23" t="n">
        <v>19810</v>
      </c>
      <c r="E378" s="24" t="s">
        <v>81</v>
      </c>
      <c r="F378" s="15" t="n">
        <f aca="false">IF(ISERROR(SEARCH("2",E378)),0,1)</f>
        <v>1</v>
      </c>
      <c r="G378" s="15" t="n">
        <v>0</v>
      </c>
      <c r="H378" s="2" t="n">
        <f aca="false">MAX(I378:J378)</f>
        <v>1</v>
      </c>
      <c r="I378" s="15" t="n">
        <v>1</v>
      </c>
      <c r="J378" s="15" t="n">
        <v>0</v>
      </c>
      <c r="K378" s="15" t="n">
        <v>4.02312355218709</v>
      </c>
      <c r="L378" s="15" t="n">
        <v>70</v>
      </c>
      <c r="M378" s="25" t="n">
        <v>5.04152884</v>
      </c>
      <c r="N378" s="0" t="str">
        <f aca="false">A378&amp;"_"&amp;B378</f>
        <v>MAW752_2</v>
      </c>
      <c r="O378" s="0" t="n">
        <f aca="false">HLOOKUP(N378,UP!$C$15:$AH$16,2,0)</f>
        <v>0</v>
      </c>
    </row>
    <row r="379" customFormat="false" ht="15.75" hidden="false" customHeight="true" outlineLevel="0" collapsed="false">
      <c r="A379" s="21" t="s">
        <v>44</v>
      </c>
      <c r="B379" s="22" t="n">
        <v>2</v>
      </c>
      <c r="C379" s="23" t="s">
        <v>56</v>
      </c>
      <c r="D379" s="23" t="n">
        <v>19817</v>
      </c>
      <c r="E379" s="24" t="s">
        <v>81</v>
      </c>
      <c r="F379" s="15" t="n">
        <f aca="false">IF(ISERROR(SEARCH("2",E379)),0,1)</f>
        <v>1</v>
      </c>
      <c r="G379" s="15" t="n">
        <v>0</v>
      </c>
      <c r="H379" s="2" t="n">
        <f aca="false">MAX(I379:J379)</f>
        <v>1</v>
      </c>
      <c r="I379" s="15" t="n">
        <v>1</v>
      </c>
      <c r="J379" s="15" t="n">
        <v>0</v>
      </c>
      <c r="K379" s="15" t="n">
        <v>6.03715933249534</v>
      </c>
      <c r="L379" s="15" t="n">
        <v>70</v>
      </c>
      <c r="M379" s="25" t="n">
        <v>5.04152884</v>
      </c>
      <c r="N379" s="0" t="str">
        <f aca="false">A379&amp;"_"&amp;B379</f>
        <v>MAW752_2</v>
      </c>
      <c r="O379" s="0" t="n">
        <f aca="false">HLOOKUP(N379,UP!$C$15:$AH$16,2,0)</f>
        <v>0</v>
      </c>
    </row>
    <row r="380" customFormat="false" ht="15.75" hidden="false" customHeight="true" outlineLevel="0" collapsed="false">
      <c r="A380" s="21" t="s">
        <v>44</v>
      </c>
      <c r="B380" s="22" t="n">
        <v>2</v>
      </c>
      <c r="C380" s="23" t="s">
        <v>56</v>
      </c>
      <c r="D380" s="23" t="n">
        <v>29585</v>
      </c>
      <c r="E380" s="24" t="s">
        <v>81</v>
      </c>
      <c r="F380" s="15" t="n">
        <f aca="false">IF(ISERROR(SEARCH("2",E380)),0,1)</f>
        <v>1</v>
      </c>
      <c r="G380" s="15" t="n">
        <v>0</v>
      </c>
      <c r="H380" s="2" t="n">
        <f aca="false">MAX(I380:J380)</f>
        <v>1</v>
      </c>
      <c r="I380" s="15" t="n">
        <v>1</v>
      </c>
      <c r="J380" s="15" t="n">
        <v>0</v>
      </c>
      <c r="K380" s="15" t="n">
        <v>1.14829138479524</v>
      </c>
      <c r="L380" s="15" t="n">
        <v>70</v>
      </c>
      <c r="M380" s="25" t="n">
        <v>5.04152884</v>
      </c>
      <c r="N380" s="0" t="str">
        <f aca="false">A380&amp;"_"&amp;B380</f>
        <v>MAW752_2</v>
      </c>
      <c r="O380" s="0" t="n">
        <f aca="false">HLOOKUP(N380,UP!$C$15:$AH$16,2,0)</f>
        <v>0</v>
      </c>
    </row>
    <row r="381" customFormat="false" ht="15.75" hidden="false" customHeight="true" outlineLevel="0" collapsed="false">
      <c r="A381" s="21" t="s">
        <v>44</v>
      </c>
      <c r="B381" s="22" t="n">
        <v>1</v>
      </c>
      <c r="C381" s="23" t="s">
        <v>56</v>
      </c>
      <c r="D381" s="23" t="n">
        <v>11434</v>
      </c>
      <c r="E381" s="24" t="s">
        <v>81</v>
      </c>
      <c r="F381" s="15" t="n">
        <f aca="false">IF(ISERROR(SEARCH("2",E381)),0,1)</f>
        <v>1</v>
      </c>
      <c r="G381" s="15" t="n">
        <v>0</v>
      </c>
      <c r="H381" s="2" t="n">
        <f aca="false">MAX(I381:J381)</f>
        <v>1</v>
      </c>
      <c r="I381" s="15" t="n">
        <v>1</v>
      </c>
      <c r="J381" s="15" t="n">
        <v>0</v>
      </c>
      <c r="K381" s="15" t="n">
        <v>6.13788664695106</v>
      </c>
      <c r="L381" s="15" t="n">
        <v>70</v>
      </c>
      <c r="M381" s="25" t="n">
        <v>5.04152884</v>
      </c>
      <c r="N381" s="0" t="str">
        <f aca="false">A381&amp;"_"&amp;B381</f>
        <v>MAW752_1</v>
      </c>
      <c r="O381" s="0" t="n">
        <f aca="false">HLOOKUP(N381,UP!$C$15:$AH$16,2,0)</f>
        <v>0</v>
      </c>
    </row>
    <row r="382" customFormat="false" ht="15.75" hidden="false" customHeight="true" outlineLevel="0" collapsed="false">
      <c r="A382" s="21" t="s">
        <v>44</v>
      </c>
      <c r="B382" s="22" t="n">
        <v>1</v>
      </c>
      <c r="C382" s="23" t="s">
        <v>56</v>
      </c>
      <c r="D382" s="23" t="n">
        <v>11398</v>
      </c>
      <c r="E382" s="24" t="s">
        <v>81</v>
      </c>
      <c r="F382" s="15" t="n">
        <f aca="false">IF(ISERROR(SEARCH("2",E382)),0,1)</f>
        <v>1</v>
      </c>
      <c r="G382" s="15" t="n">
        <v>0</v>
      </c>
      <c r="H382" s="2" t="n">
        <f aca="false">MAX(I382:J382)</f>
        <v>1</v>
      </c>
      <c r="I382" s="15" t="n">
        <v>1</v>
      </c>
      <c r="J382" s="15" t="n">
        <v>0</v>
      </c>
      <c r="K382" s="15" t="n">
        <v>5.78587119011632</v>
      </c>
      <c r="L382" s="15" t="n">
        <v>70</v>
      </c>
      <c r="M382" s="25" t="n">
        <v>5.04152884</v>
      </c>
      <c r="N382" s="0" t="str">
        <f aca="false">A382&amp;"_"&amp;B382</f>
        <v>MAW752_1</v>
      </c>
      <c r="O382" s="0" t="n">
        <f aca="false">HLOOKUP(N382,UP!$C$15:$AH$16,2,0)</f>
        <v>0</v>
      </c>
    </row>
    <row r="383" customFormat="false" ht="15.75" hidden="false" customHeight="true" outlineLevel="0" collapsed="false">
      <c r="A383" s="21" t="s">
        <v>62</v>
      </c>
      <c r="B383" s="36" t="n">
        <v>2</v>
      </c>
      <c r="C383" s="37" t="s">
        <v>56</v>
      </c>
      <c r="D383" s="38" t="n">
        <v>6436</v>
      </c>
      <c r="E383" s="24" t="s">
        <v>82</v>
      </c>
      <c r="F383" s="15" t="n">
        <f aca="false">IF(ISERROR(SEARCH("2",E383)),0,1)</f>
        <v>1</v>
      </c>
      <c r="G383" s="15" t="n">
        <v>0</v>
      </c>
      <c r="H383" s="2" t="n">
        <f aca="false">MAX(I383:J383)</f>
        <v>1</v>
      </c>
      <c r="I383" s="15" t="n">
        <v>1</v>
      </c>
      <c r="J383" s="15" t="n">
        <v>0</v>
      </c>
      <c r="K383" s="15" t="n">
        <v>5.98072847445523</v>
      </c>
      <c r="L383" s="15" t="n">
        <v>70</v>
      </c>
      <c r="M383" s="25" t="n">
        <v>5.04152884</v>
      </c>
      <c r="N383" s="0" t="str">
        <f aca="false">A383&amp;"_"&amp;B383</f>
        <v>MAW753_2</v>
      </c>
      <c r="O383" s="0" t="n">
        <f aca="false">HLOOKUP(N383,UP!$C$15:$AH$16,2,0)</f>
        <v>0</v>
      </c>
    </row>
    <row r="384" customFormat="false" ht="15.75" hidden="false" customHeight="true" outlineLevel="0" collapsed="false">
      <c r="A384" s="21" t="s">
        <v>62</v>
      </c>
      <c r="B384" s="36" t="n">
        <v>2</v>
      </c>
      <c r="C384" s="37" t="s">
        <v>57</v>
      </c>
      <c r="D384" s="38" t="n">
        <v>6602</v>
      </c>
      <c r="E384" s="24" t="s">
        <v>82</v>
      </c>
      <c r="F384" s="15" t="n">
        <f aca="false">IF(ISERROR(SEARCH("2",E384)),0,1)</f>
        <v>1</v>
      </c>
      <c r="G384" s="15" t="n">
        <v>0</v>
      </c>
      <c r="H384" s="2" t="n">
        <f aca="false">MAX(I384:J384)</f>
        <v>1</v>
      </c>
      <c r="I384" s="15" t="n">
        <v>1</v>
      </c>
      <c r="J384" s="15" t="n">
        <v>0</v>
      </c>
      <c r="K384" s="15" t="n">
        <v>4.88109250588246</v>
      </c>
      <c r="L384" s="15" t="n">
        <v>70</v>
      </c>
      <c r="M384" s="25" t="n">
        <v>5.04152884</v>
      </c>
      <c r="N384" s="0" t="str">
        <f aca="false">A384&amp;"_"&amp;B384</f>
        <v>MAW753_2</v>
      </c>
      <c r="O384" s="0" t="n">
        <f aca="false">HLOOKUP(N384,UP!$C$15:$AH$16,2,0)</f>
        <v>0</v>
      </c>
    </row>
    <row r="385" customFormat="false" ht="15.75" hidden="false" customHeight="true" outlineLevel="0" collapsed="false">
      <c r="A385" s="21" t="s">
        <v>47</v>
      </c>
      <c r="B385" s="26" t="n">
        <v>1</v>
      </c>
      <c r="C385" s="27" t="s">
        <v>56</v>
      </c>
      <c r="D385" s="27" t="n">
        <v>824</v>
      </c>
      <c r="E385" s="24" t="s">
        <v>80</v>
      </c>
      <c r="F385" s="15" t="n">
        <v>1</v>
      </c>
      <c r="G385" s="15" t="n">
        <v>0</v>
      </c>
      <c r="H385" s="2" t="n">
        <f aca="false">MAX(I385:J385)</f>
        <v>1</v>
      </c>
      <c r="I385" s="15" t="n">
        <v>1</v>
      </c>
      <c r="J385" s="15" t="n">
        <v>0</v>
      </c>
      <c r="K385" s="15" t="n">
        <v>3.45009705217231</v>
      </c>
      <c r="L385" s="15" t="n">
        <v>70</v>
      </c>
      <c r="M385" s="25" t="n">
        <v>5.04152884</v>
      </c>
      <c r="N385" s="0" t="str">
        <f aca="false">A385&amp;"_"&amp;B385</f>
        <v>MAW744_1</v>
      </c>
      <c r="O385" s="0" t="n">
        <f aca="false">HLOOKUP(N385,UP!$C$15:$AH$16,2,0)</f>
        <v>0</v>
      </c>
    </row>
    <row r="386" customFormat="false" ht="15.75" hidden="false" customHeight="true" outlineLevel="0" collapsed="false">
      <c r="A386" s="21" t="s">
        <v>47</v>
      </c>
      <c r="B386" s="26" t="n">
        <v>3</v>
      </c>
      <c r="C386" s="27" t="s">
        <v>57</v>
      </c>
      <c r="D386" s="27" t="n">
        <v>292</v>
      </c>
      <c r="E386" s="24" t="s">
        <v>80</v>
      </c>
      <c r="F386" s="15" t="n">
        <v>1</v>
      </c>
      <c r="G386" s="15" t="n">
        <v>0</v>
      </c>
      <c r="H386" s="2" t="n">
        <f aca="false">MAX(I386:J386)</f>
        <v>1</v>
      </c>
      <c r="I386" s="15" t="n">
        <v>1</v>
      </c>
      <c r="J386" s="15" t="n">
        <v>0</v>
      </c>
      <c r="K386" s="15" t="n">
        <v>6.43963662132836</v>
      </c>
      <c r="L386" s="15" t="n">
        <v>70</v>
      </c>
      <c r="M386" s="25" t="n">
        <v>5.04152884</v>
      </c>
      <c r="N386" s="0" t="str">
        <f aca="false">A386&amp;"_"&amp;B386</f>
        <v>MAW744_3</v>
      </c>
      <c r="O386" s="0" t="n">
        <f aca="false">HLOOKUP(N386,UP!$C$15:$AH$16,2,0)</f>
        <v>1</v>
      </c>
    </row>
    <row r="387" customFormat="false" ht="15.75" hidden="false" customHeight="true" outlineLevel="0" collapsed="false">
      <c r="A387" s="21" t="s">
        <v>47</v>
      </c>
      <c r="B387" s="26" t="n">
        <v>3</v>
      </c>
      <c r="C387" s="27" t="s">
        <v>56</v>
      </c>
      <c r="D387" s="27" t="n">
        <v>423</v>
      </c>
      <c r="E387" s="24" t="s">
        <v>80</v>
      </c>
      <c r="F387" s="15" t="n">
        <v>1</v>
      </c>
      <c r="G387" s="15" t="n">
        <v>0</v>
      </c>
      <c r="H387" s="2" t="n">
        <f aca="false">MAX(I387:J387)</f>
        <v>1</v>
      </c>
      <c r="I387" s="15" t="n">
        <v>1</v>
      </c>
      <c r="J387" s="15" t="n">
        <v>0</v>
      </c>
      <c r="K387" s="15" t="n">
        <v>3.05614133341215</v>
      </c>
      <c r="L387" s="15" t="n">
        <v>70</v>
      </c>
      <c r="M387" s="25" t="n">
        <v>5.04152884</v>
      </c>
      <c r="N387" s="0" t="str">
        <f aca="false">A387&amp;"_"&amp;B387</f>
        <v>MAW744_3</v>
      </c>
      <c r="O387" s="0" t="n">
        <f aca="false">HLOOKUP(N387,UP!$C$15:$AH$16,2,0)</f>
        <v>1</v>
      </c>
    </row>
    <row r="388" customFormat="false" ht="15.75" hidden="false" customHeight="true" outlineLevel="0" collapsed="false">
      <c r="A388" s="21" t="s">
        <v>47</v>
      </c>
      <c r="B388" s="26" t="n">
        <v>4</v>
      </c>
      <c r="C388" s="27" t="s">
        <v>54</v>
      </c>
      <c r="D388" s="27" t="n">
        <v>357</v>
      </c>
      <c r="E388" s="24" t="s">
        <v>80</v>
      </c>
      <c r="F388" s="15" t="n">
        <v>1</v>
      </c>
      <c r="G388" s="15" t="n">
        <v>0</v>
      </c>
      <c r="H388" s="2" t="n">
        <f aca="false">MAX(I388:J388)</f>
        <v>1</v>
      </c>
      <c r="I388" s="15" t="n">
        <v>1</v>
      </c>
      <c r="J388" s="15" t="n">
        <v>0</v>
      </c>
      <c r="K388" s="15" t="n">
        <v>5.44375175014039</v>
      </c>
      <c r="L388" s="15" t="n">
        <v>70</v>
      </c>
      <c r="M388" s="25" t="n">
        <v>5.04152884</v>
      </c>
      <c r="N388" s="0" t="str">
        <f aca="false">A388&amp;"_"&amp;B388</f>
        <v>MAW744_4</v>
      </c>
      <c r="O388" s="0" t="n">
        <f aca="false">HLOOKUP(N388,UP!$C$15:$AH$16,2,0)</f>
        <v>0</v>
      </c>
    </row>
    <row r="389" customFormat="false" ht="15.75" hidden="false" customHeight="true" outlineLevel="0" collapsed="false">
      <c r="A389" s="21" t="s">
        <v>47</v>
      </c>
      <c r="B389" s="26" t="n">
        <v>3</v>
      </c>
      <c r="C389" s="27" t="s">
        <v>53</v>
      </c>
      <c r="D389" s="27" t="n">
        <v>462</v>
      </c>
      <c r="E389" s="24" t="s">
        <v>80</v>
      </c>
      <c r="F389" s="15" t="n">
        <v>1</v>
      </c>
      <c r="G389" s="15" t="n">
        <v>0</v>
      </c>
      <c r="H389" s="2" t="n">
        <f aca="false">MAX(I389:J389)</f>
        <v>1</v>
      </c>
      <c r="I389" s="15" t="n">
        <v>1</v>
      </c>
      <c r="J389" s="15" t="n">
        <v>0</v>
      </c>
      <c r="K389" s="15" t="n">
        <v>3.01907054009979</v>
      </c>
      <c r="L389" s="15" t="n">
        <v>70</v>
      </c>
      <c r="M389" s="25" t="n">
        <v>5.04152884</v>
      </c>
      <c r="N389" s="0" t="str">
        <f aca="false">A389&amp;"_"&amp;B389</f>
        <v>MAW744_3</v>
      </c>
      <c r="O389" s="0" t="n">
        <f aca="false">HLOOKUP(N389,UP!$C$15:$AH$16,2,0)</f>
        <v>1</v>
      </c>
    </row>
    <row r="390" customFormat="false" ht="15.75" hidden="false" customHeight="true" outlineLevel="0" collapsed="false">
      <c r="A390" s="21" t="s">
        <v>55</v>
      </c>
      <c r="B390" s="26" t="n">
        <v>2</v>
      </c>
      <c r="C390" s="27" t="s">
        <v>86</v>
      </c>
      <c r="D390" s="27" t="n">
        <v>1511</v>
      </c>
      <c r="E390" s="24" t="s">
        <v>80</v>
      </c>
      <c r="F390" s="15" t="n">
        <v>1</v>
      </c>
      <c r="G390" s="15" t="n">
        <v>0</v>
      </c>
      <c r="H390" s="2" t="n">
        <f aca="false">MAX(I390:J390)</f>
        <v>1</v>
      </c>
      <c r="I390" s="15" t="n">
        <v>1</v>
      </c>
      <c r="J390" s="15" t="n">
        <v>0</v>
      </c>
      <c r="K390" s="15" t="n">
        <v>0.84948665353068</v>
      </c>
      <c r="L390" s="15" t="n">
        <v>70</v>
      </c>
      <c r="M390" s="25" t="n">
        <v>5.04152884</v>
      </c>
      <c r="N390" s="0" t="str">
        <f aca="false">A390&amp;"_"&amp;B390</f>
        <v>MAW745_2</v>
      </c>
      <c r="O390" s="0" t="n">
        <f aca="false">HLOOKUP(N390,UP!$C$15:$AH$16,2,0)</f>
        <v>0</v>
      </c>
    </row>
    <row r="391" customFormat="false" ht="15.75" hidden="false" customHeight="true" outlineLevel="0" collapsed="false">
      <c r="A391" s="21" t="s">
        <v>55</v>
      </c>
      <c r="B391" s="26" t="n">
        <v>2</v>
      </c>
      <c r="C391" s="27" t="s">
        <v>56</v>
      </c>
      <c r="D391" s="27" t="n">
        <v>1297</v>
      </c>
      <c r="E391" s="24" t="s">
        <v>80</v>
      </c>
      <c r="F391" s="15" t="n">
        <v>1</v>
      </c>
      <c r="G391" s="15" t="n">
        <v>0</v>
      </c>
      <c r="H391" s="2" t="n">
        <f aca="false">MAX(I391:J391)</f>
        <v>1</v>
      </c>
      <c r="I391" s="15" t="n">
        <v>1</v>
      </c>
      <c r="J391" s="15" t="n">
        <v>0</v>
      </c>
      <c r="K391" s="15" t="n">
        <v>3.75518496874405</v>
      </c>
      <c r="L391" s="15" t="n">
        <v>70</v>
      </c>
      <c r="M391" s="25" t="n">
        <v>5.04152884</v>
      </c>
      <c r="N391" s="0" t="str">
        <f aca="false">A391&amp;"_"&amp;B391</f>
        <v>MAW745_2</v>
      </c>
      <c r="O391" s="0" t="n">
        <f aca="false">HLOOKUP(N391,UP!$C$15:$AH$16,2,0)</f>
        <v>0</v>
      </c>
    </row>
    <row r="392" customFormat="false" ht="15.75" hidden="false" customHeight="true" outlineLevel="0" collapsed="false">
      <c r="A392" s="21" t="s">
        <v>55</v>
      </c>
      <c r="B392" s="26" t="n">
        <v>1</v>
      </c>
      <c r="C392" s="27" t="s">
        <v>56</v>
      </c>
      <c r="D392" s="27" t="n">
        <v>1078</v>
      </c>
      <c r="E392" s="24" t="s">
        <v>80</v>
      </c>
      <c r="F392" s="15" t="n">
        <v>1</v>
      </c>
      <c r="G392" s="15" t="n">
        <v>0</v>
      </c>
      <c r="H392" s="2" t="n">
        <f aca="false">MAX(I392:J392)</f>
        <v>1</v>
      </c>
      <c r="I392" s="15" t="n">
        <v>1</v>
      </c>
      <c r="J392" s="15" t="n">
        <v>0</v>
      </c>
      <c r="K392" s="15" t="n">
        <v>5.48090108326909</v>
      </c>
      <c r="L392" s="15" t="n">
        <v>70</v>
      </c>
      <c r="M392" s="25" t="n">
        <v>5.04152884</v>
      </c>
      <c r="N392" s="0" t="str">
        <f aca="false">A392&amp;"_"&amp;B392</f>
        <v>MAW745_1</v>
      </c>
      <c r="O392" s="0" t="n">
        <f aca="false">HLOOKUP(N392,UP!$C$15:$AH$16,2,0)</f>
        <v>0</v>
      </c>
    </row>
    <row r="393" customFormat="false" ht="15.75" hidden="false" customHeight="true" outlineLevel="0" collapsed="false">
      <c r="A393" s="21" t="s">
        <v>49</v>
      </c>
      <c r="B393" s="28" t="n">
        <v>1</v>
      </c>
      <c r="C393" s="29" t="s">
        <v>57</v>
      </c>
      <c r="D393" s="30" t="n">
        <v>4931</v>
      </c>
      <c r="E393" s="24" t="s">
        <v>80</v>
      </c>
      <c r="F393" s="15" t="n">
        <v>1</v>
      </c>
      <c r="G393" s="15" t="n">
        <v>0</v>
      </c>
      <c r="H393" s="2" t="n">
        <f aca="false">MAX(I393:J393)</f>
        <v>1</v>
      </c>
      <c r="I393" s="15" t="n">
        <v>1</v>
      </c>
      <c r="J393" s="15" t="n">
        <v>0</v>
      </c>
      <c r="K393" s="15" t="n">
        <v>2.06119894002026</v>
      </c>
      <c r="L393" s="15" t="n">
        <v>70</v>
      </c>
      <c r="M393" s="25" t="n">
        <v>5.04152884</v>
      </c>
      <c r="N393" s="0" t="str">
        <f aca="false">A393&amp;"_"&amp;B393</f>
        <v>MAW746_1</v>
      </c>
      <c r="O393" s="0" t="n">
        <f aca="false">HLOOKUP(N393,UP!$C$15:$AH$16,2,0)</f>
        <v>1</v>
      </c>
    </row>
    <row r="394" customFormat="false" ht="15.75" hidden="false" customHeight="true" outlineLevel="0" collapsed="false">
      <c r="A394" s="21" t="s">
        <v>49</v>
      </c>
      <c r="B394" s="28" t="n">
        <v>2</v>
      </c>
      <c r="C394" s="29" t="s">
        <v>53</v>
      </c>
      <c r="D394" s="30" t="n">
        <v>4038</v>
      </c>
      <c r="E394" s="24" t="s">
        <v>80</v>
      </c>
      <c r="F394" s="15" t="n">
        <v>1</v>
      </c>
      <c r="G394" s="15" t="n">
        <v>0</v>
      </c>
      <c r="H394" s="2" t="n">
        <f aca="false">MAX(I394:J394)</f>
        <v>1</v>
      </c>
      <c r="I394" s="15" t="n">
        <v>1</v>
      </c>
      <c r="J394" s="15" t="n">
        <v>0</v>
      </c>
      <c r="K394" s="15" t="n">
        <v>4.68490004466578</v>
      </c>
      <c r="L394" s="15" t="n">
        <v>70</v>
      </c>
      <c r="M394" s="25" t="n">
        <v>5.04152884</v>
      </c>
      <c r="N394" s="0" t="str">
        <f aca="false">A394&amp;"_"&amp;B394</f>
        <v>MAW746_2</v>
      </c>
      <c r="O394" s="0" t="n">
        <f aca="false">HLOOKUP(N394,UP!$C$15:$AH$16,2,0)</f>
        <v>1</v>
      </c>
    </row>
    <row r="395" customFormat="false" ht="15.75" hidden="false" customHeight="true" outlineLevel="0" collapsed="false">
      <c r="A395" s="21" t="s">
        <v>49</v>
      </c>
      <c r="B395" s="28" t="n">
        <v>2</v>
      </c>
      <c r="C395" s="29" t="s">
        <v>56</v>
      </c>
      <c r="D395" s="30" t="n">
        <v>4015</v>
      </c>
      <c r="E395" s="24" t="s">
        <v>80</v>
      </c>
      <c r="F395" s="15" t="n">
        <v>1</v>
      </c>
      <c r="G395" s="15" t="n">
        <v>0</v>
      </c>
      <c r="H395" s="2" t="n">
        <f aca="false">MAX(I395:J395)</f>
        <v>1</v>
      </c>
      <c r="I395" s="15" t="n">
        <v>1</v>
      </c>
      <c r="J395" s="15" t="n">
        <v>0</v>
      </c>
      <c r="K395" s="15" t="n">
        <v>4.98884913390059</v>
      </c>
      <c r="L395" s="15" t="n">
        <v>70</v>
      </c>
      <c r="M395" s="25" t="n">
        <v>5.04152884</v>
      </c>
      <c r="N395" s="0" t="str">
        <f aca="false">A395&amp;"_"&amp;B395</f>
        <v>MAW746_2</v>
      </c>
      <c r="O395" s="0" t="n">
        <f aca="false">HLOOKUP(N395,UP!$C$15:$AH$16,2,0)</f>
        <v>1</v>
      </c>
    </row>
    <row r="396" customFormat="false" ht="15.75" hidden="false" customHeight="true" outlineLevel="0" collapsed="false">
      <c r="A396" s="21" t="s">
        <v>49</v>
      </c>
      <c r="B396" s="28" t="n">
        <v>4</v>
      </c>
      <c r="C396" s="29" t="s">
        <v>57</v>
      </c>
      <c r="D396" s="30" t="n">
        <v>4393</v>
      </c>
      <c r="E396" s="24" t="s">
        <v>80</v>
      </c>
      <c r="F396" s="15" t="n">
        <v>1</v>
      </c>
      <c r="G396" s="15" t="n">
        <v>0</v>
      </c>
      <c r="H396" s="2" t="n">
        <f aca="false">MAX(I396:J396)</f>
        <v>1</v>
      </c>
      <c r="I396" s="15" t="n">
        <v>1</v>
      </c>
      <c r="J396" s="15" t="n">
        <v>0</v>
      </c>
      <c r="K396" s="15" t="n">
        <v>3.17002406710478</v>
      </c>
      <c r="L396" s="15" t="n">
        <v>70</v>
      </c>
      <c r="M396" s="25" t="n">
        <v>5.04152884</v>
      </c>
      <c r="N396" s="0" t="str">
        <f aca="false">A396&amp;"_"&amp;B396</f>
        <v>MAW746_4</v>
      </c>
      <c r="O396" s="0" t="n">
        <f aca="false">HLOOKUP(N396,UP!$C$15:$AH$16,2,0)</f>
        <v>1</v>
      </c>
    </row>
    <row r="397" customFormat="false" ht="15.75" hidden="false" customHeight="true" outlineLevel="0" collapsed="false">
      <c r="A397" s="21" t="s">
        <v>49</v>
      </c>
      <c r="B397" s="28" t="n">
        <v>4</v>
      </c>
      <c r="C397" s="29" t="s">
        <v>87</v>
      </c>
      <c r="D397" s="30" t="n">
        <v>4523</v>
      </c>
      <c r="E397" s="24" t="s">
        <v>80</v>
      </c>
      <c r="F397" s="15" t="n">
        <v>1</v>
      </c>
      <c r="G397" s="15" t="n">
        <v>0</v>
      </c>
      <c r="H397" s="2" t="n">
        <f aca="false">MAX(I397:J397)</f>
        <v>1</v>
      </c>
      <c r="I397" s="15" t="n">
        <v>1</v>
      </c>
      <c r="J397" s="15" t="n">
        <v>0</v>
      </c>
      <c r="K397" s="15" t="n">
        <v>3.87075630848798</v>
      </c>
      <c r="L397" s="15" t="n">
        <v>70</v>
      </c>
      <c r="M397" s="25" t="n">
        <v>5.04152884</v>
      </c>
      <c r="N397" s="0" t="str">
        <f aca="false">A397&amp;"_"&amp;B397</f>
        <v>MAW746_4</v>
      </c>
      <c r="O397" s="0" t="n">
        <f aca="false">HLOOKUP(N397,UP!$C$15:$AH$16,2,0)</f>
        <v>1</v>
      </c>
    </row>
    <row r="398" customFormat="false" ht="15.75" hidden="false" customHeight="true" outlineLevel="0" collapsed="false">
      <c r="A398" s="21" t="s">
        <v>49</v>
      </c>
      <c r="B398" s="28" t="n">
        <v>2</v>
      </c>
      <c r="C398" s="29" t="s">
        <v>57</v>
      </c>
      <c r="D398" s="30" t="n">
        <v>4008</v>
      </c>
      <c r="E398" s="24" t="s">
        <v>80</v>
      </c>
      <c r="F398" s="15" t="n">
        <v>1</v>
      </c>
      <c r="G398" s="15" t="n">
        <v>0</v>
      </c>
      <c r="H398" s="2" t="n">
        <f aca="false">MAX(I398:J398)</f>
        <v>1</v>
      </c>
      <c r="I398" s="15" t="n">
        <v>1</v>
      </c>
      <c r="J398" s="15" t="n">
        <v>0</v>
      </c>
      <c r="K398" s="15" t="n">
        <v>5.03353828939791</v>
      </c>
      <c r="L398" s="15" t="n">
        <v>70</v>
      </c>
      <c r="M398" s="25" t="n">
        <v>5.04152884</v>
      </c>
      <c r="N398" s="0" t="str">
        <f aca="false">A398&amp;"_"&amp;B398</f>
        <v>MAW746_2</v>
      </c>
      <c r="O398" s="0" t="n">
        <f aca="false">HLOOKUP(N398,UP!$C$15:$AH$16,2,0)</f>
        <v>1</v>
      </c>
    </row>
    <row r="399" customFormat="false" ht="15.75" hidden="false" customHeight="true" outlineLevel="0" collapsed="false">
      <c r="A399" s="21" t="s">
        <v>49</v>
      </c>
      <c r="B399" s="28" t="n">
        <v>4</v>
      </c>
      <c r="C399" s="29" t="s">
        <v>58</v>
      </c>
      <c r="D399" s="30" t="n">
        <v>4124</v>
      </c>
      <c r="E399" s="24" t="s">
        <v>80</v>
      </c>
      <c r="F399" s="15" t="n">
        <v>1</v>
      </c>
      <c r="G399" s="15" t="n">
        <v>0</v>
      </c>
      <c r="H399" s="2" t="n">
        <f aca="false">MAX(I399:J399)</f>
        <v>1</v>
      </c>
      <c r="I399" s="15" t="n">
        <v>1</v>
      </c>
      <c r="J399" s="15" t="n">
        <v>0</v>
      </c>
      <c r="K399" s="15" t="n">
        <v>3.37784042113975</v>
      </c>
      <c r="L399" s="15" t="n">
        <v>70</v>
      </c>
      <c r="M399" s="25" t="n">
        <v>5.04152884</v>
      </c>
      <c r="N399" s="0" t="str">
        <f aca="false">A399&amp;"_"&amp;B399</f>
        <v>MAW746_4</v>
      </c>
      <c r="O399" s="0" t="n">
        <f aca="false">HLOOKUP(N399,UP!$C$15:$AH$16,2,0)</f>
        <v>1</v>
      </c>
    </row>
    <row r="400" customFormat="false" ht="15.75" hidden="false" customHeight="true" outlineLevel="0" collapsed="false">
      <c r="A400" s="21" t="s">
        <v>49</v>
      </c>
      <c r="B400" s="28" t="n">
        <v>4</v>
      </c>
      <c r="C400" s="29" t="s">
        <v>57</v>
      </c>
      <c r="D400" s="30" t="n">
        <v>4667</v>
      </c>
      <c r="E400" s="24" t="s">
        <v>80</v>
      </c>
      <c r="F400" s="15" t="n">
        <v>1</v>
      </c>
      <c r="G400" s="15" t="n">
        <v>0</v>
      </c>
      <c r="H400" s="2" t="n">
        <f aca="false">MAX(I400:J400)</f>
        <v>1</v>
      </c>
      <c r="I400" s="15" t="n">
        <v>1</v>
      </c>
      <c r="J400" s="15" t="n">
        <v>0</v>
      </c>
      <c r="K400" s="15" t="n">
        <v>6.52571626003672</v>
      </c>
      <c r="L400" s="15" t="n">
        <v>70</v>
      </c>
      <c r="M400" s="25" t="n">
        <v>5.04152884</v>
      </c>
      <c r="N400" s="0" t="str">
        <f aca="false">A400&amp;"_"&amp;B400</f>
        <v>MAW746_4</v>
      </c>
      <c r="O400" s="0" t="n">
        <f aca="false">HLOOKUP(N400,UP!$C$15:$AH$16,2,0)</f>
        <v>1</v>
      </c>
    </row>
    <row r="401" customFormat="false" ht="15.75" hidden="false" customHeight="true" outlineLevel="0" collapsed="false">
      <c r="A401" s="21" t="s">
        <v>49</v>
      </c>
      <c r="B401" s="28" t="n">
        <v>4</v>
      </c>
      <c r="C401" s="29" t="s">
        <v>54</v>
      </c>
      <c r="D401" s="30" t="n">
        <v>4529</v>
      </c>
      <c r="E401" s="24" t="s">
        <v>80</v>
      </c>
      <c r="F401" s="15" t="n">
        <v>1</v>
      </c>
      <c r="G401" s="15" t="n">
        <v>0</v>
      </c>
      <c r="H401" s="2" t="n">
        <f aca="false">MAX(I401:J401)</f>
        <v>1</v>
      </c>
      <c r="I401" s="15" t="n">
        <v>1</v>
      </c>
      <c r="J401" s="15" t="n">
        <v>0</v>
      </c>
      <c r="K401" s="15" t="n">
        <v>3.8170350741116</v>
      </c>
      <c r="L401" s="15" t="n">
        <v>70</v>
      </c>
      <c r="M401" s="25" t="n">
        <v>5.04152884</v>
      </c>
      <c r="N401" s="0" t="str">
        <f aca="false">A401&amp;"_"&amp;B401</f>
        <v>MAW746_4</v>
      </c>
      <c r="O401" s="0" t="n">
        <f aca="false">HLOOKUP(N401,UP!$C$15:$AH$16,2,0)</f>
        <v>1</v>
      </c>
    </row>
    <row r="402" customFormat="false" ht="15.75" hidden="false" customHeight="true" outlineLevel="0" collapsed="false">
      <c r="A402" s="21" t="s">
        <v>49</v>
      </c>
      <c r="B402" s="28" t="n">
        <v>3</v>
      </c>
      <c r="C402" s="29" t="s">
        <v>56</v>
      </c>
      <c r="D402" s="30" t="n">
        <v>4800</v>
      </c>
      <c r="E402" s="24" t="s">
        <v>80</v>
      </c>
      <c r="F402" s="15" t="n">
        <v>1</v>
      </c>
      <c r="G402" s="15" t="n">
        <v>0</v>
      </c>
      <c r="H402" s="2" t="n">
        <f aca="false">MAX(I402:J402)</f>
        <v>1</v>
      </c>
      <c r="I402" s="15" t="n">
        <v>1</v>
      </c>
      <c r="J402" s="15" t="n">
        <v>0</v>
      </c>
      <c r="K402" s="15" t="n">
        <v>2.73695551980743</v>
      </c>
      <c r="L402" s="15" t="n">
        <v>70</v>
      </c>
      <c r="M402" s="25" t="n">
        <v>5.04152884</v>
      </c>
      <c r="N402" s="0" t="str">
        <f aca="false">A402&amp;"_"&amp;B402</f>
        <v>MAW746_3</v>
      </c>
      <c r="O402" s="0" t="n">
        <f aca="false">HLOOKUP(N402,UP!$C$15:$AH$16,2,0)</f>
        <v>1</v>
      </c>
    </row>
    <row r="403" customFormat="false" ht="15.75" hidden="false" customHeight="true" outlineLevel="0" collapsed="false">
      <c r="A403" s="21" t="s">
        <v>49</v>
      </c>
      <c r="B403" s="28" t="n">
        <v>3</v>
      </c>
      <c r="C403" s="29" t="s">
        <v>56</v>
      </c>
      <c r="D403" s="30" t="n">
        <v>4813</v>
      </c>
      <c r="E403" s="24" t="s">
        <v>80</v>
      </c>
      <c r="F403" s="15" t="n">
        <v>1</v>
      </c>
      <c r="G403" s="15" t="n">
        <v>0</v>
      </c>
      <c r="H403" s="2" t="n">
        <f aca="false">MAX(I403:J403)</f>
        <v>1</v>
      </c>
      <c r="I403" s="15" t="n">
        <v>1</v>
      </c>
      <c r="J403" s="15" t="n">
        <v>0</v>
      </c>
      <c r="K403" s="15" t="n">
        <v>2.77418339275247</v>
      </c>
      <c r="L403" s="15" t="n">
        <v>70</v>
      </c>
      <c r="M403" s="25" t="n">
        <v>5.04152884</v>
      </c>
      <c r="N403" s="0" t="str">
        <f aca="false">A403&amp;"_"&amp;B403</f>
        <v>MAW746_3</v>
      </c>
      <c r="O403" s="0" t="n">
        <f aca="false">HLOOKUP(N403,UP!$C$15:$AH$16,2,0)</f>
        <v>1</v>
      </c>
    </row>
    <row r="404" customFormat="false" ht="15.75" hidden="false" customHeight="true" outlineLevel="0" collapsed="false">
      <c r="A404" s="21" t="s">
        <v>49</v>
      </c>
      <c r="B404" s="28" t="n">
        <v>3</v>
      </c>
      <c r="C404" s="29" t="s">
        <v>57</v>
      </c>
      <c r="D404" s="30" t="n">
        <v>4556</v>
      </c>
      <c r="E404" s="24" t="s">
        <v>80</v>
      </c>
      <c r="F404" s="15" t="n">
        <v>1</v>
      </c>
      <c r="G404" s="15" t="n">
        <v>0</v>
      </c>
      <c r="H404" s="2" t="n">
        <f aca="false">MAX(I404:J404)</f>
        <v>1</v>
      </c>
      <c r="I404" s="15" t="n">
        <v>1</v>
      </c>
      <c r="J404" s="15" t="n">
        <v>0</v>
      </c>
      <c r="K404" s="15" t="n">
        <v>3.62288464811975</v>
      </c>
      <c r="L404" s="15" t="n">
        <v>70</v>
      </c>
      <c r="M404" s="25" t="n">
        <v>5.04152884</v>
      </c>
      <c r="N404" s="0" t="str">
        <f aca="false">A404&amp;"_"&amp;B404</f>
        <v>MAW746_3</v>
      </c>
      <c r="O404" s="0" t="n">
        <f aca="false">HLOOKUP(N404,UP!$C$15:$AH$16,2,0)</f>
        <v>1</v>
      </c>
    </row>
    <row r="405" customFormat="false" ht="15.75" hidden="false" customHeight="true" outlineLevel="0" collapsed="false">
      <c r="A405" s="21" t="s">
        <v>49</v>
      </c>
      <c r="B405" s="28" t="n">
        <v>3</v>
      </c>
      <c r="C405" s="29" t="s">
        <v>57</v>
      </c>
      <c r="D405" s="30" t="n">
        <v>4691</v>
      </c>
      <c r="E405" s="24" t="s">
        <v>80</v>
      </c>
      <c r="F405" s="15" t="n">
        <v>1</v>
      </c>
      <c r="G405" s="15" t="n">
        <v>0</v>
      </c>
      <c r="H405" s="2" t="n">
        <f aca="false">MAX(I405:J405)</f>
        <v>1</v>
      </c>
      <c r="I405" s="15" t="n">
        <v>1</v>
      </c>
      <c r="J405" s="15" t="n">
        <v>0</v>
      </c>
      <c r="K405" s="15" t="n">
        <v>1.27422998029602</v>
      </c>
      <c r="L405" s="15" t="n">
        <v>70</v>
      </c>
      <c r="M405" s="25" t="n">
        <v>5.04152884</v>
      </c>
      <c r="N405" s="0" t="str">
        <f aca="false">A405&amp;"_"&amp;B405</f>
        <v>MAW746_3</v>
      </c>
      <c r="O405" s="0" t="n">
        <f aca="false">HLOOKUP(N405,UP!$C$15:$AH$16,2,0)</f>
        <v>1</v>
      </c>
    </row>
    <row r="406" customFormat="false" ht="15.75" hidden="false" customHeight="true" outlineLevel="0" collapsed="false">
      <c r="A406" s="21" t="s">
        <v>49</v>
      </c>
      <c r="B406" s="28" t="n">
        <v>3</v>
      </c>
      <c r="C406" s="29" t="s">
        <v>56</v>
      </c>
      <c r="D406" s="30" t="n">
        <v>4546</v>
      </c>
      <c r="E406" s="24" t="s">
        <v>80</v>
      </c>
      <c r="F406" s="15" t="n">
        <v>1</v>
      </c>
      <c r="G406" s="15" t="n">
        <v>0</v>
      </c>
      <c r="H406" s="2" t="n">
        <f aca="false">MAX(I406:J406)</f>
        <v>1</v>
      </c>
      <c r="I406" s="15" t="n">
        <v>1</v>
      </c>
      <c r="J406" s="15" t="n">
        <v>0</v>
      </c>
      <c r="K406" s="15" t="n">
        <v>5.13886018310951</v>
      </c>
      <c r="L406" s="15" t="n">
        <v>70</v>
      </c>
      <c r="M406" s="25" t="n">
        <v>5.04152884</v>
      </c>
      <c r="N406" s="0" t="str">
        <f aca="false">A406&amp;"_"&amp;B406</f>
        <v>MAW746_3</v>
      </c>
      <c r="O406" s="0" t="n">
        <f aca="false">HLOOKUP(N406,UP!$C$15:$AH$16,2,0)</f>
        <v>1</v>
      </c>
    </row>
    <row r="407" customFormat="false" ht="15.75" hidden="false" customHeight="true" outlineLevel="0" collapsed="false">
      <c r="A407" s="21" t="s">
        <v>49</v>
      </c>
      <c r="B407" s="28" t="n">
        <v>3</v>
      </c>
      <c r="C407" s="29" t="s">
        <v>56</v>
      </c>
      <c r="D407" s="30" t="n">
        <v>4551</v>
      </c>
      <c r="E407" s="24" t="s">
        <v>80</v>
      </c>
      <c r="F407" s="15" t="n">
        <v>1</v>
      </c>
      <c r="G407" s="15" t="n">
        <v>0</v>
      </c>
      <c r="H407" s="2" t="n">
        <f aca="false">MAX(I407:J407)</f>
        <v>1</v>
      </c>
      <c r="I407" s="15" t="n">
        <v>1</v>
      </c>
      <c r="J407" s="15" t="n">
        <v>0</v>
      </c>
      <c r="K407" s="15" t="n">
        <v>5.55999067832322</v>
      </c>
      <c r="L407" s="15" t="n">
        <v>70</v>
      </c>
      <c r="M407" s="25" t="n">
        <v>5.04152884</v>
      </c>
      <c r="N407" s="0" t="str">
        <f aca="false">A407&amp;"_"&amp;B407</f>
        <v>MAW746_3</v>
      </c>
      <c r="O407" s="0" t="n">
        <f aca="false">HLOOKUP(N407,UP!$C$15:$AH$16,2,0)</f>
        <v>1</v>
      </c>
    </row>
    <row r="408" customFormat="false" ht="15.75" hidden="false" customHeight="true" outlineLevel="0" collapsed="false">
      <c r="A408" s="21" t="s">
        <v>59</v>
      </c>
      <c r="B408" s="28" t="n">
        <v>3</v>
      </c>
      <c r="C408" s="39" t="s">
        <v>53</v>
      </c>
      <c r="D408" s="39" t="n">
        <v>7460</v>
      </c>
      <c r="E408" s="24" t="s">
        <v>80</v>
      </c>
      <c r="F408" s="15" t="n">
        <v>1</v>
      </c>
      <c r="G408" s="15" t="n">
        <v>0</v>
      </c>
      <c r="H408" s="2" t="n">
        <f aca="false">MAX(I408:J408)</f>
        <v>1</v>
      </c>
      <c r="I408" s="15" t="n">
        <v>1</v>
      </c>
      <c r="J408" s="15" t="n">
        <v>0</v>
      </c>
      <c r="K408" s="15" t="n">
        <v>1.98002803983314</v>
      </c>
      <c r="L408" s="15" t="n">
        <v>70</v>
      </c>
      <c r="M408" s="25" t="n">
        <v>5.04152884</v>
      </c>
      <c r="N408" s="0" t="str">
        <f aca="false">A408&amp;"_"&amp;B408</f>
        <v>MAW748_3</v>
      </c>
      <c r="O408" s="0" t="n">
        <f aca="false">HLOOKUP(N408,UP!$C$15:$AH$16,2,0)</f>
        <v>0</v>
      </c>
    </row>
    <row r="409" customFormat="false" ht="15.75" hidden="false" customHeight="true" outlineLevel="0" collapsed="false">
      <c r="A409" s="21" t="s">
        <v>52</v>
      </c>
      <c r="B409" s="32" t="n">
        <v>1</v>
      </c>
      <c r="C409" s="33" t="s">
        <v>45</v>
      </c>
      <c r="D409" s="33" t="n">
        <v>23920</v>
      </c>
      <c r="E409" s="24" t="s">
        <v>80</v>
      </c>
      <c r="F409" s="15" t="n">
        <v>1</v>
      </c>
      <c r="G409" s="15" t="n">
        <v>0</v>
      </c>
      <c r="H409" s="2" t="n">
        <f aca="false">MAX(I409:J409)</f>
        <v>1</v>
      </c>
      <c r="I409" s="15" t="n">
        <v>1</v>
      </c>
      <c r="J409" s="15" t="n">
        <v>0</v>
      </c>
      <c r="K409" s="15" t="n">
        <v>4.02602952539166</v>
      </c>
      <c r="L409" s="15" t="n">
        <v>70</v>
      </c>
      <c r="M409" s="25" t="n">
        <v>5.04152884</v>
      </c>
      <c r="N409" s="0" t="str">
        <f aca="false">A409&amp;"_"&amp;B409</f>
        <v>MAW751_1</v>
      </c>
      <c r="O409" s="0" t="n">
        <f aca="false">HLOOKUP(N409,UP!$C$15:$AH$16,2,0)</f>
        <v>0</v>
      </c>
    </row>
    <row r="410" customFormat="false" ht="15.75" hidden="false" customHeight="true" outlineLevel="0" collapsed="false">
      <c r="A410" s="21" t="s">
        <v>52</v>
      </c>
      <c r="B410" s="32" t="n">
        <v>1</v>
      </c>
      <c r="C410" s="33" t="s">
        <v>56</v>
      </c>
      <c r="D410" s="33" t="n">
        <v>54624</v>
      </c>
      <c r="E410" s="24" t="s">
        <v>80</v>
      </c>
      <c r="F410" s="15" t="n">
        <v>1</v>
      </c>
      <c r="G410" s="15" t="n">
        <v>0</v>
      </c>
      <c r="H410" s="2" t="n">
        <f aca="false">MAX(I410:J410)</f>
        <v>1</v>
      </c>
      <c r="I410" s="15" t="n">
        <v>1</v>
      </c>
      <c r="J410" s="15" t="n">
        <v>0</v>
      </c>
      <c r="K410" s="15" t="n">
        <v>3.73535366511826</v>
      </c>
      <c r="L410" s="15" t="n">
        <v>70</v>
      </c>
      <c r="M410" s="25" t="n">
        <v>5.04152884</v>
      </c>
      <c r="N410" s="0" t="str">
        <f aca="false">A410&amp;"_"&amp;B410</f>
        <v>MAW751_1</v>
      </c>
      <c r="O410" s="0" t="n">
        <f aca="false">HLOOKUP(N410,UP!$C$15:$AH$16,2,0)</f>
        <v>0</v>
      </c>
    </row>
    <row r="411" customFormat="false" ht="15.75" hidden="false" customHeight="true" outlineLevel="0" collapsed="false">
      <c r="A411" s="21" t="s">
        <v>52</v>
      </c>
      <c r="B411" s="32" t="n">
        <v>1</v>
      </c>
      <c r="C411" s="33" t="s">
        <v>56</v>
      </c>
      <c r="D411" s="33" t="n">
        <v>54813</v>
      </c>
      <c r="E411" s="24" t="s">
        <v>80</v>
      </c>
      <c r="F411" s="15" t="n">
        <v>1</v>
      </c>
      <c r="G411" s="15" t="n">
        <v>0</v>
      </c>
      <c r="H411" s="2" t="n">
        <f aca="false">MAX(I411:J411)</f>
        <v>1</v>
      </c>
      <c r="I411" s="15" t="n">
        <v>1</v>
      </c>
      <c r="J411" s="15" t="n">
        <v>0</v>
      </c>
      <c r="K411" s="15" t="n">
        <v>1.05683176866761</v>
      </c>
      <c r="L411" s="15" t="n">
        <v>70</v>
      </c>
      <c r="M411" s="25" t="n">
        <v>5.04152884</v>
      </c>
      <c r="N411" s="0" t="str">
        <f aca="false">A411&amp;"_"&amp;B411</f>
        <v>MAW751_1</v>
      </c>
      <c r="O411" s="0" t="n">
        <f aca="false">HLOOKUP(N411,UP!$C$15:$AH$16,2,0)</f>
        <v>0</v>
      </c>
    </row>
    <row r="412" customFormat="false" ht="15.75" hidden="false" customHeight="true" outlineLevel="0" collapsed="false">
      <c r="A412" s="21" t="s">
        <v>52</v>
      </c>
      <c r="B412" s="24" t="n">
        <v>2</v>
      </c>
      <c r="C412" s="31" t="s">
        <v>67</v>
      </c>
      <c r="D412" s="31" t="n">
        <v>29086</v>
      </c>
      <c r="E412" s="24" t="s">
        <v>80</v>
      </c>
      <c r="F412" s="15" t="n">
        <v>1</v>
      </c>
      <c r="G412" s="15" t="n">
        <v>0</v>
      </c>
      <c r="H412" s="2" t="n">
        <f aca="false">MAX(I412:J412)</f>
        <v>1</v>
      </c>
      <c r="I412" s="15" t="n">
        <v>1</v>
      </c>
      <c r="J412" s="15" t="n">
        <v>0</v>
      </c>
      <c r="K412" s="15" t="n">
        <v>2.37582944427728</v>
      </c>
      <c r="L412" s="15" t="n">
        <v>70</v>
      </c>
      <c r="M412" s="25" t="n">
        <v>5.04152884</v>
      </c>
      <c r="N412" s="0" t="str">
        <f aca="false">A412&amp;"_"&amp;B412</f>
        <v>MAW751_2</v>
      </c>
      <c r="O412" s="0" t="n">
        <f aca="false">HLOOKUP(N412,UP!$C$15:$AH$16,2,0)</f>
        <v>0</v>
      </c>
    </row>
    <row r="413" customFormat="false" ht="15.75" hidden="false" customHeight="true" outlineLevel="0" collapsed="false">
      <c r="A413" s="21" t="s">
        <v>52</v>
      </c>
      <c r="B413" s="24" t="n">
        <v>2</v>
      </c>
      <c r="C413" s="31" t="s">
        <v>56</v>
      </c>
      <c r="D413" s="31" t="n">
        <v>54677</v>
      </c>
      <c r="E413" s="24" t="s">
        <v>80</v>
      </c>
      <c r="F413" s="15" t="n">
        <v>1</v>
      </c>
      <c r="G413" s="15" t="n">
        <v>0</v>
      </c>
      <c r="H413" s="2" t="n">
        <f aca="false">MAX(I413:J413)</f>
        <v>1</v>
      </c>
      <c r="I413" s="15" t="n">
        <v>1</v>
      </c>
      <c r="J413" s="15" t="n">
        <v>0</v>
      </c>
      <c r="K413" s="15" t="n">
        <v>1.91134497044403</v>
      </c>
      <c r="L413" s="15" t="n">
        <v>70</v>
      </c>
      <c r="M413" s="25" t="n">
        <v>5.04152884</v>
      </c>
      <c r="N413" s="0" t="str">
        <f aca="false">A413&amp;"_"&amp;B413</f>
        <v>MAW751_2</v>
      </c>
      <c r="O413" s="0" t="n">
        <f aca="false">HLOOKUP(N413,UP!$C$15:$AH$16,2,0)</f>
        <v>0</v>
      </c>
    </row>
    <row r="414" customFormat="false" ht="15.75" hidden="false" customHeight="true" outlineLevel="0" collapsed="false">
      <c r="A414" s="21" t="s">
        <v>52</v>
      </c>
      <c r="B414" s="24" t="n">
        <v>2</v>
      </c>
      <c r="C414" s="31" t="s">
        <v>56</v>
      </c>
      <c r="D414" s="31" t="n">
        <v>29117</v>
      </c>
      <c r="E414" s="24" t="s">
        <v>80</v>
      </c>
      <c r="F414" s="15" t="n">
        <v>1</v>
      </c>
      <c r="G414" s="15" t="n">
        <v>0</v>
      </c>
      <c r="H414" s="2" t="n">
        <f aca="false">MAX(I414:J414)</f>
        <v>1</v>
      </c>
      <c r="I414" s="15" t="n">
        <v>1</v>
      </c>
      <c r="J414" s="15" t="n">
        <v>0</v>
      </c>
      <c r="K414" s="15" t="n">
        <v>6.86532242588977</v>
      </c>
      <c r="L414" s="15" t="n">
        <v>70</v>
      </c>
      <c r="M414" s="25" t="n">
        <v>5.04152884</v>
      </c>
      <c r="N414" s="0" t="str">
        <f aca="false">A414&amp;"_"&amp;B414</f>
        <v>MAW751_2</v>
      </c>
      <c r="O414" s="0" t="n">
        <f aca="false">HLOOKUP(N414,UP!$C$15:$AH$16,2,0)</f>
        <v>0</v>
      </c>
    </row>
    <row r="415" customFormat="false" ht="15.75" hidden="false" customHeight="true" outlineLevel="0" collapsed="false">
      <c r="A415" s="21" t="s">
        <v>44</v>
      </c>
      <c r="B415" s="22" t="n">
        <v>3</v>
      </c>
      <c r="C415" s="23" t="s">
        <v>56</v>
      </c>
      <c r="D415" s="23" t="n">
        <v>19766</v>
      </c>
      <c r="E415" s="24" t="s">
        <v>81</v>
      </c>
      <c r="F415" s="15" t="n">
        <f aca="false">IF(ISERROR(SEARCH("2",E415)),0,1)</f>
        <v>1</v>
      </c>
      <c r="G415" s="15" t="n">
        <v>0</v>
      </c>
      <c r="H415" s="2" t="n">
        <f aca="false">MAX(I415:J415)</f>
        <v>1</v>
      </c>
      <c r="I415" s="15" t="n">
        <v>1</v>
      </c>
      <c r="J415" s="15" t="n">
        <v>0</v>
      </c>
      <c r="K415" s="15" t="n">
        <v>3.18969829109789</v>
      </c>
      <c r="L415" s="15" t="n">
        <v>75</v>
      </c>
      <c r="M415" s="25" t="n">
        <v>5.79997425</v>
      </c>
      <c r="N415" s="0" t="str">
        <f aca="false">A415&amp;"_"&amp;B415</f>
        <v>MAW752_3</v>
      </c>
      <c r="O415" s="0" t="n">
        <f aca="false">HLOOKUP(N415,UP!$C$15:$AH$16,2,0)</f>
        <v>0</v>
      </c>
    </row>
    <row r="416" customFormat="false" ht="15.75" hidden="false" customHeight="true" outlineLevel="0" collapsed="false">
      <c r="A416" s="21" t="s">
        <v>44</v>
      </c>
      <c r="B416" s="22" t="n">
        <v>2</v>
      </c>
      <c r="C416" s="23" t="s">
        <v>66</v>
      </c>
      <c r="D416" s="23" t="n">
        <v>19644</v>
      </c>
      <c r="E416" s="24" t="s">
        <v>81</v>
      </c>
      <c r="F416" s="15" t="n">
        <f aca="false">IF(ISERROR(SEARCH("2",E416)),0,1)</f>
        <v>1</v>
      </c>
      <c r="G416" s="15" t="n">
        <v>0</v>
      </c>
      <c r="H416" s="2" t="n">
        <f aca="false">MAX(I416:J416)</f>
        <v>1</v>
      </c>
      <c r="I416" s="15" t="n">
        <v>1</v>
      </c>
      <c r="J416" s="15" t="n">
        <v>0</v>
      </c>
      <c r="K416" s="15" t="n">
        <v>3.25139131683276</v>
      </c>
      <c r="L416" s="15" t="n">
        <v>75</v>
      </c>
      <c r="M416" s="25" t="n">
        <v>5.79997425</v>
      </c>
      <c r="N416" s="0" t="str">
        <f aca="false">A416&amp;"_"&amp;B416</f>
        <v>MAW752_2</v>
      </c>
      <c r="O416" s="0" t="n">
        <f aca="false">HLOOKUP(N416,UP!$C$15:$AH$16,2,0)</f>
        <v>0</v>
      </c>
    </row>
    <row r="417" customFormat="false" ht="15.75" hidden="false" customHeight="true" outlineLevel="0" collapsed="false">
      <c r="A417" s="21" t="s">
        <v>44</v>
      </c>
      <c r="B417" s="22" t="n">
        <v>2</v>
      </c>
      <c r="C417" s="23" t="s">
        <v>56</v>
      </c>
      <c r="D417" s="23" t="n">
        <v>19829</v>
      </c>
      <c r="E417" s="24" t="s">
        <v>81</v>
      </c>
      <c r="F417" s="15" t="n">
        <f aca="false">IF(ISERROR(SEARCH("2",E417)),0,1)</f>
        <v>1</v>
      </c>
      <c r="G417" s="15" t="n">
        <v>0</v>
      </c>
      <c r="H417" s="2" t="n">
        <f aca="false">MAX(I417:J417)</f>
        <v>1</v>
      </c>
      <c r="I417" s="15" t="n">
        <v>1</v>
      </c>
      <c r="J417" s="15" t="n">
        <v>0</v>
      </c>
      <c r="K417" s="15" t="n">
        <v>4.72974627979577</v>
      </c>
      <c r="L417" s="15" t="n">
        <v>75</v>
      </c>
      <c r="M417" s="25" t="n">
        <v>5.79997425</v>
      </c>
      <c r="N417" s="0" t="str">
        <f aca="false">A417&amp;"_"&amp;B417</f>
        <v>MAW752_2</v>
      </c>
      <c r="O417" s="0" t="n">
        <f aca="false">HLOOKUP(N417,UP!$C$15:$AH$16,2,0)</f>
        <v>0</v>
      </c>
    </row>
    <row r="418" customFormat="false" ht="15.75" hidden="false" customHeight="true" outlineLevel="0" collapsed="false">
      <c r="A418" s="21" t="s">
        <v>44</v>
      </c>
      <c r="B418" s="22" t="n">
        <v>2</v>
      </c>
      <c r="C418" s="23" t="s">
        <v>56</v>
      </c>
      <c r="D418" s="23" t="n">
        <v>29543</v>
      </c>
      <c r="E418" s="24" t="s">
        <v>81</v>
      </c>
      <c r="F418" s="15" t="n">
        <f aca="false">IF(ISERROR(SEARCH("2",E418)),0,1)</f>
        <v>1</v>
      </c>
      <c r="G418" s="15" t="n">
        <v>0</v>
      </c>
      <c r="H418" s="2" t="n">
        <f aca="false">MAX(I418:J418)</f>
        <v>1</v>
      </c>
      <c r="I418" s="15" t="n">
        <v>1</v>
      </c>
      <c r="J418" s="15" t="n">
        <v>0</v>
      </c>
      <c r="K418" s="15" t="n">
        <v>4.36068768281531</v>
      </c>
      <c r="L418" s="15" t="n">
        <v>75</v>
      </c>
      <c r="M418" s="25" t="n">
        <v>5.79997425</v>
      </c>
      <c r="N418" s="0" t="str">
        <f aca="false">A418&amp;"_"&amp;B418</f>
        <v>MAW752_2</v>
      </c>
      <c r="O418" s="0" t="n">
        <f aca="false">HLOOKUP(N418,UP!$C$15:$AH$16,2,0)</f>
        <v>0</v>
      </c>
    </row>
    <row r="419" customFormat="false" ht="15.75" hidden="false" customHeight="true" outlineLevel="0" collapsed="false">
      <c r="A419" s="21" t="s">
        <v>44</v>
      </c>
      <c r="B419" s="22" t="n">
        <v>2</v>
      </c>
      <c r="C419" s="23" t="s">
        <v>56</v>
      </c>
      <c r="D419" s="23" t="n">
        <v>19673</v>
      </c>
      <c r="E419" s="24" t="s">
        <v>81</v>
      </c>
      <c r="F419" s="15" t="n">
        <f aca="false">IF(ISERROR(SEARCH("2",E419)),0,1)</f>
        <v>1</v>
      </c>
      <c r="G419" s="15" t="n">
        <v>0</v>
      </c>
      <c r="H419" s="2" t="n">
        <f aca="false">MAX(I419:J419)</f>
        <v>1</v>
      </c>
      <c r="I419" s="15" t="n">
        <v>1</v>
      </c>
      <c r="J419" s="15" t="n">
        <v>0</v>
      </c>
      <c r="K419" s="15" t="n">
        <v>7.56200986673148</v>
      </c>
      <c r="L419" s="15" t="n">
        <v>75</v>
      </c>
      <c r="M419" s="25" t="n">
        <v>5.79997425</v>
      </c>
      <c r="N419" s="0" t="str">
        <f aca="false">A419&amp;"_"&amp;B419</f>
        <v>MAW752_2</v>
      </c>
      <c r="O419" s="0" t="n">
        <f aca="false">HLOOKUP(N419,UP!$C$15:$AH$16,2,0)</f>
        <v>0</v>
      </c>
    </row>
    <row r="420" customFormat="false" ht="15.75" hidden="false" customHeight="true" outlineLevel="0" collapsed="false">
      <c r="A420" s="21" t="s">
        <v>47</v>
      </c>
      <c r="B420" s="26" t="n">
        <v>3</v>
      </c>
      <c r="C420" s="27" t="s">
        <v>57</v>
      </c>
      <c r="D420" s="27" t="n">
        <v>202</v>
      </c>
      <c r="E420" s="24" t="s">
        <v>80</v>
      </c>
      <c r="F420" s="15" t="n">
        <v>1</v>
      </c>
      <c r="G420" s="15" t="n">
        <v>0</v>
      </c>
      <c r="H420" s="2" t="n">
        <f aca="false">MAX(I420:J420)</f>
        <v>1</v>
      </c>
      <c r="I420" s="15" t="n">
        <v>1</v>
      </c>
      <c r="J420" s="15" t="n">
        <v>0</v>
      </c>
      <c r="K420" s="15" t="n">
        <v>3.17552185424856</v>
      </c>
      <c r="L420" s="15" t="n">
        <v>75</v>
      </c>
      <c r="M420" s="25" t="n">
        <v>5.79997425</v>
      </c>
      <c r="N420" s="0" t="str">
        <f aca="false">A420&amp;"_"&amp;B420</f>
        <v>MAW744_3</v>
      </c>
      <c r="O420" s="0" t="n">
        <f aca="false">HLOOKUP(N420,UP!$C$15:$AH$16,2,0)</f>
        <v>1</v>
      </c>
    </row>
    <row r="421" customFormat="false" ht="15.75" hidden="false" customHeight="true" outlineLevel="0" collapsed="false">
      <c r="A421" s="21" t="s">
        <v>47</v>
      </c>
      <c r="B421" s="26" t="n">
        <v>3</v>
      </c>
      <c r="C421" s="27" t="s">
        <v>56</v>
      </c>
      <c r="D421" s="27" t="n">
        <v>264</v>
      </c>
      <c r="E421" s="24" t="s">
        <v>80</v>
      </c>
      <c r="F421" s="15" t="n">
        <v>1</v>
      </c>
      <c r="G421" s="15" t="n">
        <v>0</v>
      </c>
      <c r="H421" s="2" t="n">
        <f aca="false">MAX(I421:J421)</f>
        <v>1</v>
      </c>
      <c r="I421" s="15" t="n">
        <v>1</v>
      </c>
      <c r="J421" s="15" t="n">
        <v>0</v>
      </c>
      <c r="K421" s="15" t="n">
        <v>6.23794637296789</v>
      </c>
      <c r="L421" s="15" t="n">
        <v>75</v>
      </c>
      <c r="M421" s="25" t="n">
        <v>5.79997425</v>
      </c>
      <c r="N421" s="0" t="str">
        <f aca="false">A421&amp;"_"&amp;B421</f>
        <v>MAW744_3</v>
      </c>
      <c r="O421" s="0" t="n">
        <f aca="false">HLOOKUP(N421,UP!$C$15:$AH$16,2,0)</f>
        <v>1</v>
      </c>
    </row>
    <row r="422" customFormat="false" ht="15.75" hidden="false" customHeight="true" outlineLevel="0" collapsed="false">
      <c r="A422" s="21" t="s">
        <v>55</v>
      </c>
      <c r="B422" s="26" t="n">
        <v>2</v>
      </c>
      <c r="C422" s="27" t="s">
        <v>57</v>
      </c>
      <c r="D422" s="27" t="n">
        <v>1613</v>
      </c>
      <c r="E422" s="24" t="s">
        <v>80</v>
      </c>
      <c r="F422" s="15" t="n">
        <v>1</v>
      </c>
      <c r="G422" s="15" t="n">
        <v>0</v>
      </c>
      <c r="H422" s="2" t="n">
        <f aca="false">MAX(I422:J422)</f>
        <v>1</v>
      </c>
      <c r="I422" s="15" t="n">
        <v>1</v>
      </c>
      <c r="J422" s="15" t="n">
        <v>0</v>
      </c>
      <c r="K422" s="15" t="n">
        <v>5.47642431373773</v>
      </c>
      <c r="L422" s="15" t="n">
        <v>75</v>
      </c>
      <c r="M422" s="25" t="n">
        <v>5.79997425</v>
      </c>
      <c r="N422" s="0" t="str">
        <f aca="false">A422&amp;"_"&amp;B422</f>
        <v>MAW745_2</v>
      </c>
      <c r="O422" s="0" t="n">
        <f aca="false">HLOOKUP(N422,UP!$C$15:$AH$16,2,0)</f>
        <v>0</v>
      </c>
    </row>
    <row r="423" customFormat="false" ht="15.75" hidden="false" customHeight="true" outlineLevel="0" collapsed="false">
      <c r="A423" s="21" t="s">
        <v>55</v>
      </c>
      <c r="B423" s="26" t="n">
        <v>1</v>
      </c>
      <c r="C423" s="27" t="s">
        <v>57</v>
      </c>
      <c r="D423" s="27" t="n">
        <v>1428</v>
      </c>
      <c r="E423" s="24" t="s">
        <v>80</v>
      </c>
      <c r="F423" s="15" t="n">
        <v>1</v>
      </c>
      <c r="G423" s="15" t="n">
        <v>0</v>
      </c>
      <c r="H423" s="2" t="n">
        <f aca="false">MAX(I423:J423)</f>
        <v>1</v>
      </c>
      <c r="I423" s="15" t="n">
        <v>1</v>
      </c>
      <c r="J423" s="15" t="n">
        <v>0</v>
      </c>
      <c r="K423" s="15" t="n">
        <v>4.76332205128101</v>
      </c>
      <c r="L423" s="15" t="n">
        <v>75</v>
      </c>
      <c r="M423" s="25" t="n">
        <v>5.79997425</v>
      </c>
      <c r="N423" s="0" t="str">
        <f aca="false">A423&amp;"_"&amp;B423</f>
        <v>MAW745_1</v>
      </c>
      <c r="O423" s="0" t="n">
        <f aca="false">HLOOKUP(N423,UP!$C$15:$AH$16,2,0)</f>
        <v>0</v>
      </c>
    </row>
    <row r="424" customFormat="false" ht="15.75" hidden="false" customHeight="true" outlineLevel="0" collapsed="false">
      <c r="A424" s="21" t="s">
        <v>55</v>
      </c>
      <c r="B424" s="26" t="n">
        <v>1</v>
      </c>
      <c r="C424" s="27" t="s">
        <v>56</v>
      </c>
      <c r="D424" s="27" t="n">
        <v>1045</v>
      </c>
      <c r="E424" s="24" t="s">
        <v>80</v>
      </c>
      <c r="F424" s="15" t="n">
        <v>1</v>
      </c>
      <c r="G424" s="15" t="n">
        <v>0</v>
      </c>
      <c r="H424" s="2" t="n">
        <f aca="false">MAX(I424:J424)</f>
        <v>1</v>
      </c>
      <c r="I424" s="15" t="n">
        <v>1</v>
      </c>
      <c r="J424" s="15" t="n">
        <v>0</v>
      </c>
      <c r="K424" s="15" t="n">
        <v>5.65718370104365</v>
      </c>
      <c r="L424" s="15" t="n">
        <v>75</v>
      </c>
      <c r="M424" s="25" t="n">
        <v>5.79997425</v>
      </c>
      <c r="N424" s="0" t="str">
        <f aca="false">A424&amp;"_"&amp;B424</f>
        <v>MAW745_1</v>
      </c>
      <c r="O424" s="0" t="n">
        <f aca="false">HLOOKUP(N424,UP!$C$15:$AH$16,2,0)</f>
        <v>0</v>
      </c>
    </row>
    <row r="425" customFormat="false" ht="15.75" hidden="false" customHeight="true" outlineLevel="0" collapsed="false">
      <c r="A425" s="21" t="s">
        <v>55</v>
      </c>
      <c r="B425" s="26" t="n">
        <v>1</v>
      </c>
      <c r="C425" s="27" t="s">
        <v>56</v>
      </c>
      <c r="D425" s="27" t="n">
        <v>1225</v>
      </c>
      <c r="E425" s="24" t="s">
        <v>80</v>
      </c>
      <c r="F425" s="15" t="n">
        <v>1</v>
      </c>
      <c r="G425" s="15" t="n">
        <v>0</v>
      </c>
      <c r="H425" s="2" t="n">
        <f aca="false">MAX(I425:J425)</f>
        <v>1</v>
      </c>
      <c r="I425" s="15" t="n">
        <v>1</v>
      </c>
      <c r="J425" s="15" t="n">
        <v>0</v>
      </c>
      <c r="K425" s="15" t="n">
        <v>5.60852828482118</v>
      </c>
      <c r="L425" s="15" t="n">
        <v>75</v>
      </c>
      <c r="M425" s="25" t="n">
        <v>5.79997425</v>
      </c>
      <c r="N425" s="0" t="str">
        <f aca="false">A425&amp;"_"&amp;B425</f>
        <v>MAW745_1</v>
      </c>
      <c r="O425" s="0" t="n">
        <f aca="false">HLOOKUP(N425,UP!$C$15:$AH$16,2,0)</f>
        <v>0</v>
      </c>
    </row>
    <row r="426" customFormat="false" ht="15.75" hidden="false" customHeight="true" outlineLevel="0" collapsed="false">
      <c r="A426" s="21" t="s">
        <v>49</v>
      </c>
      <c r="B426" s="28" t="n">
        <v>2</v>
      </c>
      <c r="C426" s="29" t="s">
        <v>57</v>
      </c>
      <c r="D426" s="30" t="n">
        <v>4258</v>
      </c>
      <c r="E426" s="24" t="s">
        <v>80</v>
      </c>
      <c r="F426" s="15" t="n">
        <v>1</v>
      </c>
      <c r="G426" s="15" t="n">
        <v>0</v>
      </c>
      <c r="H426" s="2" t="n">
        <f aca="false">MAX(I426:J426)</f>
        <v>1</v>
      </c>
      <c r="I426" s="15" t="n">
        <v>1</v>
      </c>
      <c r="J426" s="15" t="n">
        <v>0</v>
      </c>
      <c r="K426" s="15" t="n">
        <v>4.35110582522186</v>
      </c>
      <c r="L426" s="15" t="n">
        <v>75</v>
      </c>
      <c r="M426" s="25" t="n">
        <v>5.79997425</v>
      </c>
      <c r="N426" s="0" t="str">
        <f aca="false">A426&amp;"_"&amp;B426</f>
        <v>MAW746_2</v>
      </c>
      <c r="O426" s="0" t="n">
        <f aca="false">HLOOKUP(N426,UP!$C$15:$AH$16,2,0)</f>
        <v>1</v>
      </c>
    </row>
    <row r="427" customFormat="false" ht="15.75" hidden="false" customHeight="true" outlineLevel="0" collapsed="false">
      <c r="A427" s="21" t="s">
        <v>49</v>
      </c>
      <c r="B427" s="28" t="n">
        <v>2</v>
      </c>
      <c r="C427" s="29" t="s">
        <v>56</v>
      </c>
      <c r="D427" s="30" t="n">
        <v>4050</v>
      </c>
      <c r="E427" s="24" t="s">
        <v>80</v>
      </c>
      <c r="F427" s="15" t="n">
        <v>1</v>
      </c>
      <c r="G427" s="15" t="n">
        <v>0</v>
      </c>
      <c r="H427" s="2" t="n">
        <f aca="false">MAX(I427:J427)</f>
        <v>1</v>
      </c>
      <c r="I427" s="15" t="n">
        <v>1</v>
      </c>
      <c r="J427" s="15" t="n">
        <v>0</v>
      </c>
      <c r="K427" s="15" t="n">
        <v>4.99890223039208</v>
      </c>
      <c r="L427" s="15" t="n">
        <v>75</v>
      </c>
      <c r="M427" s="25" t="n">
        <v>5.79997425</v>
      </c>
      <c r="N427" s="0" t="str">
        <f aca="false">A427&amp;"_"&amp;B427</f>
        <v>MAW746_2</v>
      </c>
      <c r="O427" s="0" t="n">
        <f aca="false">HLOOKUP(N427,UP!$C$15:$AH$16,2,0)</f>
        <v>1</v>
      </c>
    </row>
    <row r="428" customFormat="false" ht="15.75" hidden="false" customHeight="true" outlineLevel="0" collapsed="false">
      <c r="A428" s="21" t="s">
        <v>49</v>
      </c>
      <c r="B428" s="28" t="n">
        <v>2</v>
      </c>
      <c r="C428" s="29" t="s">
        <v>56</v>
      </c>
      <c r="D428" s="30" t="n">
        <v>4020</v>
      </c>
      <c r="E428" s="24" t="s">
        <v>80</v>
      </c>
      <c r="F428" s="15" t="n">
        <v>1</v>
      </c>
      <c r="G428" s="15" t="n">
        <v>0</v>
      </c>
      <c r="H428" s="2" t="n">
        <f aca="false">MAX(I428:J428)</f>
        <v>1</v>
      </c>
      <c r="I428" s="15" t="n">
        <v>1</v>
      </c>
      <c r="J428" s="15" t="n">
        <v>0</v>
      </c>
      <c r="K428" s="15" t="n">
        <v>2.05271663985557</v>
      </c>
      <c r="L428" s="15" t="n">
        <v>75</v>
      </c>
      <c r="M428" s="25" t="n">
        <v>5.79997425</v>
      </c>
      <c r="N428" s="0" t="str">
        <f aca="false">A428&amp;"_"&amp;B428</f>
        <v>MAW746_2</v>
      </c>
      <c r="O428" s="0" t="n">
        <f aca="false">HLOOKUP(N428,UP!$C$15:$AH$16,2,0)</f>
        <v>1</v>
      </c>
    </row>
    <row r="429" customFormat="false" ht="15.75" hidden="false" customHeight="true" outlineLevel="0" collapsed="false">
      <c r="A429" s="21" t="s">
        <v>49</v>
      </c>
      <c r="B429" s="28" t="n">
        <v>2</v>
      </c>
      <c r="C429" s="29" t="s">
        <v>56</v>
      </c>
      <c r="D429" s="30" t="n">
        <v>4023</v>
      </c>
      <c r="E429" s="24" t="s">
        <v>80</v>
      </c>
      <c r="F429" s="15" t="n">
        <v>1</v>
      </c>
      <c r="G429" s="15" t="n">
        <v>0</v>
      </c>
      <c r="H429" s="2" t="n">
        <f aca="false">MAX(I429:J429)</f>
        <v>1</v>
      </c>
      <c r="I429" s="15" t="n">
        <v>1</v>
      </c>
      <c r="J429" s="15" t="n">
        <v>0</v>
      </c>
      <c r="K429" s="15" t="n">
        <v>5.2200703532048</v>
      </c>
      <c r="L429" s="15" t="n">
        <v>75</v>
      </c>
      <c r="M429" s="25" t="n">
        <v>5.79997425</v>
      </c>
      <c r="N429" s="0" t="str">
        <f aca="false">A429&amp;"_"&amp;B429</f>
        <v>MAW746_2</v>
      </c>
      <c r="O429" s="0" t="n">
        <f aca="false">HLOOKUP(N429,UP!$C$15:$AH$16,2,0)</f>
        <v>1</v>
      </c>
    </row>
    <row r="430" customFormat="false" ht="15.75" hidden="false" customHeight="true" outlineLevel="0" collapsed="false">
      <c r="A430" s="21" t="s">
        <v>49</v>
      </c>
      <c r="B430" s="28" t="n">
        <v>2</v>
      </c>
      <c r="C430" s="29" t="s">
        <v>57</v>
      </c>
      <c r="D430" s="30" t="n">
        <v>4226</v>
      </c>
      <c r="E430" s="24" t="s">
        <v>80</v>
      </c>
      <c r="F430" s="15" t="n">
        <v>1</v>
      </c>
      <c r="G430" s="15" t="n">
        <v>0</v>
      </c>
      <c r="H430" s="2" t="n">
        <f aca="false">MAX(I430:J430)</f>
        <v>1</v>
      </c>
      <c r="I430" s="15" t="n">
        <v>1</v>
      </c>
      <c r="J430" s="15" t="n">
        <v>0</v>
      </c>
      <c r="K430" s="15" t="n">
        <v>3.46195656443961</v>
      </c>
      <c r="L430" s="15" t="n">
        <v>75</v>
      </c>
      <c r="M430" s="25" t="n">
        <v>5.79997425</v>
      </c>
      <c r="N430" s="0" t="str">
        <f aca="false">A430&amp;"_"&amp;B430</f>
        <v>MAW746_2</v>
      </c>
      <c r="O430" s="0" t="n">
        <f aca="false">HLOOKUP(N430,UP!$C$15:$AH$16,2,0)</f>
        <v>1</v>
      </c>
    </row>
    <row r="431" customFormat="false" ht="15.75" hidden="false" customHeight="true" outlineLevel="0" collapsed="false">
      <c r="A431" s="21" t="s">
        <v>49</v>
      </c>
      <c r="B431" s="28" t="n">
        <v>3</v>
      </c>
      <c r="C431" s="29" t="s">
        <v>56</v>
      </c>
      <c r="D431" s="30" t="n">
        <v>4573</v>
      </c>
      <c r="E431" s="24" t="s">
        <v>80</v>
      </c>
      <c r="F431" s="15" t="n">
        <v>1</v>
      </c>
      <c r="G431" s="15" t="n">
        <v>0</v>
      </c>
      <c r="H431" s="2" t="n">
        <f aca="false">MAX(I431:J431)</f>
        <v>1</v>
      </c>
      <c r="I431" s="15" t="n">
        <v>1</v>
      </c>
      <c r="J431" s="15" t="n">
        <v>0</v>
      </c>
      <c r="K431" s="15" t="n">
        <v>7.83905906886993</v>
      </c>
      <c r="L431" s="15" t="n">
        <v>75</v>
      </c>
      <c r="M431" s="25" t="n">
        <v>5.79997425</v>
      </c>
      <c r="N431" s="0" t="str">
        <f aca="false">A431&amp;"_"&amp;B431</f>
        <v>MAW746_3</v>
      </c>
      <c r="O431" s="0" t="n">
        <f aca="false">HLOOKUP(N431,UP!$C$15:$AH$16,2,0)</f>
        <v>1</v>
      </c>
    </row>
    <row r="432" customFormat="false" ht="15.75" hidden="false" customHeight="true" outlineLevel="0" collapsed="false">
      <c r="A432" s="21" t="s">
        <v>49</v>
      </c>
      <c r="B432" s="28" t="n">
        <v>3</v>
      </c>
      <c r="C432" s="29" t="s">
        <v>56</v>
      </c>
      <c r="D432" s="30" t="n">
        <v>4878</v>
      </c>
      <c r="E432" s="24" t="s">
        <v>80</v>
      </c>
      <c r="F432" s="15" t="n">
        <v>1</v>
      </c>
      <c r="G432" s="15" t="n">
        <v>0</v>
      </c>
      <c r="H432" s="2" t="n">
        <f aca="false">MAX(I432:J432)</f>
        <v>1</v>
      </c>
      <c r="I432" s="15" t="n">
        <v>1</v>
      </c>
      <c r="J432" s="15" t="n">
        <v>0</v>
      </c>
      <c r="K432" s="15" t="n">
        <v>7.68637766590547</v>
      </c>
      <c r="L432" s="15" t="n">
        <v>75</v>
      </c>
      <c r="M432" s="25" t="n">
        <v>5.79997425</v>
      </c>
      <c r="N432" s="0" t="str">
        <f aca="false">A432&amp;"_"&amp;B432</f>
        <v>MAW746_3</v>
      </c>
      <c r="O432" s="0" t="n">
        <f aca="false">HLOOKUP(N432,UP!$C$15:$AH$16,2,0)</f>
        <v>1</v>
      </c>
    </row>
    <row r="433" customFormat="false" ht="15.75" hidden="false" customHeight="true" outlineLevel="0" collapsed="false">
      <c r="A433" s="21" t="s">
        <v>49</v>
      </c>
      <c r="B433" s="28" t="n">
        <v>4</v>
      </c>
      <c r="C433" s="29" t="s">
        <v>45</v>
      </c>
      <c r="D433" s="30" t="n">
        <v>4344</v>
      </c>
      <c r="E433" s="24" t="s">
        <v>80</v>
      </c>
      <c r="F433" s="15" t="n">
        <v>1</v>
      </c>
      <c r="G433" s="15" t="n">
        <v>0</v>
      </c>
      <c r="H433" s="2" t="n">
        <f aca="false">MAX(I433:J433)</f>
        <v>1</v>
      </c>
      <c r="I433" s="15" t="n">
        <v>1</v>
      </c>
      <c r="J433" s="15" t="n">
        <v>0</v>
      </c>
      <c r="K433" s="15" t="n">
        <v>4.55923633852219</v>
      </c>
      <c r="L433" s="15" t="n">
        <v>75</v>
      </c>
      <c r="M433" s="25" t="n">
        <v>5.79997425</v>
      </c>
      <c r="N433" s="0" t="str">
        <f aca="false">A433&amp;"_"&amp;B433</f>
        <v>MAW746_4</v>
      </c>
      <c r="O433" s="0" t="n">
        <f aca="false">HLOOKUP(N433,UP!$C$15:$AH$16,2,0)</f>
        <v>1</v>
      </c>
    </row>
    <row r="434" customFormat="false" ht="15.75" hidden="false" customHeight="true" outlineLevel="0" collapsed="false">
      <c r="A434" s="21" t="s">
        <v>49</v>
      </c>
      <c r="B434" s="28" t="n">
        <v>2</v>
      </c>
      <c r="C434" s="29" t="s">
        <v>57</v>
      </c>
      <c r="D434" s="30" t="n">
        <v>4476</v>
      </c>
      <c r="E434" s="24" t="s">
        <v>80</v>
      </c>
      <c r="F434" s="15" t="n">
        <v>1</v>
      </c>
      <c r="G434" s="15" t="n">
        <v>0</v>
      </c>
      <c r="H434" s="2" t="n">
        <f aca="false">MAX(I434:J434)</f>
        <v>1</v>
      </c>
      <c r="I434" s="15" t="n">
        <v>1</v>
      </c>
      <c r="J434" s="15" t="n">
        <v>0</v>
      </c>
      <c r="K434" s="15" t="n">
        <v>5.15723850013301</v>
      </c>
      <c r="L434" s="15" t="n">
        <v>75</v>
      </c>
      <c r="M434" s="25" t="n">
        <v>5.79997425</v>
      </c>
      <c r="N434" s="0" t="str">
        <f aca="false">A434&amp;"_"&amp;B434</f>
        <v>MAW746_2</v>
      </c>
      <c r="O434" s="0" t="n">
        <f aca="false">HLOOKUP(N434,UP!$C$15:$AH$16,2,0)</f>
        <v>1</v>
      </c>
    </row>
    <row r="435" customFormat="false" ht="15.75" hidden="false" customHeight="true" outlineLevel="0" collapsed="false">
      <c r="A435" s="21" t="s">
        <v>59</v>
      </c>
      <c r="B435" s="28" t="n">
        <v>1</v>
      </c>
      <c r="C435" s="34" t="s">
        <v>56</v>
      </c>
      <c r="D435" s="34" t="n">
        <v>7062</v>
      </c>
      <c r="E435" s="24" t="s">
        <v>80</v>
      </c>
      <c r="F435" s="15" t="n">
        <v>1</v>
      </c>
      <c r="G435" s="15" t="n">
        <v>0</v>
      </c>
      <c r="H435" s="2" t="n">
        <f aca="false">MAX(I435:J435)</f>
        <v>1</v>
      </c>
      <c r="I435" s="15" t="n">
        <v>1</v>
      </c>
      <c r="J435" s="15" t="n">
        <v>0</v>
      </c>
      <c r="K435" s="15" t="n">
        <v>7.33012105898838</v>
      </c>
      <c r="L435" s="15" t="n">
        <v>75</v>
      </c>
      <c r="M435" s="25" t="n">
        <v>5.79997425</v>
      </c>
      <c r="N435" s="0" t="str">
        <f aca="false">A435&amp;"_"&amp;B435</f>
        <v>MAW748_1</v>
      </c>
      <c r="O435" s="0" t="n">
        <f aca="false">HLOOKUP(N435,UP!$C$15:$AH$16,2,0)</f>
        <v>0</v>
      </c>
    </row>
    <row r="436" customFormat="false" ht="15.75" hidden="false" customHeight="true" outlineLevel="0" collapsed="false">
      <c r="A436" s="21" t="s">
        <v>59</v>
      </c>
      <c r="B436" s="28" t="n">
        <v>3</v>
      </c>
      <c r="C436" s="39" t="s">
        <v>53</v>
      </c>
      <c r="D436" s="39" t="n">
        <v>7994</v>
      </c>
      <c r="E436" s="24" t="s">
        <v>80</v>
      </c>
      <c r="F436" s="15" t="n">
        <v>1</v>
      </c>
      <c r="G436" s="15" t="n">
        <v>0</v>
      </c>
      <c r="H436" s="2" t="n">
        <f aca="false">MAX(I436:J436)</f>
        <v>1</v>
      </c>
      <c r="I436" s="15" t="n">
        <v>1</v>
      </c>
      <c r="J436" s="15" t="n">
        <v>0</v>
      </c>
      <c r="K436" s="15" t="n">
        <v>5.63224730935578</v>
      </c>
      <c r="L436" s="15" t="n">
        <v>75</v>
      </c>
      <c r="M436" s="25" t="n">
        <v>5.79997425</v>
      </c>
      <c r="N436" s="0" t="str">
        <f aca="false">A436&amp;"_"&amp;B436</f>
        <v>MAW748_3</v>
      </c>
      <c r="O436" s="0" t="n">
        <f aca="false">HLOOKUP(N436,UP!$C$15:$AH$16,2,0)</f>
        <v>0</v>
      </c>
    </row>
    <row r="437" customFormat="false" ht="15.75" hidden="false" customHeight="true" outlineLevel="0" collapsed="false">
      <c r="A437" s="21" t="s">
        <v>52</v>
      </c>
      <c r="B437" s="32" t="n">
        <v>1</v>
      </c>
      <c r="C437" s="33" t="s">
        <v>56</v>
      </c>
      <c r="D437" s="33" t="n">
        <v>29459</v>
      </c>
      <c r="E437" s="24" t="s">
        <v>80</v>
      </c>
      <c r="F437" s="15" t="n">
        <v>1</v>
      </c>
      <c r="G437" s="15" t="n">
        <v>0</v>
      </c>
      <c r="H437" s="2" t="n">
        <f aca="false">MAX(I437:J437)</f>
        <v>1</v>
      </c>
      <c r="I437" s="15" t="n">
        <v>1</v>
      </c>
      <c r="J437" s="15" t="n">
        <v>0</v>
      </c>
      <c r="K437" s="15" t="n">
        <v>1.05683176866761</v>
      </c>
      <c r="L437" s="15" t="n">
        <v>75</v>
      </c>
      <c r="M437" s="25" t="n">
        <v>5.79997425</v>
      </c>
      <c r="N437" s="0" t="str">
        <f aca="false">A437&amp;"_"&amp;B437</f>
        <v>MAW751_1</v>
      </c>
      <c r="O437" s="0" t="n">
        <f aca="false">HLOOKUP(N437,UP!$C$15:$AH$16,2,0)</f>
        <v>0</v>
      </c>
    </row>
    <row r="438" customFormat="false" ht="15.75" hidden="false" customHeight="true" outlineLevel="0" collapsed="false">
      <c r="A438" s="21" t="s">
        <v>52</v>
      </c>
      <c r="B438" s="32" t="n">
        <v>1</v>
      </c>
      <c r="C438" s="33" t="s">
        <v>56</v>
      </c>
      <c r="D438" s="33" t="n">
        <v>29133</v>
      </c>
      <c r="E438" s="24" t="s">
        <v>80</v>
      </c>
      <c r="F438" s="15" t="n">
        <v>1</v>
      </c>
      <c r="G438" s="15" t="n">
        <v>0</v>
      </c>
      <c r="H438" s="2" t="n">
        <f aca="false">MAX(I438:J438)</f>
        <v>1</v>
      </c>
      <c r="I438" s="15" t="n">
        <v>1</v>
      </c>
      <c r="J438" s="15" t="n">
        <v>0</v>
      </c>
      <c r="K438" s="15" t="n">
        <v>6.72913438435666</v>
      </c>
      <c r="L438" s="15" t="n">
        <v>75</v>
      </c>
      <c r="M438" s="25" t="n">
        <v>5.79997425</v>
      </c>
      <c r="N438" s="0" t="str">
        <f aca="false">A438&amp;"_"&amp;B438</f>
        <v>MAW751_1</v>
      </c>
      <c r="O438" s="0" t="n">
        <f aca="false">HLOOKUP(N438,UP!$C$15:$AH$16,2,0)</f>
        <v>0</v>
      </c>
    </row>
    <row r="439" customFormat="false" ht="15.75" hidden="false" customHeight="true" outlineLevel="0" collapsed="false">
      <c r="A439" s="21" t="s">
        <v>52</v>
      </c>
      <c r="B439" s="24" t="n">
        <v>2</v>
      </c>
      <c r="C439" s="31" t="s">
        <v>56</v>
      </c>
      <c r="D439" s="31" t="n">
        <v>54797</v>
      </c>
      <c r="E439" s="24" t="s">
        <v>80</v>
      </c>
      <c r="F439" s="15" t="n">
        <v>1</v>
      </c>
      <c r="G439" s="15" t="n">
        <v>0</v>
      </c>
      <c r="H439" s="2" t="n">
        <f aca="false">MAX(I439:J439)</f>
        <v>1</v>
      </c>
      <c r="I439" s="15" t="n">
        <v>1</v>
      </c>
      <c r="J439" s="15" t="n">
        <v>0</v>
      </c>
      <c r="K439" s="15" t="n">
        <v>4.038360276557</v>
      </c>
      <c r="L439" s="15" t="n">
        <v>75</v>
      </c>
      <c r="M439" s="25" t="n">
        <v>5.79997425</v>
      </c>
      <c r="N439" s="0" t="str">
        <f aca="false">A439&amp;"_"&amp;B439</f>
        <v>MAW751_2</v>
      </c>
      <c r="O439" s="0" t="n">
        <f aca="false">HLOOKUP(N439,UP!$C$15:$AH$16,2,0)</f>
        <v>0</v>
      </c>
    </row>
    <row r="440" customFormat="false" ht="15.75" hidden="false" customHeight="true" outlineLevel="0" collapsed="false">
      <c r="A440" s="21" t="s">
        <v>44</v>
      </c>
      <c r="B440" s="22" t="n">
        <v>3</v>
      </c>
      <c r="C440" s="23" t="s">
        <v>56</v>
      </c>
      <c r="D440" s="23" t="n">
        <v>19780</v>
      </c>
      <c r="E440" s="24" t="s">
        <v>81</v>
      </c>
      <c r="F440" s="15" t="n">
        <f aca="false">IF(ISERROR(SEARCH("2",E440)),0,1)</f>
        <v>1</v>
      </c>
      <c r="G440" s="15" t="n">
        <v>0</v>
      </c>
      <c r="H440" s="2" t="n">
        <f aca="false">MAX(I440:J440)</f>
        <v>1</v>
      </c>
      <c r="I440" s="15" t="n">
        <v>1</v>
      </c>
      <c r="J440" s="15" t="n">
        <v>0</v>
      </c>
      <c r="K440" s="15" t="n">
        <v>6.99357794597258</v>
      </c>
      <c r="L440" s="15" t="n">
        <v>80</v>
      </c>
      <c r="M440" s="25" t="n">
        <v>6.61072624</v>
      </c>
      <c r="N440" s="0" t="str">
        <f aca="false">A440&amp;"_"&amp;B440</f>
        <v>MAW752_3</v>
      </c>
      <c r="O440" s="0" t="n">
        <f aca="false">HLOOKUP(N440,UP!$C$15:$AH$16,2,0)</f>
        <v>0</v>
      </c>
    </row>
    <row r="441" customFormat="false" ht="15.75" hidden="false" customHeight="true" outlineLevel="0" collapsed="false">
      <c r="A441" s="21" t="s">
        <v>44</v>
      </c>
      <c r="B441" s="22" t="n">
        <v>2</v>
      </c>
      <c r="C441" s="23" t="s">
        <v>56</v>
      </c>
      <c r="D441" s="23" t="n">
        <v>29581</v>
      </c>
      <c r="E441" s="24" t="s">
        <v>81</v>
      </c>
      <c r="F441" s="15" t="n">
        <f aca="false">IF(ISERROR(SEARCH("2",E441)),0,1)</f>
        <v>1</v>
      </c>
      <c r="G441" s="15" t="n">
        <v>0</v>
      </c>
      <c r="H441" s="2" t="n">
        <f aca="false">MAX(I441:J441)</f>
        <v>1</v>
      </c>
      <c r="I441" s="15" t="n">
        <v>1</v>
      </c>
      <c r="J441" s="15" t="n">
        <v>0</v>
      </c>
      <c r="K441" s="15" t="n">
        <v>5.35511956740099</v>
      </c>
      <c r="L441" s="15" t="n">
        <v>80</v>
      </c>
      <c r="M441" s="25" t="n">
        <v>6.61072624</v>
      </c>
      <c r="N441" s="0" t="str">
        <f aca="false">A441&amp;"_"&amp;B441</f>
        <v>MAW752_2</v>
      </c>
      <c r="O441" s="0" t="n">
        <f aca="false">HLOOKUP(N441,UP!$C$15:$AH$16,2,0)</f>
        <v>0</v>
      </c>
    </row>
    <row r="442" customFormat="false" ht="15.75" hidden="false" customHeight="true" outlineLevel="0" collapsed="false">
      <c r="A442" s="21" t="s">
        <v>44</v>
      </c>
      <c r="B442" s="22" t="n">
        <v>2</v>
      </c>
      <c r="C442" s="23" t="s">
        <v>56</v>
      </c>
      <c r="D442" s="23" t="n">
        <v>29403</v>
      </c>
      <c r="E442" s="24" t="s">
        <v>81</v>
      </c>
      <c r="F442" s="15" t="n">
        <f aca="false">IF(ISERROR(SEARCH("2",E442)),0,1)</f>
        <v>1</v>
      </c>
      <c r="G442" s="15" t="n">
        <v>0</v>
      </c>
      <c r="H442" s="2" t="n">
        <f aca="false">MAX(I442:J442)</f>
        <v>1</v>
      </c>
      <c r="I442" s="15" t="n">
        <v>1</v>
      </c>
      <c r="J442" s="15" t="n">
        <v>0</v>
      </c>
      <c r="K442" s="15" t="n">
        <v>3.81244049485572</v>
      </c>
      <c r="L442" s="15" t="n">
        <v>80</v>
      </c>
      <c r="M442" s="25" t="n">
        <v>6.61072624</v>
      </c>
      <c r="N442" s="0" t="str">
        <f aca="false">A442&amp;"_"&amp;B442</f>
        <v>MAW752_2</v>
      </c>
      <c r="O442" s="0" t="n">
        <f aca="false">HLOOKUP(N442,UP!$C$15:$AH$16,2,0)</f>
        <v>0</v>
      </c>
    </row>
    <row r="443" customFormat="false" ht="15.75" hidden="false" customHeight="true" outlineLevel="0" collapsed="false">
      <c r="A443" s="21" t="s">
        <v>44</v>
      </c>
      <c r="B443" s="22" t="n">
        <v>1</v>
      </c>
      <c r="C443" s="23" t="s">
        <v>56</v>
      </c>
      <c r="D443" s="23" t="n">
        <v>11431</v>
      </c>
      <c r="E443" s="24" t="s">
        <v>81</v>
      </c>
      <c r="F443" s="15" t="n">
        <f aca="false">IF(ISERROR(SEARCH("2",E443)),0,1)</f>
        <v>1</v>
      </c>
      <c r="G443" s="15" t="n">
        <v>0</v>
      </c>
      <c r="H443" s="2" t="n">
        <f aca="false">MAX(I443:J443)</f>
        <v>1</v>
      </c>
      <c r="I443" s="15" t="n">
        <v>1</v>
      </c>
      <c r="J443" s="15" t="n">
        <v>0</v>
      </c>
      <c r="K443" s="15" t="n">
        <v>9.29722929903363</v>
      </c>
      <c r="L443" s="15" t="n">
        <v>80</v>
      </c>
      <c r="M443" s="25" t="n">
        <v>6.61072624</v>
      </c>
      <c r="N443" s="0" t="str">
        <f aca="false">A443&amp;"_"&amp;B443</f>
        <v>MAW752_1</v>
      </c>
      <c r="O443" s="0" t="n">
        <f aca="false">HLOOKUP(N443,UP!$C$15:$AH$16,2,0)</f>
        <v>0</v>
      </c>
    </row>
    <row r="444" customFormat="false" ht="15.75" hidden="false" customHeight="true" outlineLevel="0" collapsed="false">
      <c r="A444" s="21" t="s">
        <v>44</v>
      </c>
      <c r="B444" s="22" t="n">
        <v>1</v>
      </c>
      <c r="C444" s="23" t="s">
        <v>56</v>
      </c>
      <c r="D444" s="23" t="n">
        <v>29751</v>
      </c>
      <c r="E444" s="24" t="s">
        <v>81</v>
      </c>
      <c r="F444" s="15" t="n">
        <f aca="false">IF(ISERROR(SEARCH("2",E444)),0,1)</f>
        <v>1</v>
      </c>
      <c r="G444" s="15" t="n">
        <v>0</v>
      </c>
      <c r="H444" s="2" t="n">
        <f aca="false">MAX(I444:J444)</f>
        <v>1</v>
      </c>
      <c r="I444" s="15" t="n">
        <v>1</v>
      </c>
      <c r="J444" s="15" t="n">
        <v>0</v>
      </c>
      <c r="K444" s="15" t="n">
        <v>5.56540992565066</v>
      </c>
      <c r="L444" s="15" t="n">
        <v>80</v>
      </c>
      <c r="M444" s="25" t="n">
        <v>6.61072624</v>
      </c>
      <c r="N444" s="0" t="str">
        <f aca="false">A444&amp;"_"&amp;B444</f>
        <v>MAW752_1</v>
      </c>
      <c r="O444" s="0" t="n">
        <f aca="false">HLOOKUP(N444,UP!$C$15:$AH$16,2,0)</f>
        <v>0</v>
      </c>
    </row>
    <row r="445" customFormat="false" ht="15.75" hidden="false" customHeight="true" outlineLevel="0" collapsed="false">
      <c r="A445" s="21" t="s">
        <v>47</v>
      </c>
      <c r="B445" s="26" t="n">
        <v>1</v>
      </c>
      <c r="C445" s="27" t="s">
        <v>56</v>
      </c>
      <c r="D445" s="27" t="n">
        <v>559</v>
      </c>
      <c r="E445" s="24" t="s">
        <v>80</v>
      </c>
      <c r="F445" s="15" t="n">
        <v>1</v>
      </c>
      <c r="G445" s="15" t="n">
        <v>0</v>
      </c>
      <c r="H445" s="2" t="n">
        <f aca="false">MAX(I445:J445)</f>
        <v>1</v>
      </c>
      <c r="I445" s="15" t="n">
        <v>1</v>
      </c>
      <c r="J445" s="15" t="n">
        <v>0</v>
      </c>
      <c r="K445" s="15" t="n">
        <v>4.04087355067987</v>
      </c>
      <c r="L445" s="15" t="n">
        <v>80</v>
      </c>
      <c r="M445" s="25" t="n">
        <v>6.61072624</v>
      </c>
      <c r="N445" s="0" t="str">
        <f aca="false">A445&amp;"_"&amp;B445</f>
        <v>MAW744_1</v>
      </c>
      <c r="O445" s="0" t="n">
        <f aca="false">HLOOKUP(N445,UP!$C$15:$AH$16,2,0)</f>
        <v>0</v>
      </c>
    </row>
    <row r="446" customFormat="false" ht="15.75" hidden="false" customHeight="true" outlineLevel="0" collapsed="false">
      <c r="A446" s="21" t="s">
        <v>47</v>
      </c>
      <c r="B446" s="26" t="n">
        <v>1</v>
      </c>
      <c r="C446" s="27" t="s">
        <v>56</v>
      </c>
      <c r="D446" s="27" t="n">
        <v>864</v>
      </c>
      <c r="E446" s="24" t="s">
        <v>80</v>
      </c>
      <c r="F446" s="15" t="n">
        <v>1</v>
      </c>
      <c r="G446" s="15" t="n">
        <v>0</v>
      </c>
      <c r="H446" s="2" t="n">
        <f aca="false">MAX(I446:J446)</f>
        <v>1</v>
      </c>
      <c r="I446" s="15" t="n">
        <v>1</v>
      </c>
      <c r="J446" s="15" t="n">
        <v>0</v>
      </c>
      <c r="K446" s="15" t="n">
        <v>2.48409658110162</v>
      </c>
      <c r="L446" s="15" t="n">
        <v>80</v>
      </c>
      <c r="M446" s="25" t="n">
        <v>6.61072624</v>
      </c>
      <c r="N446" s="0" t="str">
        <f aca="false">A446&amp;"_"&amp;B446</f>
        <v>MAW744_1</v>
      </c>
      <c r="O446" s="0" t="n">
        <f aca="false">HLOOKUP(N446,UP!$C$15:$AH$16,2,0)</f>
        <v>0</v>
      </c>
    </row>
    <row r="447" customFormat="false" ht="15.75" hidden="false" customHeight="true" outlineLevel="0" collapsed="false">
      <c r="A447" s="21" t="s">
        <v>47</v>
      </c>
      <c r="B447" s="26" t="n">
        <v>3</v>
      </c>
      <c r="C447" s="27" t="s">
        <v>57</v>
      </c>
      <c r="D447" s="27" t="n">
        <v>237</v>
      </c>
      <c r="E447" s="24" t="s">
        <v>80</v>
      </c>
      <c r="F447" s="15" t="n">
        <v>1</v>
      </c>
      <c r="G447" s="15" t="n">
        <v>0</v>
      </c>
      <c r="H447" s="2" t="n">
        <f aca="false">MAX(I447:J447)</f>
        <v>1</v>
      </c>
      <c r="I447" s="15" t="n">
        <v>1</v>
      </c>
      <c r="J447" s="15" t="n">
        <v>0</v>
      </c>
      <c r="K447" s="15" t="n">
        <v>8.0677277441431</v>
      </c>
      <c r="L447" s="15" t="n">
        <v>80</v>
      </c>
      <c r="M447" s="25" t="n">
        <v>6.61072624</v>
      </c>
      <c r="N447" s="0" t="str">
        <f aca="false">A447&amp;"_"&amp;B447</f>
        <v>MAW744_3</v>
      </c>
      <c r="O447" s="0" t="n">
        <f aca="false">HLOOKUP(N447,UP!$C$15:$AH$16,2,0)</f>
        <v>1</v>
      </c>
    </row>
    <row r="448" customFormat="false" ht="15.75" hidden="false" customHeight="true" outlineLevel="0" collapsed="false">
      <c r="A448" s="21" t="s">
        <v>47</v>
      </c>
      <c r="B448" s="26" t="n">
        <v>4</v>
      </c>
      <c r="C448" s="27" t="s">
        <v>56</v>
      </c>
      <c r="D448" s="27" t="n">
        <v>477</v>
      </c>
      <c r="E448" s="24" t="s">
        <v>80</v>
      </c>
      <c r="F448" s="15" t="n">
        <v>1</v>
      </c>
      <c r="G448" s="15" t="n">
        <v>0</v>
      </c>
      <c r="H448" s="2" t="n">
        <f aca="false">MAX(I448:J448)</f>
        <v>1</v>
      </c>
      <c r="I448" s="15" t="n">
        <v>1</v>
      </c>
      <c r="J448" s="15" t="n">
        <v>0</v>
      </c>
      <c r="K448" s="15" t="n">
        <v>7.42028476814641</v>
      </c>
      <c r="L448" s="15" t="n">
        <v>80</v>
      </c>
      <c r="M448" s="25" t="n">
        <v>6.61072624</v>
      </c>
      <c r="N448" s="0" t="str">
        <f aca="false">A448&amp;"_"&amp;B448</f>
        <v>MAW744_4</v>
      </c>
      <c r="O448" s="0" t="n">
        <f aca="false">HLOOKUP(N448,UP!$C$15:$AH$16,2,0)</f>
        <v>0</v>
      </c>
    </row>
    <row r="449" customFormat="false" ht="15.75" hidden="false" customHeight="true" outlineLevel="0" collapsed="false">
      <c r="A449" s="21" t="s">
        <v>47</v>
      </c>
      <c r="B449" s="26" t="n">
        <v>4</v>
      </c>
      <c r="C449" s="27" t="s">
        <v>56</v>
      </c>
      <c r="D449" s="27" t="n">
        <v>111</v>
      </c>
      <c r="E449" s="24" t="s">
        <v>80</v>
      </c>
      <c r="F449" s="15" t="n">
        <v>1</v>
      </c>
      <c r="G449" s="15" t="n">
        <v>0</v>
      </c>
      <c r="H449" s="2" t="n">
        <f aca="false">MAX(I449:J449)</f>
        <v>1</v>
      </c>
      <c r="I449" s="15" t="n">
        <v>1</v>
      </c>
      <c r="J449" s="15" t="n">
        <v>0</v>
      </c>
      <c r="K449" s="15" t="n">
        <v>3.83706272727823</v>
      </c>
      <c r="L449" s="15" t="n">
        <v>80</v>
      </c>
      <c r="M449" s="25" t="n">
        <v>6.61072624</v>
      </c>
      <c r="N449" s="0" t="str">
        <f aca="false">A449&amp;"_"&amp;B449</f>
        <v>MAW744_4</v>
      </c>
      <c r="O449" s="0" t="n">
        <f aca="false">HLOOKUP(N449,UP!$C$15:$AH$16,2,0)</f>
        <v>0</v>
      </c>
    </row>
    <row r="450" customFormat="false" ht="15.75" hidden="false" customHeight="true" outlineLevel="0" collapsed="false">
      <c r="A450" s="21" t="s">
        <v>47</v>
      </c>
      <c r="B450" s="26" t="n">
        <v>3</v>
      </c>
      <c r="C450" s="27" t="s">
        <v>57</v>
      </c>
      <c r="D450" s="27" t="n">
        <v>443</v>
      </c>
      <c r="E450" s="24" t="s">
        <v>80</v>
      </c>
      <c r="F450" s="15" t="n">
        <v>1</v>
      </c>
      <c r="G450" s="15" t="n">
        <v>0</v>
      </c>
      <c r="H450" s="2" t="n">
        <f aca="false">MAX(I450:J450)</f>
        <v>1</v>
      </c>
      <c r="I450" s="15" t="n">
        <v>1</v>
      </c>
      <c r="J450" s="15" t="n">
        <v>0</v>
      </c>
      <c r="K450" s="15" t="n">
        <v>5.22792433483877</v>
      </c>
      <c r="L450" s="15" t="n">
        <v>80</v>
      </c>
      <c r="M450" s="25" t="n">
        <v>6.61072624</v>
      </c>
      <c r="N450" s="0" t="str">
        <f aca="false">A450&amp;"_"&amp;B450</f>
        <v>MAW744_3</v>
      </c>
      <c r="O450" s="0" t="n">
        <f aca="false">HLOOKUP(N450,UP!$C$15:$AH$16,2,0)</f>
        <v>1</v>
      </c>
    </row>
    <row r="451" customFormat="false" ht="15.75" hidden="false" customHeight="true" outlineLevel="0" collapsed="false">
      <c r="A451" s="21" t="s">
        <v>47</v>
      </c>
      <c r="B451" s="26" t="n">
        <v>2</v>
      </c>
      <c r="C451" s="27" t="s">
        <v>57</v>
      </c>
      <c r="D451" s="27" t="n">
        <v>609</v>
      </c>
      <c r="E451" s="24" t="s">
        <v>80</v>
      </c>
      <c r="F451" s="15" t="n">
        <v>1</v>
      </c>
      <c r="G451" s="15" t="n">
        <v>0</v>
      </c>
      <c r="H451" s="2" t="n">
        <f aca="false">MAX(I451:J451)</f>
        <v>1</v>
      </c>
      <c r="I451" s="15" t="n">
        <v>1</v>
      </c>
      <c r="J451" s="15" t="n">
        <v>0</v>
      </c>
      <c r="K451" s="15" t="n">
        <v>4.99811683222868</v>
      </c>
      <c r="L451" s="15" t="n">
        <v>80</v>
      </c>
      <c r="M451" s="25" t="n">
        <v>6.61072624</v>
      </c>
      <c r="N451" s="0" t="str">
        <f aca="false">A451&amp;"_"&amp;B451</f>
        <v>MAW744_2</v>
      </c>
      <c r="O451" s="0" t="n">
        <f aca="false">HLOOKUP(N451,UP!$C$15:$AH$16,2,0)</f>
        <v>1</v>
      </c>
    </row>
    <row r="452" customFormat="false" ht="15.75" hidden="false" customHeight="true" outlineLevel="0" collapsed="false">
      <c r="A452" s="21" t="s">
        <v>55</v>
      </c>
      <c r="B452" s="26" t="n">
        <v>1</v>
      </c>
      <c r="C452" s="27" t="s">
        <v>56</v>
      </c>
      <c r="D452" s="27" t="n">
        <v>1057</v>
      </c>
      <c r="E452" s="24" t="s">
        <v>80</v>
      </c>
      <c r="F452" s="15" t="n">
        <v>1</v>
      </c>
      <c r="G452" s="15" t="n">
        <v>0</v>
      </c>
      <c r="H452" s="2" t="n">
        <f aca="false">MAX(I452:J452)</f>
        <v>1</v>
      </c>
      <c r="I452" s="15" t="n">
        <v>1</v>
      </c>
      <c r="J452" s="15" t="n">
        <v>0</v>
      </c>
      <c r="K452" s="15" t="n">
        <v>6.19600611104247</v>
      </c>
      <c r="L452" s="15" t="n">
        <v>80</v>
      </c>
      <c r="M452" s="25" t="n">
        <v>6.61072624</v>
      </c>
      <c r="N452" s="0" t="str">
        <f aca="false">A452&amp;"_"&amp;B452</f>
        <v>MAW745_1</v>
      </c>
      <c r="O452" s="0" t="n">
        <f aca="false">HLOOKUP(N452,UP!$C$15:$AH$16,2,0)</f>
        <v>0</v>
      </c>
    </row>
    <row r="453" customFormat="false" ht="15.75" hidden="false" customHeight="true" outlineLevel="0" collapsed="false">
      <c r="A453" s="21" t="s">
        <v>55</v>
      </c>
      <c r="B453" s="26" t="n">
        <v>1</v>
      </c>
      <c r="C453" s="27" t="s">
        <v>56</v>
      </c>
      <c r="D453" s="27" t="n">
        <v>1224</v>
      </c>
      <c r="E453" s="24" t="s">
        <v>80</v>
      </c>
      <c r="F453" s="15" t="n">
        <v>1</v>
      </c>
      <c r="G453" s="15" t="n">
        <v>0</v>
      </c>
      <c r="H453" s="2" t="n">
        <f aca="false">MAX(I453:J453)</f>
        <v>1</v>
      </c>
      <c r="I453" s="15" t="n">
        <v>1</v>
      </c>
      <c r="J453" s="15" t="n">
        <v>0</v>
      </c>
      <c r="K453" s="15" t="n">
        <v>7.84816968756534</v>
      </c>
      <c r="L453" s="15" t="n">
        <v>80</v>
      </c>
      <c r="M453" s="25" t="n">
        <v>6.61072624</v>
      </c>
      <c r="N453" s="0" t="str">
        <f aca="false">A453&amp;"_"&amp;B453</f>
        <v>MAW745_1</v>
      </c>
      <c r="O453" s="0" t="n">
        <f aca="false">HLOOKUP(N453,UP!$C$15:$AH$16,2,0)</f>
        <v>0</v>
      </c>
    </row>
    <row r="454" customFormat="false" ht="15.75" hidden="false" customHeight="true" outlineLevel="0" collapsed="false">
      <c r="A454" s="21" t="s">
        <v>49</v>
      </c>
      <c r="B454" s="28" t="n">
        <v>2</v>
      </c>
      <c r="C454" s="29" t="s">
        <v>57</v>
      </c>
      <c r="D454" s="30" t="n">
        <v>4246</v>
      </c>
      <c r="E454" s="24" t="s">
        <v>80</v>
      </c>
      <c r="F454" s="15" t="n">
        <v>1</v>
      </c>
      <c r="G454" s="15" t="n">
        <v>0</v>
      </c>
      <c r="H454" s="2" t="n">
        <f aca="false">MAX(I454:J454)</f>
        <v>1</v>
      </c>
      <c r="I454" s="15" t="n">
        <v>1</v>
      </c>
      <c r="J454" s="15" t="n">
        <v>0</v>
      </c>
      <c r="K454" s="15" t="n">
        <v>5.37605042845553</v>
      </c>
      <c r="L454" s="15" t="n">
        <v>80</v>
      </c>
      <c r="M454" s="25" t="n">
        <v>6.61072624</v>
      </c>
      <c r="N454" s="0" t="str">
        <f aca="false">A454&amp;"_"&amp;B454</f>
        <v>MAW746_2</v>
      </c>
      <c r="O454" s="0" t="n">
        <f aca="false">HLOOKUP(N454,UP!$C$15:$AH$16,2,0)</f>
        <v>1</v>
      </c>
    </row>
    <row r="455" customFormat="false" ht="15.75" hidden="false" customHeight="true" outlineLevel="0" collapsed="false">
      <c r="A455" s="21" t="s">
        <v>49</v>
      </c>
      <c r="B455" s="28" t="n">
        <v>2</v>
      </c>
      <c r="C455" s="29" t="s">
        <v>57</v>
      </c>
      <c r="D455" s="30" t="n">
        <v>4609</v>
      </c>
      <c r="E455" s="24" t="s">
        <v>80</v>
      </c>
      <c r="F455" s="15" t="n">
        <v>1</v>
      </c>
      <c r="G455" s="15" t="n">
        <v>0</v>
      </c>
      <c r="H455" s="2" t="n">
        <f aca="false">MAX(I455:J455)</f>
        <v>1</v>
      </c>
      <c r="I455" s="15" t="n">
        <v>1</v>
      </c>
      <c r="J455" s="15" t="n">
        <v>0</v>
      </c>
      <c r="K455" s="15" t="n">
        <v>7.61993298128204</v>
      </c>
      <c r="L455" s="15" t="n">
        <v>80</v>
      </c>
      <c r="M455" s="25" t="n">
        <v>6.61072624</v>
      </c>
      <c r="N455" s="0" t="str">
        <f aca="false">A455&amp;"_"&amp;B455</f>
        <v>MAW746_2</v>
      </c>
      <c r="O455" s="0" t="n">
        <f aca="false">HLOOKUP(N455,UP!$C$15:$AH$16,2,0)</f>
        <v>1</v>
      </c>
    </row>
    <row r="456" customFormat="false" ht="15.75" hidden="false" customHeight="true" outlineLevel="0" collapsed="false">
      <c r="A456" s="21" t="s">
        <v>49</v>
      </c>
      <c r="B456" s="28" t="n">
        <v>2</v>
      </c>
      <c r="C456" s="29" t="s">
        <v>56</v>
      </c>
      <c r="D456" s="30" t="n">
        <v>4241</v>
      </c>
      <c r="E456" s="24" t="s">
        <v>80</v>
      </c>
      <c r="F456" s="15" t="n">
        <v>1</v>
      </c>
      <c r="G456" s="15" t="n">
        <v>0</v>
      </c>
      <c r="H456" s="2" t="n">
        <f aca="false">MAX(I456:J456)</f>
        <v>1</v>
      </c>
      <c r="I456" s="15" t="n">
        <v>1</v>
      </c>
      <c r="J456" s="15" t="n">
        <v>0</v>
      </c>
      <c r="K456" s="15" t="n">
        <v>8.38491079243116</v>
      </c>
      <c r="L456" s="15" t="n">
        <v>80</v>
      </c>
      <c r="M456" s="25" t="n">
        <v>6.61072624</v>
      </c>
      <c r="N456" s="0" t="str">
        <f aca="false">A456&amp;"_"&amp;B456</f>
        <v>MAW746_2</v>
      </c>
      <c r="O456" s="0" t="n">
        <f aca="false">HLOOKUP(N456,UP!$C$15:$AH$16,2,0)</f>
        <v>1</v>
      </c>
    </row>
    <row r="457" customFormat="false" ht="15.75" hidden="false" customHeight="true" outlineLevel="0" collapsed="false">
      <c r="A457" s="21" t="s">
        <v>49</v>
      </c>
      <c r="B457" s="28" t="n">
        <v>2</v>
      </c>
      <c r="C457" s="29" t="s">
        <v>56</v>
      </c>
      <c r="D457" s="30" t="n">
        <v>4402</v>
      </c>
      <c r="E457" s="24" t="s">
        <v>80</v>
      </c>
      <c r="F457" s="15" t="n">
        <v>1</v>
      </c>
      <c r="G457" s="15" t="n">
        <v>0</v>
      </c>
      <c r="H457" s="2" t="n">
        <f aca="false">MAX(I457:J457)</f>
        <v>1</v>
      </c>
      <c r="I457" s="15" t="n">
        <v>1</v>
      </c>
      <c r="J457" s="15" t="n">
        <v>0</v>
      </c>
      <c r="K457" s="15" t="n">
        <v>6.78261999928403</v>
      </c>
      <c r="L457" s="15" t="n">
        <v>80</v>
      </c>
      <c r="M457" s="25" t="n">
        <v>6.61072624</v>
      </c>
      <c r="N457" s="0" t="str">
        <f aca="false">A457&amp;"_"&amp;B457</f>
        <v>MAW746_2</v>
      </c>
      <c r="O457" s="0" t="n">
        <f aca="false">HLOOKUP(N457,UP!$C$15:$AH$16,2,0)</f>
        <v>1</v>
      </c>
    </row>
    <row r="458" customFormat="false" ht="15.75" hidden="false" customHeight="true" outlineLevel="0" collapsed="false">
      <c r="A458" s="21" t="s">
        <v>49</v>
      </c>
      <c r="B458" s="28" t="n">
        <v>3</v>
      </c>
      <c r="C458" s="29" t="s">
        <v>58</v>
      </c>
      <c r="D458" s="30" t="n">
        <v>4818</v>
      </c>
      <c r="E458" s="24" t="s">
        <v>80</v>
      </c>
      <c r="F458" s="15" t="n">
        <v>1</v>
      </c>
      <c r="G458" s="15" t="n">
        <v>0</v>
      </c>
      <c r="H458" s="2" t="n">
        <f aca="false">MAX(I458:J458)</f>
        <v>1</v>
      </c>
      <c r="I458" s="15" t="n">
        <v>1</v>
      </c>
      <c r="J458" s="15" t="n">
        <v>0</v>
      </c>
      <c r="K458" s="15" t="n">
        <v>4.73092437704087</v>
      </c>
      <c r="L458" s="15" t="n">
        <v>80</v>
      </c>
      <c r="M458" s="25" t="n">
        <v>6.61072624</v>
      </c>
      <c r="N458" s="0" t="str">
        <f aca="false">A458&amp;"_"&amp;B458</f>
        <v>MAW746_3</v>
      </c>
      <c r="O458" s="0" t="n">
        <f aca="false">HLOOKUP(N458,UP!$C$15:$AH$16,2,0)</f>
        <v>1</v>
      </c>
    </row>
    <row r="459" customFormat="false" ht="15.75" hidden="false" customHeight="true" outlineLevel="0" collapsed="false">
      <c r="A459" s="21" t="s">
        <v>49</v>
      </c>
      <c r="B459" s="28" t="n">
        <v>3</v>
      </c>
      <c r="C459" s="29" t="s">
        <v>56</v>
      </c>
      <c r="D459" s="30" t="n">
        <v>4828</v>
      </c>
      <c r="E459" s="24" t="s">
        <v>80</v>
      </c>
      <c r="F459" s="15" t="n">
        <v>1</v>
      </c>
      <c r="G459" s="15" t="n">
        <v>0</v>
      </c>
      <c r="H459" s="2" t="n">
        <f aca="false">MAX(I459:J459)</f>
        <v>1</v>
      </c>
      <c r="I459" s="15" t="n">
        <v>1</v>
      </c>
      <c r="J459" s="15" t="n">
        <v>0</v>
      </c>
      <c r="K459" s="15" t="n">
        <v>8.94387866532112</v>
      </c>
      <c r="L459" s="15" t="n">
        <v>80</v>
      </c>
      <c r="M459" s="25" t="n">
        <v>6.61072624</v>
      </c>
      <c r="N459" s="0" t="str">
        <f aca="false">A459&amp;"_"&amp;B459</f>
        <v>MAW746_3</v>
      </c>
      <c r="O459" s="0" t="n">
        <f aca="false">HLOOKUP(N459,UP!$C$15:$AH$16,2,0)</f>
        <v>1</v>
      </c>
    </row>
    <row r="460" customFormat="false" ht="15.75" hidden="false" customHeight="true" outlineLevel="0" collapsed="false">
      <c r="A460" s="21" t="s">
        <v>49</v>
      </c>
      <c r="B460" s="28" t="n">
        <v>2</v>
      </c>
      <c r="C460" s="29" t="s">
        <v>56</v>
      </c>
      <c r="D460" s="30" t="n">
        <v>4475</v>
      </c>
      <c r="E460" s="24" t="s">
        <v>80</v>
      </c>
      <c r="F460" s="15" t="n">
        <v>1</v>
      </c>
      <c r="G460" s="15" t="n">
        <v>0</v>
      </c>
      <c r="H460" s="2" t="n">
        <f aca="false">MAX(I460:J460)</f>
        <v>1</v>
      </c>
      <c r="I460" s="15" t="n">
        <v>1</v>
      </c>
      <c r="J460" s="15" t="n">
        <v>0</v>
      </c>
      <c r="K460" s="15" t="n">
        <v>5.9729530326376</v>
      </c>
      <c r="L460" s="15" t="n">
        <v>80</v>
      </c>
      <c r="M460" s="25" t="n">
        <v>6.61072624</v>
      </c>
      <c r="N460" s="0" t="str">
        <f aca="false">A460&amp;"_"&amp;B460</f>
        <v>MAW746_2</v>
      </c>
      <c r="O460" s="0" t="n">
        <f aca="false">HLOOKUP(N460,UP!$C$15:$AH$16,2,0)</f>
        <v>1</v>
      </c>
    </row>
    <row r="461" customFormat="false" ht="15.75" hidden="false" customHeight="true" outlineLevel="0" collapsed="false">
      <c r="A461" s="21" t="s">
        <v>49</v>
      </c>
      <c r="B461" s="28" t="n">
        <v>4</v>
      </c>
      <c r="C461" s="29" t="s">
        <v>57</v>
      </c>
      <c r="D461" s="30" t="n">
        <v>4506</v>
      </c>
      <c r="E461" s="24" t="s">
        <v>80</v>
      </c>
      <c r="F461" s="15" t="n">
        <v>1</v>
      </c>
      <c r="G461" s="15" t="n">
        <v>0</v>
      </c>
      <c r="H461" s="2" t="n">
        <f aca="false">MAX(I461:J461)</f>
        <v>1</v>
      </c>
      <c r="I461" s="15" t="n">
        <v>1</v>
      </c>
      <c r="J461" s="15" t="n">
        <v>0</v>
      </c>
      <c r="K461" s="15" t="n">
        <v>4.47865448695761</v>
      </c>
      <c r="L461" s="15" t="n">
        <v>80</v>
      </c>
      <c r="M461" s="25" t="n">
        <v>6.61072624</v>
      </c>
      <c r="N461" s="0" t="str">
        <f aca="false">A461&amp;"_"&amp;B461</f>
        <v>MAW746_4</v>
      </c>
      <c r="O461" s="0" t="n">
        <f aca="false">HLOOKUP(N461,UP!$C$15:$AH$16,2,0)</f>
        <v>1</v>
      </c>
    </row>
    <row r="462" customFormat="false" ht="15.75" hidden="false" customHeight="true" outlineLevel="0" collapsed="false">
      <c r="A462" s="21" t="s">
        <v>49</v>
      </c>
      <c r="B462" s="28" t="n">
        <v>2</v>
      </c>
      <c r="C462" s="29" t="s">
        <v>57</v>
      </c>
      <c r="D462" s="30" t="n">
        <v>4074</v>
      </c>
      <c r="E462" s="24" t="s">
        <v>80</v>
      </c>
      <c r="F462" s="15" t="n">
        <v>1</v>
      </c>
      <c r="G462" s="15" t="n">
        <v>0</v>
      </c>
      <c r="H462" s="2" t="n">
        <f aca="false">MAX(I462:J462)</f>
        <v>1</v>
      </c>
      <c r="I462" s="15" t="n">
        <v>1</v>
      </c>
      <c r="J462" s="15" t="n">
        <v>0</v>
      </c>
      <c r="K462" s="15" t="n">
        <v>6.92752596043085</v>
      </c>
      <c r="L462" s="15" t="n">
        <v>80</v>
      </c>
      <c r="M462" s="25" t="n">
        <v>6.61072624</v>
      </c>
      <c r="N462" s="0" t="str">
        <f aca="false">A462&amp;"_"&amp;B462</f>
        <v>MAW746_2</v>
      </c>
      <c r="O462" s="0" t="n">
        <f aca="false">HLOOKUP(N462,UP!$C$15:$AH$16,2,0)</f>
        <v>1</v>
      </c>
    </row>
    <row r="463" customFormat="false" ht="15.75" hidden="false" customHeight="true" outlineLevel="0" collapsed="false">
      <c r="A463" s="21" t="s">
        <v>59</v>
      </c>
      <c r="B463" s="28" t="n">
        <v>3</v>
      </c>
      <c r="C463" s="39" t="s">
        <v>77</v>
      </c>
      <c r="D463" s="39" t="n">
        <v>7327</v>
      </c>
      <c r="E463" s="24" t="s">
        <v>80</v>
      </c>
      <c r="F463" s="15" t="n">
        <v>1</v>
      </c>
      <c r="G463" s="15" t="n">
        <v>0</v>
      </c>
      <c r="H463" s="2" t="n">
        <f aca="false">MAX(I463:J463)</f>
        <v>1</v>
      </c>
      <c r="I463" s="15" t="n">
        <v>1</v>
      </c>
      <c r="J463" s="15" t="n">
        <v>0</v>
      </c>
      <c r="K463" s="15" t="n">
        <v>1.37413262668018</v>
      </c>
      <c r="L463" s="15" t="n">
        <v>80</v>
      </c>
      <c r="M463" s="25" t="n">
        <v>6.61072624</v>
      </c>
      <c r="N463" s="0" t="str">
        <f aca="false">A463&amp;"_"&amp;B463</f>
        <v>MAW748_3</v>
      </c>
      <c r="O463" s="0" t="n">
        <f aca="false">HLOOKUP(N463,UP!$C$15:$AH$16,2,0)</f>
        <v>0</v>
      </c>
    </row>
    <row r="464" customFormat="false" ht="15.75" hidden="false" customHeight="true" outlineLevel="0" collapsed="false">
      <c r="A464" s="21" t="s">
        <v>59</v>
      </c>
      <c r="B464" s="28" t="n">
        <v>3</v>
      </c>
      <c r="C464" s="39" t="s">
        <v>56</v>
      </c>
      <c r="D464" s="39" t="n">
        <v>7755</v>
      </c>
      <c r="E464" s="24" t="s">
        <v>80</v>
      </c>
      <c r="F464" s="15" t="n">
        <v>1</v>
      </c>
      <c r="G464" s="15" t="n">
        <v>0</v>
      </c>
      <c r="H464" s="2" t="n">
        <f aca="false">MAX(I464:J464)</f>
        <v>1</v>
      </c>
      <c r="I464" s="15" t="n">
        <v>1</v>
      </c>
      <c r="J464" s="15" t="n">
        <v>0</v>
      </c>
      <c r="K464" s="15" t="n">
        <v>1.08023663393685</v>
      </c>
      <c r="L464" s="15" t="n">
        <v>80</v>
      </c>
      <c r="M464" s="25" t="n">
        <v>6.61072624</v>
      </c>
      <c r="N464" s="0" t="str">
        <f aca="false">A464&amp;"_"&amp;B464</f>
        <v>MAW748_3</v>
      </c>
      <c r="O464" s="0" t="n">
        <f aca="false">HLOOKUP(N464,UP!$C$15:$AH$16,2,0)</f>
        <v>0</v>
      </c>
    </row>
    <row r="465" customFormat="false" ht="15.75" hidden="false" customHeight="true" outlineLevel="0" collapsed="false">
      <c r="A465" s="21" t="s">
        <v>52</v>
      </c>
      <c r="B465" s="32" t="n">
        <v>1</v>
      </c>
      <c r="C465" s="33" t="s">
        <v>56</v>
      </c>
      <c r="D465" s="33" t="n">
        <v>23917</v>
      </c>
      <c r="E465" s="24" t="s">
        <v>80</v>
      </c>
      <c r="F465" s="15" t="n">
        <v>1</v>
      </c>
      <c r="G465" s="15" t="n">
        <v>0</v>
      </c>
      <c r="H465" s="2" t="n">
        <f aca="false">MAX(I465:J465)</f>
        <v>1</v>
      </c>
      <c r="I465" s="15" t="n">
        <v>1</v>
      </c>
      <c r="J465" s="15" t="n">
        <v>0</v>
      </c>
      <c r="K465" s="15" t="n">
        <v>5.06990222436321</v>
      </c>
      <c r="L465" s="15" t="n">
        <v>80</v>
      </c>
      <c r="M465" s="25" t="n">
        <v>6.61072624</v>
      </c>
      <c r="N465" s="0" t="str">
        <f aca="false">A465&amp;"_"&amp;B465</f>
        <v>MAW751_1</v>
      </c>
      <c r="O465" s="0" t="n">
        <f aca="false">HLOOKUP(N465,UP!$C$15:$AH$16,2,0)</f>
        <v>0</v>
      </c>
    </row>
    <row r="466" customFormat="false" ht="15.75" hidden="false" customHeight="true" outlineLevel="0" collapsed="false">
      <c r="A466" s="21" t="s">
        <v>52</v>
      </c>
      <c r="B466" s="32" t="n">
        <v>1</v>
      </c>
      <c r="C466" s="33" t="s">
        <v>56</v>
      </c>
      <c r="D466" s="33" t="n">
        <v>29122</v>
      </c>
      <c r="E466" s="24" t="s">
        <v>80</v>
      </c>
      <c r="F466" s="15" t="n">
        <v>1</v>
      </c>
      <c r="G466" s="15" t="n">
        <v>0</v>
      </c>
      <c r="H466" s="2" t="n">
        <f aca="false">MAX(I466:J466)</f>
        <v>1</v>
      </c>
      <c r="I466" s="15" t="n">
        <v>1</v>
      </c>
      <c r="J466" s="15" t="n">
        <v>0</v>
      </c>
      <c r="K466" s="15" t="n">
        <v>4.55468102917448</v>
      </c>
      <c r="L466" s="15" t="n">
        <v>80</v>
      </c>
      <c r="M466" s="25" t="n">
        <v>6.61072624</v>
      </c>
      <c r="N466" s="0" t="str">
        <f aca="false">A466&amp;"_"&amp;B466</f>
        <v>MAW751_1</v>
      </c>
      <c r="O466" s="0" t="n">
        <f aca="false">HLOOKUP(N466,UP!$C$15:$AH$16,2,0)</f>
        <v>0</v>
      </c>
    </row>
    <row r="467" customFormat="false" ht="15.75" hidden="false" customHeight="true" outlineLevel="0" collapsed="false">
      <c r="A467" s="21" t="s">
        <v>52</v>
      </c>
      <c r="B467" s="24" t="n">
        <v>2</v>
      </c>
      <c r="C467" s="31" t="s">
        <v>56</v>
      </c>
      <c r="D467" s="31" t="n">
        <v>29120</v>
      </c>
      <c r="E467" s="24" t="s">
        <v>80</v>
      </c>
      <c r="F467" s="15" t="n">
        <v>1</v>
      </c>
      <c r="G467" s="15" t="n">
        <v>0</v>
      </c>
      <c r="H467" s="2" t="n">
        <f aca="false">MAX(I467:J467)</f>
        <v>1</v>
      </c>
      <c r="I467" s="15" t="n">
        <v>1</v>
      </c>
      <c r="J467" s="15" t="n">
        <v>0</v>
      </c>
      <c r="K467" s="15" t="n">
        <v>3.81326516292729</v>
      </c>
      <c r="L467" s="15" t="n">
        <v>80</v>
      </c>
      <c r="M467" s="25" t="n">
        <v>6.61072624</v>
      </c>
      <c r="N467" s="0" t="str">
        <f aca="false">A467&amp;"_"&amp;B467</f>
        <v>MAW751_2</v>
      </c>
      <c r="O467" s="0" t="n">
        <f aca="false">HLOOKUP(N467,UP!$C$15:$AH$16,2,0)</f>
        <v>0</v>
      </c>
    </row>
    <row r="468" customFormat="false" ht="15.75" hidden="false" customHeight="true" outlineLevel="0" collapsed="false">
      <c r="A468" s="21" t="s">
        <v>44</v>
      </c>
      <c r="B468" s="22" t="n">
        <v>2</v>
      </c>
      <c r="C468" s="23" t="s">
        <v>56</v>
      </c>
      <c r="D468" s="23" t="n">
        <v>18252</v>
      </c>
      <c r="E468" s="24" t="s">
        <v>81</v>
      </c>
      <c r="F468" s="15" t="n">
        <f aca="false">IF(ISERROR(SEARCH("2",E468)),0,1)</f>
        <v>1</v>
      </c>
      <c r="G468" s="15" t="n">
        <v>0</v>
      </c>
      <c r="H468" s="2" t="n">
        <f aca="false">MAX(I468:J468)</f>
        <v>1</v>
      </c>
      <c r="I468" s="15" t="n">
        <v>1</v>
      </c>
      <c r="J468" s="15" t="n">
        <v>0</v>
      </c>
      <c r="K468" s="15" t="n">
        <v>4.43259088467435</v>
      </c>
      <c r="L468" s="15" t="n">
        <v>85</v>
      </c>
      <c r="M468" s="25" t="n">
        <v>7.47378481</v>
      </c>
      <c r="N468" s="0" t="str">
        <f aca="false">A468&amp;"_"&amp;B468</f>
        <v>MAW752_2</v>
      </c>
      <c r="O468" s="0" t="n">
        <f aca="false">HLOOKUP(N468,UP!$C$15:$AH$16,2,0)</f>
        <v>0</v>
      </c>
    </row>
    <row r="469" customFormat="false" ht="15.75" hidden="false" customHeight="true" outlineLevel="0" collapsed="false">
      <c r="A469" s="21" t="s">
        <v>44</v>
      </c>
      <c r="B469" s="22" t="n">
        <v>2</v>
      </c>
      <c r="C469" s="23" t="s">
        <v>56</v>
      </c>
      <c r="D469" s="23" t="n">
        <v>18724</v>
      </c>
      <c r="E469" s="24" t="s">
        <v>81</v>
      </c>
      <c r="F469" s="15" t="n">
        <f aca="false">IF(ISERROR(SEARCH("2",E469)),0,1)</f>
        <v>1</v>
      </c>
      <c r="G469" s="15" t="n">
        <v>0</v>
      </c>
      <c r="H469" s="2" t="n">
        <f aca="false">MAX(I469:J469)</f>
        <v>1</v>
      </c>
      <c r="I469" s="15" t="n">
        <v>1</v>
      </c>
      <c r="J469" s="15" t="n">
        <v>0</v>
      </c>
      <c r="K469" s="15" t="n">
        <v>6.60127156335555</v>
      </c>
      <c r="L469" s="15" t="n">
        <v>85</v>
      </c>
      <c r="M469" s="25" t="n">
        <v>7.47378481</v>
      </c>
      <c r="N469" s="0" t="str">
        <f aca="false">A469&amp;"_"&amp;B469</f>
        <v>MAW752_2</v>
      </c>
      <c r="O469" s="0" t="n">
        <f aca="false">HLOOKUP(N469,UP!$C$15:$AH$16,2,0)</f>
        <v>0</v>
      </c>
    </row>
    <row r="470" customFormat="false" ht="15.6" hidden="false" customHeight="true" outlineLevel="0" collapsed="false">
      <c r="A470" s="21" t="s">
        <v>62</v>
      </c>
      <c r="B470" s="49" t="n">
        <v>1</v>
      </c>
      <c r="C470" s="50" t="s">
        <v>58</v>
      </c>
      <c r="D470" s="51" t="n">
        <v>6241</v>
      </c>
      <c r="E470" s="52" t="s">
        <v>88</v>
      </c>
      <c r="F470" s="15" t="n">
        <f aca="false">IF(ISERROR(SEARCH("2",E470)),0,1)</f>
        <v>1</v>
      </c>
      <c r="G470" s="15" t="n">
        <v>1</v>
      </c>
      <c r="H470" s="2" t="n">
        <f aca="false">MAX(I470:J470)</f>
        <v>1</v>
      </c>
      <c r="I470" s="15" t="n">
        <v>1</v>
      </c>
      <c r="J470" s="15" t="n">
        <v>0</v>
      </c>
      <c r="K470" s="15" t="n">
        <v>0</v>
      </c>
      <c r="L470" s="15" t="n">
        <v>85</v>
      </c>
      <c r="M470" s="25" t="n">
        <v>7.47378481</v>
      </c>
      <c r="N470" s="0" t="str">
        <f aca="false">A470&amp;"_"&amp;B470</f>
        <v>MAW753_1</v>
      </c>
      <c r="O470" s="0" t="n">
        <f aca="false">HLOOKUP(N470,UP!$C$15:$AH$16,2,0)</f>
        <v>1</v>
      </c>
    </row>
    <row r="471" customFormat="false" ht="15.75" hidden="false" customHeight="true" outlineLevel="0" collapsed="false">
      <c r="A471" s="21" t="s">
        <v>47</v>
      </c>
      <c r="B471" s="26" t="n">
        <v>3</v>
      </c>
      <c r="C471" s="27" t="s">
        <v>61</v>
      </c>
      <c r="D471" s="27" t="n">
        <v>1</v>
      </c>
      <c r="E471" s="24" t="s">
        <v>80</v>
      </c>
      <c r="F471" s="15" t="n">
        <v>1</v>
      </c>
      <c r="G471" s="15" t="n">
        <v>0</v>
      </c>
      <c r="H471" s="2" t="n">
        <f aca="false">MAX(I471:J471)</f>
        <v>1</v>
      </c>
      <c r="I471" s="15" t="n">
        <v>1</v>
      </c>
      <c r="J471" s="15" t="n">
        <v>0</v>
      </c>
      <c r="K471" s="15" t="n">
        <v>6.29999282787629</v>
      </c>
      <c r="L471" s="15" t="n">
        <v>85</v>
      </c>
      <c r="M471" s="25" t="n">
        <v>7.47378481</v>
      </c>
      <c r="N471" s="0" t="str">
        <f aca="false">A471&amp;"_"&amp;B471</f>
        <v>MAW744_3</v>
      </c>
      <c r="O471" s="0" t="n">
        <f aca="false">HLOOKUP(N471,UP!$C$15:$AH$16,2,0)</f>
        <v>1</v>
      </c>
    </row>
    <row r="472" customFormat="false" ht="15.75" hidden="false" customHeight="true" outlineLevel="0" collapsed="false">
      <c r="A472" s="21" t="s">
        <v>55</v>
      </c>
      <c r="B472" s="26" t="n">
        <v>2</v>
      </c>
      <c r="C472" s="27" t="s">
        <v>56</v>
      </c>
      <c r="D472" s="27" t="n">
        <v>1156</v>
      </c>
      <c r="E472" s="24" t="s">
        <v>80</v>
      </c>
      <c r="F472" s="15" t="n">
        <v>1</v>
      </c>
      <c r="G472" s="15" t="n">
        <v>0</v>
      </c>
      <c r="H472" s="2" t="n">
        <f aca="false">MAX(I472:J472)</f>
        <v>1</v>
      </c>
      <c r="I472" s="15" t="n">
        <v>1</v>
      </c>
      <c r="J472" s="15" t="n">
        <v>0</v>
      </c>
      <c r="K472" s="15" t="n">
        <v>8.48936874816302</v>
      </c>
      <c r="L472" s="15" t="n">
        <v>85</v>
      </c>
      <c r="M472" s="25" t="n">
        <v>7.47378481</v>
      </c>
      <c r="N472" s="0" t="str">
        <f aca="false">A472&amp;"_"&amp;B472</f>
        <v>MAW745_2</v>
      </c>
      <c r="O472" s="0" t="n">
        <f aca="false">HLOOKUP(N472,UP!$C$15:$AH$16,2,0)</f>
        <v>0</v>
      </c>
    </row>
    <row r="473" customFormat="false" ht="15.75" hidden="false" customHeight="true" outlineLevel="0" collapsed="false">
      <c r="A473" s="21" t="s">
        <v>55</v>
      </c>
      <c r="B473" s="26" t="n">
        <v>2</v>
      </c>
      <c r="C473" s="27" t="s">
        <v>74</v>
      </c>
      <c r="D473" s="27" t="n">
        <v>1396</v>
      </c>
      <c r="E473" s="24" t="s">
        <v>80</v>
      </c>
      <c r="F473" s="15" t="n">
        <v>1</v>
      </c>
      <c r="G473" s="15" t="n">
        <v>0</v>
      </c>
      <c r="H473" s="2" t="n">
        <f aca="false">MAX(I473:J473)</f>
        <v>1</v>
      </c>
      <c r="I473" s="15" t="n">
        <v>1</v>
      </c>
      <c r="J473" s="15" t="n">
        <v>0</v>
      </c>
      <c r="K473" s="15" t="n">
        <v>5.22226946806231</v>
      </c>
      <c r="L473" s="15" t="n">
        <v>85</v>
      </c>
      <c r="M473" s="25" t="n">
        <v>7.47378481</v>
      </c>
      <c r="N473" s="0" t="str">
        <f aca="false">A473&amp;"_"&amp;B473</f>
        <v>MAW745_2</v>
      </c>
      <c r="O473" s="0" t="n">
        <f aca="false">HLOOKUP(N473,UP!$C$15:$AH$16,2,0)</f>
        <v>0</v>
      </c>
    </row>
    <row r="474" customFormat="false" ht="15.75" hidden="false" customHeight="true" outlineLevel="0" collapsed="false">
      <c r="A474" s="21" t="s">
        <v>55</v>
      </c>
      <c r="B474" s="26" t="n">
        <v>2</v>
      </c>
      <c r="C474" s="27" t="s">
        <v>53</v>
      </c>
      <c r="D474" s="27" t="n">
        <v>1524</v>
      </c>
      <c r="E474" s="24" t="s">
        <v>80</v>
      </c>
      <c r="F474" s="15" t="n">
        <v>1</v>
      </c>
      <c r="G474" s="15" t="n">
        <v>0</v>
      </c>
      <c r="H474" s="2" t="n">
        <f aca="false">MAX(I474:J474)</f>
        <v>1</v>
      </c>
      <c r="I474" s="15" t="n">
        <v>1</v>
      </c>
      <c r="J474" s="15" t="n">
        <v>0</v>
      </c>
      <c r="K474" s="15" t="n">
        <v>6.45302766001428</v>
      </c>
      <c r="L474" s="15" t="n">
        <v>85</v>
      </c>
      <c r="M474" s="25" t="n">
        <v>7.47378481</v>
      </c>
      <c r="N474" s="0" t="str">
        <f aca="false">A474&amp;"_"&amp;B474</f>
        <v>MAW745_2</v>
      </c>
      <c r="O474" s="0" t="n">
        <f aca="false">HLOOKUP(N474,UP!$C$15:$AH$16,2,0)</f>
        <v>0</v>
      </c>
    </row>
    <row r="475" customFormat="false" ht="15.75" hidden="false" customHeight="true" outlineLevel="0" collapsed="false">
      <c r="A475" s="21" t="s">
        <v>55</v>
      </c>
      <c r="B475" s="26" t="n">
        <v>1</v>
      </c>
      <c r="C475" s="27" t="s">
        <v>56</v>
      </c>
      <c r="D475" s="27" t="n">
        <v>1019</v>
      </c>
      <c r="E475" s="24" t="s">
        <v>80</v>
      </c>
      <c r="F475" s="15" t="n">
        <v>1</v>
      </c>
      <c r="G475" s="15" t="n">
        <v>0</v>
      </c>
      <c r="H475" s="2" t="n">
        <f aca="false">MAX(I475:J475)</f>
        <v>1</v>
      </c>
      <c r="I475" s="15" t="n">
        <v>1</v>
      </c>
      <c r="J475" s="15" t="n">
        <v>0</v>
      </c>
      <c r="K475" s="15" t="n">
        <v>6.26912668005477</v>
      </c>
      <c r="L475" s="15" t="n">
        <v>85</v>
      </c>
      <c r="M475" s="25" t="n">
        <v>7.47378481</v>
      </c>
      <c r="N475" s="0" t="str">
        <f aca="false">A475&amp;"_"&amp;B475</f>
        <v>MAW745_1</v>
      </c>
      <c r="O475" s="0" t="n">
        <f aca="false">HLOOKUP(N475,UP!$C$15:$AH$16,2,0)</f>
        <v>0</v>
      </c>
    </row>
    <row r="476" customFormat="false" ht="15.75" hidden="false" customHeight="true" outlineLevel="0" collapsed="false">
      <c r="A476" s="21" t="s">
        <v>55</v>
      </c>
      <c r="B476" s="26" t="n">
        <v>1</v>
      </c>
      <c r="C476" s="27" t="s">
        <v>57</v>
      </c>
      <c r="D476" s="27" t="n">
        <v>1266</v>
      </c>
      <c r="E476" s="24" t="s">
        <v>80</v>
      </c>
      <c r="F476" s="15" t="n">
        <v>1</v>
      </c>
      <c r="G476" s="15" t="n">
        <v>0</v>
      </c>
      <c r="H476" s="2" t="n">
        <f aca="false">MAX(I476:J476)</f>
        <v>1</v>
      </c>
      <c r="I476" s="15" t="n">
        <v>1</v>
      </c>
      <c r="J476" s="15" t="n">
        <v>0</v>
      </c>
      <c r="K476" s="15" t="n">
        <v>4.99199072655418</v>
      </c>
      <c r="L476" s="15" t="n">
        <v>85</v>
      </c>
      <c r="M476" s="25" t="n">
        <v>7.47378481</v>
      </c>
      <c r="N476" s="0" t="str">
        <f aca="false">A476&amp;"_"&amp;B476</f>
        <v>MAW745_1</v>
      </c>
      <c r="O476" s="0" t="n">
        <f aca="false">HLOOKUP(N476,UP!$C$15:$AH$16,2,0)</f>
        <v>0</v>
      </c>
    </row>
    <row r="477" customFormat="false" ht="15.75" hidden="false" customHeight="true" outlineLevel="0" collapsed="false">
      <c r="A477" s="21" t="s">
        <v>49</v>
      </c>
      <c r="B477" s="28" t="n">
        <v>2</v>
      </c>
      <c r="C477" s="29" t="s">
        <v>89</v>
      </c>
      <c r="D477" s="30" t="n">
        <v>4483</v>
      </c>
      <c r="E477" s="24" t="s">
        <v>80</v>
      </c>
      <c r="F477" s="15" t="n">
        <v>1</v>
      </c>
      <c r="G477" s="15" t="n">
        <v>0</v>
      </c>
      <c r="H477" s="2" t="n">
        <f aca="false">MAX(I477:J477)</f>
        <v>1</v>
      </c>
      <c r="I477" s="15" t="n">
        <v>1</v>
      </c>
      <c r="J477" s="15" t="n">
        <v>0</v>
      </c>
      <c r="K477" s="15" t="n">
        <v>8.09156457840221</v>
      </c>
      <c r="L477" s="15" t="n">
        <v>85</v>
      </c>
      <c r="M477" s="25" t="n">
        <v>7.47378481</v>
      </c>
      <c r="N477" s="0" t="str">
        <f aca="false">A477&amp;"_"&amp;B477</f>
        <v>MAW746_2</v>
      </c>
      <c r="O477" s="0" t="n">
        <f aca="false">HLOOKUP(N477,UP!$C$15:$AH$16,2,0)</f>
        <v>1</v>
      </c>
    </row>
    <row r="478" customFormat="false" ht="15.75" hidden="false" customHeight="true" outlineLevel="0" collapsed="false">
      <c r="A478" s="21" t="s">
        <v>49</v>
      </c>
      <c r="B478" s="28" t="n">
        <v>1</v>
      </c>
      <c r="C478" s="29" t="s">
        <v>56</v>
      </c>
      <c r="D478" s="30" t="n">
        <v>4747</v>
      </c>
      <c r="E478" s="24" t="s">
        <v>80</v>
      </c>
      <c r="F478" s="15" t="n">
        <v>1</v>
      </c>
      <c r="G478" s="15" t="n">
        <v>0</v>
      </c>
      <c r="H478" s="2" t="n">
        <f aca="false">MAX(I478:J478)</f>
        <v>1</v>
      </c>
      <c r="I478" s="15" t="n">
        <v>1</v>
      </c>
      <c r="J478" s="15" t="n">
        <v>0</v>
      </c>
      <c r="K478" s="15" t="n">
        <v>9.78857439005508</v>
      </c>
      <c r="L478" s="15" t="n">
        <v>85</v>
      </c>
      <c r="M478" s="25" t="n">
        <v>7.47378481</v>
      </c>
      <c r="N478" s="0" t="str">
        <f aca="false">A478&amp;"_"&amp;B478</f>
        <v>MAW746_1</v>
      </c>
      <c r="O478" s="0" t="n">
        <f aca="false">HLOOKUP(N478,UP!$C$15:$AH$16,2,0)</f>
        <v>1</v>
      </c>
    </row>
    <row r="479" customFormat="false" ht="15.75" hidden="false" customHeight="true" outlineLevel="0" collapsed="false">
      <c r="A479" s="21" t="s">
        <v>49</v>
      </c>
      <c r="B479" s="28" t="n">
        <v>1</v>
      </c>
      <c r="C479" s="29" t="s">
        <v>56</v>
      </c>
      <c r="D479" s="30" t="n">
        <v>4186</v>
      </c>
      <c r="E479" s="24" t="s">
        <v>80</v>
      </c>
      <c r="F479" s="15" t="n">
        <v>1</v>
      </c>
      <c r="G479" s="15" t="n">
        <v>0</v>
      </c>
      <c r="H479" s="2" t="n">
        <f aca="false">MAX(I479:J479)</f>
        <v>1</v>
      </c>
      <c r="I479" s="15" t="n">
        <v>1</v>
      </c>
      <c r="J479" s="15" t="n">
        <v>0</v>
      </c>
      <c r="K479" s="15" t="n">
        <v>9.51148591800846</v>
      </c>
      <c r="L479" s="15" t="n">
        <v>85</v>
      </c>
      <c r="M479" s="25" t="n">
        <v>7.47378481</v>
      </c>
      <c r="N479" s="0" t="str">
        <f aca="false">A479&amp;"_"&amp;B479</f>
        <v>MAW746_1</v>
      </c>
      <c r="O479" s="0" t="n">
        <f aca="false">HLOOKUP(N479,UP!$C$15:$AH$16,2,0)</f>
        <v>1</v>
      </c>
    </row>
    <row r="480" customFormat="false" ht="15.75" hidden="false" customHeight="true" outlineLevel="0" collapsed="false">
      <c r="A480" s="21" t="s">
        <v>49</v>
      </c>
      <c r="B480" s="28" t="n">
        <v>3</v>
      </c>
      <c r="C480" s="29" t="s">
        <v>56</v>
      </c>
      <c r="D480" s="30" t="n">
        <v>4147</v>
      </c>
      <c r="E480" s="24" t="s">
        <v>80</v>
      </c>
      <c r="F480" s="15" t="n">
        <v>1</v>
      </c>
      <c r="G480" s="15" t="n">
        <v>0</v>
      </c>
      <c r="H480" s="2" t="n">
        <f aca="false">MAX(I480:J480)</f>
        <v>1</v>
      </c>
      <c r="I480" s="15" t="n">
        <v>1</v>
      </c>
      <c r="J480" s="15" t="n">
        <v>0</v>
      </c>
      <c r="K480" s="15" t="n">
        <v>5.022464175294</v>
      </c>
      <c r="L480" s="15" t="n">
        <v>85</v>
      </c>
      <c r="M480" s="25" t="n">
        <v>7.47378481</v>
      </c>
      <c r="N480" s="0" t="str">
        <f aca="false">A480&amp;"_"&amp;B480</f>
        <v>MAW746_3</v>
      </c>
      <c r="O480" s="0" t="n">
        <f aca="false">HLOOKUP(N480,UP!$C$15:$AH$16,2,0)</f>
        <v>1</v>
      </c>
    </row>
    <row r="481" customFormat="false" ht="15.75" hidden="false" customHeight="true" outlineLevel="0" collapsed="false">
      <c r="A481" s="21" t="s">
        <v>49</v>
      </c>
      <c r="B481" s="28" t="n">
        <v>4</v>
      </c>
      <c r="C481" s="29" t="s">
        <v>56</v>
      </c>
      <c r="D481" s="30" t="n">
        <v>4107</v>
      </c>
      <c r="E481" s="24" t="s">
        <v>80</v>
      </c>
      <c r="F481" s="15" t="n">
        <v>1</v>
      </c>
      <c r="G481" s="15" t="n">
        <v>0</v>
      </c>
      <c r="H481" s="2" t="n">
        <f aca="false">MAX(I481:J481)</f>
        <v>1</v>
      </c>
      <c r="I481" s="15" t="n">
        <v>1</v>
      </c>
      <c r="J481" s="15" t="n">
        <v>0</v>
      </c>
      <c r="K481" s="15" t="n">
        <v>4.04087355067987</v>
      </c>
      <c r="L481" s="15" t="n">
        <v>85</v>
      </c>
      <c r="M481" s="25" t="n">
        <v>7.47378481</v>
      </c>
      <c r="N481" s="0" t="str">
        <f aca="false">A481&amp;"_"&amp;B481</f>
        <v>MAW746_4</v>
      </c>
      <c r="O481" s="0" t="n">
        <f aca="false">HLOOKUP(N481,UP!$C$15:$AH$16,2,0)</f>
        <v>1</v>
      </c>
    </row>
    <row r="482" customFormat="false" ht="15.75" hidden="false" customHeight="true" outlineLevel="0" collapsed="false">
      <c r="A482" s="21" t="s">
        <v>49</v>
      </c>
      <c r="B482" s="28" t="n">
        <v>2</v>
      </c>
      <c r="C482" s="29" t="s">
        <v>56</v>
      </c>
      <c r="D482" s="30" t="n">
        <v>4457</v>
      </c>
      <c r="E482" s="24" t="s">
        <v>80</v>
      </c>
      <c r="F482" s="15" t="n">
        <v>1</v>
      </c>
      <c r="G482" s="15" t="n">
        <v>0</v>
      </c>
      <c r="H482" s="2" t="n">
        <f aca="false">MAX(I482:J482)</f>
        <v>1</v>
      </c>
      <c r="I482" s="15" t="n">
        <v>1</v>
      </c>
      <c r="J482" s="15" t="n">
        <v>0</v>
      </c>
      <c r="K482" s="15" t="n">
        <v>5.49331037425077</v>
      </c>
      <c r="L482" s="15" t="n">
        <v>85</v>
      </c>
      <c r="M482" s="25" t="n">
        <v>7.47378481</v>
      </c>
      <c r="N482" s="0" t="str">
        <f aca="false">A482&amp;"_"&amp;B482</f>
        <v>MAW746_2</v>
      </c>
      <c r="O482" s="0" t="n">
        <f aca="false">HLOOKUP(N482,UP!$C$15:$AH$16,2,0)</f>
        <v>1</v>
      </c>
    </row>
    <row r="483" customFormat="false" ht="15.75" hidden="false" customHeight="true" outlineLevel="0" collapsed="false">
      <c r="A483" s="21" t="s">
        <v>59</v>
      </c>
      <c r="B483" s="28" t="n">
        <v>2</v>
      </c>
      <c r="C483" s="34" t="s">
        <v>56</v>
      </c>
      <c r="D483" s="34" t="n">
        <v>7352</v>
      </c>
      <c r="E483" s="24" t="s">
        <v>80</v>
      </c>
      <c r="F483" s="15" t="n">
        <v>1</v>
      </c>
      <c r="G483" s="15" t="n">
        <v>0</v>
      </c>
      <c r="H483" s="2" t="n">
        <f aca="false">MAX(I483:J483)</f>
        <v>1</v>
      </c>
      <c r="I483" s="15" t="n">
        <v>1</v>
      </c>
      <c r="J483" s="15" t="n">
        <v>0</v>
      </c>
      <c r="K483" s="15" t="n">
        <v>5.43008582209728</v>
      </c>
      <c r="L483" s="15" t="n">
        <v>85</v>
      </c>
      <c r="M483" s="25" t="n">
        <v>7.47378481</v>
      </c>
      <c r="N483" s="0" t="str">
        <f aca="false">A483&amp;"_"&amp;B483</f>
        <v>MAW748_2</v>
      </c>
      <c r="O483" s="0" t="n">
        <f aca="false">HLOOKUP(N483,UP!$C$15:$AH$16,2,0)</f>
        <v>0</v>
      </c>
    </row>
    <row r="484" customFormat="false" ht="15.75" hidden="false" customHeight="true" outlineLevel="0" collapsed="false">
      <c r="A484" s="21" t="s">
        <v>59</v>
      </c>
      <c r="B484" s="28" t="n">
        <v>3</v>
      </c>
      <c r="C484" s="39" t="s">
        <v>56</v>
      </c>
      <c r="D484" s="39" t="n">
        <v>7725</v>
      </c>
      <c r="E484" s="24" t="s">
        <v>80</v>
      </c>
      <c r="F484" s="15" t="n">
        <v>1</v>
      </c>
      <c r="G484" s="15" t="n">
        <v>0</v>
      </c>
      <c r="H484" s="2" t="n">
        <f aca="false">MAX(I484:J484)</f>
        <v>1</v>
      </c>
      <c r="I484" s="15" t="n">
        <v>1</v>
      </c>
      <c r="J484" s="15" t="n">
        <v>0</v>
      </c>
      <c r="K484" s="15" t="n">
        <v>3.55757879083325</v>
      </c>
      <c r="L484" s="15" t="n">
        <v>85</v>
      </c>
      <c r="M484" s="25" t="n">
        <v>7.47378481</v>
      </c>
      <c r="N484" s="0" t="str">
        <f aca="false">A484&amp;"_"&amp;B484</f>
        <v>MAW748_3</v>
      </c>
      <c r="O484" s="0" t="n">
        <f aca="false">HLOOKUP(N484,UP!$C$15:$AH$16,2,0)</f>
        <v>0</v>
      </c>
    </row>
    <row r="485" customFormat="false" ht="15.75" hidden="false" customHeight="true" outlineLevel="0" collapsed="false">
      <c r="A485" s="21" t="s">
        <v>44</v>
      </c>
      <c r="B485" s="22" t="n">
        <v>2</v>
      </c>
      <c r="C485" s="23" t="s">
        <v>56</v>
      </c>
      <c r="D485" s="23" t="n">
        <v>18262</v>
      </c>
      <c r="E485" s="24" t="s">
        <v>81</v>
      </c>
      <c r="F485" s="15" t="n">
        <f aca="false">IF(ISERROR(SEARCH("2",E485)),0,1)</f>
        <v>1</v>
      </c>
      <c r="G485" s="15" t="n">
        <v>0</v>
      </c>
      <c r="H485" s="2" t="n">
        <f aca="false">MAX(I485:J485)</f>
        <v>1</v>
      </c>
      <c r="I485" s="15" t="n">
        <v>1</v>
      </c>
      <c r="J485" s="15" t="n">
        <v>0</v>
      </c>
      <c r="K485" s="15" t="n">
        <v>2.55694226075673</v>
      </c>
      <c r="L485" s="15" t="n">
        <v>90</v>
      </c>
      <c r="M485" s="25" t="n">
        <v>8.38914996</v>
      </c>
      <c r="N485" s="0" t="str">
        <f aca="false">A485&amp;"_"&amp;B485</f>
        <v>MAW752_2</v>
      </c>
      <c r="O485" s="0" t="n">
        <f aca="false">HLOOKUP(N485,UP!$C$15:$AH$16,2,0)</f>
        <v>0</v>
      </c>
    </row>
    <row r="486" customFormat="false" ht="15.75" hidden="false" customHeight="true" outlineLevel="0" collapsed="false">
      <c r="A486" s="21" t="s">
        <v>44</v>
      </c>
      <c r="B486" s="22" t="n">
        <v>2</v>
      </c>
      <c r="C486" s="23" t="s">
        <v>56</v>
      </c>
      <c r="D486" s="23" t="n">
        <v>18259</v>
      </c>
      <c r="E486" s="24" t="s">
        <v>81</v>
      </c>
      <c r="F486" s="15" t="n">
        <f aca="false">IF(ISERROR(SEARCH("2",E486)),0,1)</f>
        <v>1</v>
      </c>
      <c r="G486" s="15" t="n">
        <v>0</v>
      </c>
      <c r="H486" s="2" t="n">
        <f aca="false">MAX(I486:J486)</f>
        <v>1</v>
      </c>
      <c r="I486" s="15" t="n">
        <v>1</v>
      </c>
      <c r="J486" s="15" t="n">
        <v>0</v>
      </c>
      <c r="K486" s="15" t="n">
        <v>6.68640872426784</v>
      </c>
      <c r="L486" s="15" t="n">
        <v>90</v>
      </c>
      <c r="M486" s="25" t="n">
        <v>8.38914996</v>
      </c>
      <c r="N486" s="0" t="str">
        <f aca="false">A486&amp;"_"&amp;B486</f>
        <v>MAW752_2</v>
      </c>
      <c r="O486" s="0" t="n">
        <f aca="false">HLOOKUP(N486,UP!$C$15:$AH$16,2,0)</f>
        <v>0</v>
      </c>
    </row>
    <row r="487" customFormat="false" ht="15.75" hidden="false" customHeight="true" outlineLevel="0" collapsed="false">
      <c r="A487" s="21" t="s">
        <v>44</v>
      </c>
      <c r="B487" s="22" t="n">
        <v>3</v>
      </c>
      <c r="C487" s="23" t="s">
        <v>56</v>
      </c>
      <c r="D487" s="23" t="n">
        <v>18119</v>
      </c>
      <c r="E487" s="24" t="s">
        <v>81</v>
      </c>
      <c r="F487" s="15" t="n">
        <f aca="false">IF(ISERROR(SEARCH("2",E487)),0,1)</f>
        <v>1</v>
      </c>
      <c r="G487" s="15" t="n">
        <v>0</v>
      </c>
      <c r="H487" s="2" t="n">
        <f aca="false">MAX(I487:J487)</f>
        <v>1</v>
      </c>
      <c r="I487" s="15" t="n">
        <v>1</v>
      </c>
      <c r="J487" s="15" t="n">
        <v>0</v>
      </c>
      <c r="K487" s="15" t="n">
        <v>8.8387138512422</v>
      </c>
      <c r="L487" s="15" t="n">
        <v>90</v>
      </c>
      <c r="M487" s="25" t="n">
        <v>8.38914996</v>
      </c>
      <c r="N487" s="0" t="str">
        <f aca="false">A487&amp;"_"&amp;B487</f>
        <v>MAW752_3</v>
      </c>
      <c r="O487" s="0" t="n">
        <f aca="false">HLOOKUP(N487,UP!$C$15:$AH$16,2,0)</f>
        <v>0</v>
      </c>
    </row>
    <row r="488" customFormat="false" ht="15.75" hidden="false" customHeight="true" outlineLevel="0" collapsed="false">
      <c r="A488" s="21" t="s">
        <v>47</v>
      </c>
      <c r="B488" s="26" t="n">
        <v>1</v>
      </c>
      <c r="C488" s="27" t="s">
        <v>56</v>
      </c>
      <c r="D488" s="27" t="n">
        <v>711</v>
      </c>
      <c r="E488" s="24" t="s">
        <v>80</v>
      </c>
      <c r="F488" s="15" t="n">
        <v>1</v>
      </c>
      <c r="G488" s="15" t="n">
        <v>0</v>
      </c>
      <c r="H488" s="2" t="n">
        <f aca="false">MAX(I488:J488)</f>
        <v>1</v>
      </c>
      <c r="I488" s="15" t="n">
        <v>1</v>
      </c>
      <c r="J488" s="15" t="n">
        <v>0</v>
      </c>
      <c r="K488" s="15" t="n">
        <v>9.74836200408913</v>
      </c>
      <c r="L488" s="15" t="n">
        <v>90</v>
      </c>
      <c r="M488" s="25" t="n">
        <v>8.38914996</v>
      </c>
      <c r="N488" s="0" t="str">
        <f aca="false">A488&amp;"_"&amp;B488</f>
        <v>MAW744_1</v>
      </c>
      <c r="O488" s="0" t="n">
        <f aca="false">HLOOKUP(N488,UP!$C$15:$AH$16,2,0)</f>
        <v>0</v>
      </c>
    </row>
    <row r="489" customFormat="false" ht="15.75" hidden="false" customHeight="true" outlineLevel="0" collapsed="false">
      <c r="A489" s="21" t="s">
        <v>47</v>
      </c>
      <c r="B489" s="26" t="n">
        <v>3</v>
      </c>
      <c r="C489" s="27" t="s">
        <v>56</v>
      </c>
      <c r="D489" s="27" t="n">
        <v>238</v>
      </c>
      <c r="E489" s="24" t="s">
        <v>80</v>
      </c>
      <c r="F489" s="15" t="n">
        <v>1</v>
      </c>
      <c r="G489" s="15" t="n">
        <v>0</v>
      </c>
      <c r="H489" s="2" t="n">
        <f aca="false">MAX(I489:J489)</f>
        <v>1</v>
      </c>
      <c r="I489" s="15" t="n">
        <v>1</v>
      </c>
      <c r="J489" s="15" t="n">
        <v>0</v>
      </c>
      <c r="K489" s="15" t="n">
        <v>8.10530904626167</v>
      </c>
      <c r="L489" s="15" t="n">
        <v>90</v>
      </c>
      <c r="M489" s="25" t="n">
        <v>8.38914996</v>
      </c>
      <c r="N489" s="0" t="str">
        <f aca="false">A489&amp;"_"&amp;B489</f>
        <v>MAW744_3</v>
      </c>
      <c r="O489" s="0" t="n">
        <f aca="false">HLOOKUP(N489,UP!$C$15:$AH$16,2,0)</f>
        <v>1</v>
      </c>
    </row>
    <row r="490" customFormat="false" ht="15.75" hidden="false" customHeight="true" outlineLevel="0" collapsed="false">
      <c r="A490" s="21" t="s">
        <v>55</v>
      </c>
      <c r="B490" s="26" t="n">
        <v>2</v>
      </c>
      <c r="C490" s="27" t="s">
        <v>56</v>
      </c>
      <c r="D490" s="27" t="n">
        <v>1119</v>
      </c>
      <c r="E490" s="24" t="s">
        <v>80</v>
      </c>
      <c r="F490" s="15" t="n">
        <v>1</v>
      </c>
      <c r="G490" s="15" t="n">
        <v>0</v>
      </c>
      <c r="H490" s="2" t="n">
        <f aca="false">MAX(I490:J490)</f>
        <v>1</v>
      </c>
      <c r="I490" s="15" t="n">
        <v>1</v>
      </c>
      <c r="J490" s="15" t="n">
        <v>0</v>
      </c>
      <c r="K490" s="15" t="n">
        <v>6.60771182829541</v>
      </c>
      <c r="L490" s="15" t="n">
        <v>90</v>
      </c>
      <c r="M490" s="25" t="n">
        <v>8.38914996</v>
      </c>
      <c r="N490" s="0" t="str">
        <f aca="false">A490&amp;"_"&amp;B490</f>
        <v>MAW745_2</v>
      </c>
      <c r="O490" s="0" t="n">
        <f aca="false">HLOOKUP(N490,UP!$C$15:$AH$16,2,0)</f>
        <v>0</v>
      </c>
    </row>
    <row r="491" customFormat="false" ht="15.75" hidden="false" customHeight="true" outlineLevel="0" collapsed="false">
      <c r="A491" s="21" t="s">
        <v>55</v>
      </c>
      <c r="B491" s="26" t="n">
        <v>1</v>
      </c>
      <c r="C491" s="27" t="s">
        <v>56</v>
      </c>
      <c r="D491" s="27" t="n">
        <v>1029</v>
      </c>
      <c r="E491" s="24" t="s">
        <v>80</v>
      </c>
      <c r="F491" s="15" t="n">
        <v>1</v>
      </c>
      <c r="G491" s="15" t="n">
        <v>0</v>
      </c>
      <c r="H491" s="2" t="n">
        <f aca="false">MAX(I491:J491)</f>
        <v>1</v>
      </c>
      <c r="I491" s="15" t="n">
        <v>1</v>
      </c>
      <c r="J491" s="15" t="n">
        <v>0</v>
      </c>
      <c r="K491" s="15" t="n">
        <v>10.1370555551545</v>
      </c>
      <c r="L491" s="15" t="n">
        <v>90</v>
      </c>
      <c r="M491" s="25" t="n">
        <v>8.38914996</v>
      </c>
      <c r="N491" s="0" t="str">
        <f aca="false">A491&amp;"_"&amp;B491</f>
        <v>MAW745_1</v>
      </c>
      <c r="O491" s="0" t="n">
        <f aca="false">HLOOKUP(N491,UP!$C$15:$AH$16,2,0)</f>
        <v>0</v>
      </c>
    </row>
    <row r="492" customFormat="false" ht="15.75" hidden="false" customHeight="true" outlineLevel="0" collapsed="false">
      <c r="A492" s="21" t="s">
        <v>55</v>
      </c>
      <c r="B492" s="26" t="n">
        <v>1</v>
      </c>
      <c r="C492" s="27" t="s">
        <v>56</v>
      </c>
      <c r="D492" s="27" t="n">
        <v>1267</v>
      </c>
      <c r="E492" s="24" t="s">
        <v>80</v>
      </c>
      <c r="F492" s="15" t="n">
        <v>1</v>
      </c>
      <c r="G492" s="15" t="n">
        <v>0</v>
      </c>
      <c r="H492" s="2" t="n">
        <f aca="false">MAX(I492:J492)</f>
        <v>1</v>
      </c>
      <c r="I492" s="15" t="n">
        <v>1</v>
      </c>
      <c r="J492" s="15" t="n">
        <v>0</v>
      </c>
      <c r="K492" s="15" t="n">
        <v>5.83433025679795</v>
      </c>
      <c r="L492" s="15" t="n">
        <v>90</v>
      </c>
      <c r="M492" s="25" t="n">
        <v>8.38914996</v>
      </c>
      <c r="N492" s="0" t="str">
        <f aca="false">A492&amp;"_"&amp;B492</f>
        <v>MAW745_1</v>
      </c>
      <c r="O492" s="0" t="n">
        <f aca="false">HLOOKUP(N492,UP!$C$15:$AH$16,2,0)</f>
        <v>0</v>
      </c>
    </row>
    <row r="493" customFormat="false" ht="15.75" hidden="false" customHeight="true" outlineLevel="0" collapsed="false">
      <c r="A493" s="21" t="s">
        <v>49</v>
      </c>
      <c r="B493" s="28" t="n">
        <v>2</v>
      </c>
      <c r="C493" s="29" t="s">
        <v>56</v>
      </c>
      <c r="D493" s="30" t="n">
        <v>4257</v>
      </c>
      <c r="E493" s="24" t="s">
        <v>80</v>
      </c>
      <c r="F493" s="15" t="n">
        <v>1</v>
      </c>
      <c r="G493" s="15" t="n">
        <v>0</v>
      </c>
      <c r="H493" s="2" t="n">
        <f aca="false">MAX(I493:J493)</f>
        <v>1</v>
      </c>
      <c r="I493" s="15" t="n">
        <v>1</v>
      </c>
      <c r="J493" s="15" t="n">
        <v>0</v>
      </c>
      <c r="K493" s="15" t="n">
        <v>3.078760800518</v>
      </c>
      <c r="L493" s="15" t="n">
        <v>90</v>
      </c>
      <c r="M493" s="25" t="n">
        <v>8.38914996</v>
      </c>
      <c r="N493" s="0" t="str">
        <f aca="false">A493&amp;"_"&amp;B493</f>
        <v>MAW746_2</v>
      </c>
      <c r="O493" s="0" t="n">
        <f aca="false">HLOOKUP(N493,UP!$C$15:$AH$16,2,0)</f>
        <v>1</v>
      </c>
    </row>
    <row r="494" customFormat="false" ht="15.75" hidden="false" customHeight="true" outlineLevel="0" collapsed="false">
      <c r="A494" s="21" t="s">
        <v>49</v>
      </c>
      <c r="B494" s="28" t="n">
        <v>2</v>
      </c>
      <c r="C494" s="29" t="s">
        <v>56</v>
      </c>
      <c r="D494" s="30" t="n">
        <v>4260</v>
      </c>
      <c r="E494" s="24" t="s">
        <v>80</v>
      </c>
      <c r="F494" s="15" t="n">
        <v>1</v>
      </c>
      <c r="G494" s="15" t="n">
        <v>0</v>
      </c>
      <c r="H494" s="2" t="n">
        <f aca="false">MAX(I494:J494)</f>
        <v>1</v>
      </c>
      <c r="I494" s="15" t="n">
        <v>1</v>
      </c>
      <c r="J494" s="15" t="n">
        <v>0</v>
      </c>
      <c r="K494" s="15" t="n">
        <v>4.86106485271583</v>
      </c>
      <c r="L494" s="15" t="n">
        <v>90</v>
      </c>
      <c r="M494" s="25" t="n">
        <v>8.38914996</v>
      </c>
      <c r="N494" s="0" t="str">
        <f aca="false">A494&amp;"_"&amp;B494</f>
        <v>MAW746_2</v>
      </c>
      <c r="O494" s="0" t="n">
        <f aca="false">HLOOKUP(N494,UP!$C$15:$AH$16,2,0)</f>
        <v>1</v>
      </c>
    </row>
    <row r="495" customFormat="false" ht="15.75" hidden="false" customHeight="true" outlineLevel="0" collapsed="false">
      <c r="A495" s="21" t="s">
        <v>49</v>
      </c>
      <c r="B495" s="28" t="n">
        <v>2</v>
      </c>
      <c r="C495" s="29" t="s">
        <v>57</v>
      </c>
      <c r="D495" s="30" t="n">
        <v>4235</v>
      </c>
      <c r="E495" s="24" t="s">
        <v>80</v>
      </c>
      <c r="F495" s="15" t="n">
        <v>1</v>
      </c>
      <c r="G495" s="15" t="n">
        <v>0</v>
      </c>
      <c r="H495" s="2" t="n">
        <f aca="false">MAX(I495:J495)</f>
        <v>1</v>
      </c>
      <c r="I495" s="15" t="n">
        <v>1</v>
      </c>
      <c r="J495" s="15" t="n">
        <v>0</v>
      </c>
      <c r="K495" s="15" t="n">
        <v>3.348309450196</v>
      </c>
      <c r="L495" s="15" t="n">
        <v>90</v>
      </c>
      <c r="M495" s="25" t="n">
        <v>8.38914996</v>
      </c>
      <c r="N495" s="0" t="str">
        <f aca="false">A495&amp;"_"&amp;B495</f>
        <v>MAW746_2</v>
      </c>
      <c r="O495" s="0" t="n">
        <f aca="false">HLOOKUP(N495,UP!$C$15:$AH$16,2,0)</f>
        <v>1</v>
      </c>
    </row>
    <row r="496" customFormat="false" ht="15.75" hidden="false" customHeight="true" outlineLevel="0" collapsed="false">
      <c r="A496" s="21" t="s">
        <v>49</v>
      </c>
      <c r="B496" s="28" t="n">
        <v>2</v>
      </c>
      <c r="C496" s="29" t="s">
        <v>56</v>
      </c>
      <c r="D496" s="30" t="n">
        <v>4011</v>
      </c>
      <c r="E496" s="24" t="s">
        <v>80</v>
      </c>
      <c r="F496" s="15" t="n">
        <v>1</v>
      </c>
      <c r="G496" s="15" t="n">
        <v>0</v>
      </c>
      <c r="H496" s="2" t="n">
        <f aca="false">MAX(I496:J496)</f>
        <v>1</v>
      </c>
      <c r="I496" s="15" t="n">
        <v>1</v>
      </c>
      <c r="J496" s="15" t="n">
        <v>0</v>
      </c>
      <c r="K496" s="15" t="n">
        <v>8.55298599939821</v>
      </c>
      <c r="L496" s="15" t="n">
        <v>90</v>
      </c>
      <c r="M496" s="25" t="n">
        <v>8.38914996</v>
      </c>
      <c r="N496" s="0" t="str">
        <f aca="false">A496&amp;"_"&amp;B496</f>
        <v>MAW746_2</v>
      </c>
      <c r="O496" s="0" t="n">
        <f aca="false">HLOOKUP(N496,UP!$C$15:$AH$16,2,0)</f>
        <v>1</v>
      </c>
    </row>
    <row r="497" customFormat="false" ht="15.75" hidden="false" customHeight="true" outlineLevel="0" collapsed="false">
      <c r="A497" s="21" t="s">
        <v>49</v>
      </c>
      <c r="B497" s="28" t="n">
        <v>4</v>
      </c>
      <c r="C497" s="29" t="s">
        <v>56</v>
      </c>
      <c r="D497" s="30" t="n">
        <v>4671</v>
      </c>
      <c r="E497" s="24" t="s">
        <v>80</v>
      </c>
      <c r="F497" s="15" t="n">
        <v>1</v>
      </c>
      <c r="G497" s="15" t="n">
        <v>0</v>
      </c>
      <c r="H497" s="2" t="n">
        <f aca="false">MAX(I497:J497)</f>
        <v>1</v>
      </c>
      <c r="I497" s="15" t="n">
        <v>1</v>
      </c>
      <c r="J497" s="15" t="n">
        <v>0</v>
      </c>
      <c r="K497" s="15" t="n">
        <v>10.0172823352364</v>
      </c>
      <c r="L497" s="15" t="n">
        <v>90</v>
      </c>
      <c r="M497" s="25" t="n">
        <v>8.38914996</v>
      </c>
      <c r="N497" s="0" t="str">
        <f aca="false">A497&amp;"_"&amp;B497</f>
        <v>MAW746_4</v>
      </c>
      <c r="O497" s="0" t="n">
        <f aca="false">HLOOKUP(N497,UP!$C$15:$AH$16,2,0)</f>
        <v>1</v>
      </c>
    </row>
    <row r="498" customFormat="false" ht="15.75" hidden="false" customHeight="true" outlineLevel="0" collapsed="false">
      <c r="A498" s="21" t="s">
        <v>49</v>
      </c>
      <c r="B498" s="28" t="n">
        <v>4</v>
      </c>
      <c r="C498" s="29" t="s">
        <v>56</v>
      </c>
      <c r="D498" s="30" t="n">
        <v>4128</v>
      </c>
      <c r="E498" s="24" t="s">
        <v>80</v>
      </c>
      <c r="F498" s="15" t="n">
        <v>1</v>
      </c>
      <c r="G498" s="15" t="n">
        <v>0</v>
      </c>
      <c r="H498" s="2" t="n">
        <f aca="false">MAX(I498:J498)</f>
        <v>1</v>
      </c>
      <c r="I498" s="15" t="n">
        <v>1</v>
      </c>
      <c r="J498" s="15" t="n">
        <v>0</v>
      </c>
      <c r="K498" s="15" t="n">
        <v>8.82866075475072</v>
      </c>
      <c r="L498" s="15" t="n">
        <v>90</v>
      </c>
      <c r="M498" s="25" t="n">
        <v>8.38914996</v>
      </c>
      <c r="N498" s="0" t="str">
        <f aca="false">A498&amp;"_"&amp;B498</f>
        <v>MAW746_4</v>
      </c>
      <c r="O498" s="0" t="n">
        <f aca="false">HLOOKUP(N498,UP!$C$15:$AH$16,2,0)</f>
        <v>1</v>
      </c>
    </row>
    <row r="499" customFormat="false" ht="15.75" hidden="false" customHeight="true" outlineLevel="0" collapsed="false">
      <c r="A499" s="21" t="s">
        <v>52</v>
      </c>
      <c r="B499" s="32" t="n">
        <v>1</v>
      </c>
      <c r="C499" s="33" t="s">
        <v>56</v>
      </c>
      <c r="D499" s="33" t="n">
        <v>29132</v>
      </c>
      <c r="E499" s="24" t="s">
        <v>80</v>
      </c>
      <c r="F499" s="15" t="n">
        <v>1</v>
      </c>
      <c r="G499" s="15" t="n">
        <v>0</v>
      </c>
      <c r="H499" s="2" t="n">
        <f aca="false">MAX(I499:J499)</f>
        <v>1</v>
      </c>
      <c r="I499" s="15" t="n">
        <v>1</v>
      </c>
      <c r="J499" s="15" t="n">
        <v>0</v>
      </c>
      <c r="K499" s="15" t="n">
        <v>7.50400821236458</v>
      </c>
      <c r="L499" s="15" t="n">
        <v>90</v>
      </c>
      <c r="M499" s="25" t="n">
        <v>8.38914996</v>
      </c>
      <c r="N499" s="0" t="str">
        <f aca="false">A499&amp;"_"&amp;B499</f>
        <v>MAW751_1</v>
      </c>
      <c r="O499" s="0" t="n">
        <f aca="false">HLOOKUP(N499,UP!$C$15:$AH$16,2,0)</f>
        <v>0</v>
      </c>
    </row>
    <row r="500" customFormat="false" ht="15.75" hidden="false" customHeight="true" outlineLevel="0" collapsed="false">
      <c r="A500" s="21" t="s">
        <v>52</v>
      </c>
      <c r="B500" s="32" t="n">
        <v>1</v>
      </c>
      <c r="C500" s="33" t="s">
        <v>56</v>
      </c>
      <c r="D500" s="33" t="n">
        <v>54387</v>
      </c>
      <c r="E500" s="24" t="s">
        <v>80</v>
      </c>
      <c r="F500" s="15" t="n">
        <v>1</v>
      </c>
      <c r="G500" s="15" t="n">
        <v>0</v>
      </c>
      <c r="H500" s="2" t="n">
        <f aca="false">MAX(I500:J500)</f>
        <v>1</v>
      </c>
      <c r="I500" s="15" t="n">
        <v>1</v>
      </c>
      <c r="J500" s="15" t="n">
        <v>0</v>
      </c>
      <c r="K500" s="15" t="n">
        <v>8.1824351459073</v>
      </c>
      <c r="L500" s="15" t="n">
        <v>90</v>
      </c>
      <c r="M500" s="25" t="n">
        <v>8.38914996</v>
      </c>
      <c r="N500" s="0" t="str">
        <f aca="false">A500&amp;"_"&amp;B500</f>
        <v>MAW751_1</v>
      </c>
      <c r="O500" s="0" t="n">
        <f aca="false">HLOOKUP(N500,UP!$C$15:$AH$16,2,0)</f>
        <v>0</v>
      </c>
    </row>
    <row r="501" customFormat="false" ht="15.75" hidden="false" customHeight="true" outlineLevel="0" collapsed="false">
      <c r="A501" s="21" t="s">
        <v>44</v>
      </c>
      <c r="B501" s="22" t="n">
        <v>2</v>
      </c>
      <c r="C501" s="23" t="s">
        <v>56</v>
      </c>
      <c r="D501" s="23" t="n">
        <v>18128</v>
      </c>
      <c r="E501" s="24" t="s">
        <v>81</v>
      </c>
      <c r="F501" s="15" t="n">
        <f aca="false">IF(ISERROR(SEARCH("2",E501)),0,1)</f>
        <v>1</v>
      </c>
      <c r="G501" s="15" t="n">
        <v>0</v>
      </c>
      <c r="H501" s="2" t="n">
        <f aca="false">MAX(I501:J501)</f>
        <v>1</v>
      </c>
      <c r="I501" s="15" t="n">
        <v>1</v>
      </c>
      <c r="J501" s="15" t="n">
        <v>0</v>
      </c>
      <c r="K501" s="15" t="n">
        <v>4.30084034276443</v>
      </c>
      <c r="L501" s="15" t="n">
        <v>95</v>
      </c>
      <c r="M501" s="25" t="n">
        <v>9.35682169</v>
      </c>
      <c r="N501" s="0" t="str">
        <f aca="false">A501&amp;"_"&amp;B501</f>
        <v>MAW752_2</v>
      </c>
      <c r="O501" s="0" t="n">
        <f aca="false">HLOOKUP(N501,UP!$C$15:$AH$16,2,0)</f>
        <v>0</v>
      </c>
    </row>
    <row r="502" customFormat="false" ht="15.75" hidden="false" customHeight="true" outlineLevel="0" collapsed="false">
      <c r="A502" s="21" t="s">
        <v>62</v>
      </c>
      <c r="B502" s="36" t="n">
        <v>1</v>
      </c>
      <c r="C502" s="37" t="s">
        <v>56</v>
      </c>
      <c r="D502" s="38" t="n">
        <v>6486</v>
      </c>
      <c r="E502" s="24" t="s">
        <v>82</v>
      </c>
      <c r="F502" s="15" t="n">
        <f aca="false">IF(ISERROR(SEARCH("2",E502)),0,1)</f>
        <v>1</v>
      </c>
      <c r="G502" s="15" t="n">
        <v>0</v>
      </c>
      <c r="H502" s="2" t="n">
        <f aca="false">MAX(I502:J502)</f>
        <v>1</v>
      </c>
      <c r="I502" s="15" t="n">
        <v>1</v>
      </c>
      <c r="J502" s="15" t="n">
        <v>0</v>
      </c>
      <c r="K502" s="15" t="n">
        <v>3.58377181958256</v>
      </c>
      <c r="L502" s="15" t="n">
        <v>95</v>
      </c>
      <c r="M502" s="25" t="n">
        <v>9.35682169</v>
      </c>
      <c r="N502" s="0" t="str">
        <f aca="false">A502&amp;"_"&amp;B502</f>
        <v>MAW753_1</v>
      </c>
      <c r="O502" s="0" t="n">
        <f aca="false">HLOOKUP(N502,UP!$C$15:$AH$16,2,0)</f>
        <v>1</v>
      </c>
    </row>
    <row r="503" customFormat="false" ht="15.75" hidden="false" customHeight="true" outlineLevel="0" collapsed="false">
      <c r="A503" s="21" t="s">
        <v>47</v>
      </c>
      <c r="B503" s="26" t="n">
        <v>2</v>
      </c>
      <c r="C503" s="27" t="s">
        <v>56</v>
      </c>
      <c r="D503" s="27" t="n">
        <v>165</v>
      </c>
      <c r="E503" s="24" t="s">
        <v>80</v>
      </c>
      <c r="F503" s="15" t="n">
        <v>1</v>
      </c>
      <c r="G503" s="15" t="n">
        <v>0</v>
      </c>
      <c r="H503" s="2" t="n">
        <f aca="false">MAX(I503:J503)</f>
        <v>1</v>
      </c>
      <c r="I503" s="15" t="n">
        <v>1</v>
      </c>
      <c r="J503" s="15" t="n">
        <v>0</v>
      </c>
      <c r="K503" s="15" t="n">
        <v>9.32903792465123</v>
      </c>
      <c r="L503" s="15" t="n">
        <v>95</v>
      </c>
      <c r="M503" s="25" t="n">
        <v>9.35682169</v>
      </c>
      <c r="N503" s="0" t="str">
        <f aca="false">A503&amp;"_"&amp;B503</f>
        <v>MAW744_2</v>
      </c>
      <c r="O503" s="0" t="n">
        <f aca="false">HLOOKUP(N503,UP!$C$15:$AH$16,2,0)</f>
        <v>1</v>
      </c>
    </row>
    <row r="504" customFormat="false" ht="15.75" hidden="false" customHeight="true" outlineLevel="0" collapsed="false">
      <c r="A504" s="21" t="s">
        <v>47</v>
      </c>
      <c r="B504" s="26" t="n">
        <v>4</v>
      </c>
      <c r="C504" s="27" t="s">
        <v>56</v>
      </c>
      <c r="D504" s="27" t="n">
        <v>346</v>
      </c>
      <c r="E504" s="24" t="s">
        <v>80</v>
      </c>
      <c r="F504" s="15" t="n">
        <v>1</v>
      </c>
      <c r="G504" s="15" t="n">
        <v>0</v>
      </c>
      <c r="H504" s="2" t="n">
        <f aca="false">MAX(I504:J504)</f>
        <v>1</v>
      </c>
      <c r="I504" s="15" t="n">
        <v>1</v>
      </c>
      <c r="J504" s="15" t="n">
        <v>0</v>
      </c>
      <c r="K504" s="15" t="n">
        <v>3.46077846719452</v>
      </c>
      <c r="L504" s="15" t="n">
        <v>95</v>
      </c>
      <c r="M504" s="25" t="n">
        <v>9.35682169</v>
      </c>
      <c r="N504" s="0" t="str">
        <f aca="false">A504&amp;"_"&amp;B504</f>
        <v>MAW744_4</v>
      </c>
      <c r="O504" s="0" t="n">
        <f aca="false">HLOOKUP(N504,UP!$C$15:$AH$16,2,0)</f>
        <v>0</v>
      </c>
    </row>
    <row r="505" customFormat="false" ht="15.75" hidden="false" customHeight="true" outlineLevel="0" collapsed="false">
      <c r="A505" s="21" t="s">
        <v>55</v>
      </c>
      <c r="B505" s="26" t="n">
        <v>2</v>
      </c>
      <c r="C505" s="27" t="s">
        <v>56</v>
      </c>
      <c r="D505" s="27" t="n">
        <v>1306</v>
      </c>
      <c r="E505" s="24" t="s">
        <v>80</v>
      </c>
      <c r="F505" s="15" t="n">
        <v>1</v>
      </c>
      <c r="G505" s="15" t="n">
        <v>0</v>
      </c>
      <c r="H505" s="2" t="n">
        <f aca="false">MAX(I505:J505)</f>
        <v>1</v>
      </c>
      <c r="I505" s="15" t="n">
        <v>1</v>
      </c>
      <c r="J505" s="15" t="n">
        <v>0</v>
      </c>
      <c r="K505" s="15" t="n">
        <v>9.68183877964936</v>
      </c>
      <c r="L505" s="15" t="n">
        <v>95</v>
      </c>
      <c r="M505" s="25" t="n">
        <v>9.35682169</v>
      </c>
      <c r="N505" s="0" t="str">
        <f aca="false">A505&amp;"_"&amp;B505</f>
        <v>MAW745_2</v>
      </c>
      <c r="O505" s="0" t="n">
        <f aca="false">HLOOKUP(N505,UP!$C$15:$AH$16,2,0)</f>
        <v>0</v>
      </c>
    </row>
    <row r="506" customFormat="false" ht="15.75" hidden="false" customHeight="true" outlineLevel="0" collapsed="false">
      <c r="A506" s="21" t="s">
        <v>55</v>
      </c>
      <c r="B506" s="26" t="n">
        <v>2</v>
      </c>
      <c r="C506" s="27" t="s">
        <v>54</v>
      </c>
      <c r="D506" s="27" t="n">
        <v>1455</v>
      </c>
      <c r="E506" s="24" t="s">
        <v>80</v>
      </c>
      <c r="F506" s="15" t="n">
        <v>1</v>
      </c>
      <c r="G506" s="15" t="n">
        <v>0</v>
      </c>
      <c r="H506" s="2" t="n">
        <f aca="false">MAX(I506:J506)</f>
        <v>1</v>
      </c>
      <c r="I506" s="15" t="n">
        <v>1</v>
      </c>
      <c r="J506" s="15" t="n">
        <v>0</v>
      </c>
      <c r="K506" s="15" t="n">
        <v>5.68113834502727</v>
      </c>
      <c r="L506" s="15" t="n">
        <v>95</v>
      </c>
      <c r="M506" s="25" t="n">
        <v>9.35682169</v>
      </c>
      <c r="N506" s="0" t="str">
        <f aca="false">A506&amp;"_"&amp;B506</f>
        <v>MAW745_2</v>
      </c>
      <c r="O506" s="0" t="n">
        <f aca="false">HLOOKUP(N506,UP!$C$15:$AH$16,2,0)</f>
        <v>0</v>
      </c>
    </row>
    <row r="507" customFormat="false" ht="15.75" hidden="false" customHeight="true" outlineLevel="0" collapsed="false">
      <c r="A507" s="21" t="s">
        <v>55</v>
      </c>
      <c r="B507" s="26" t="n">
        <v>1</v>
      </c>
      <c r="C507" s="27" t="s">
        <v>71</v>
      </c>
      <c r="D507" s="27" t="n">
        <v>1091</v>
      </c>
      <c r="E507" s="24" t="s">
        <v>80</v>
      </c>
      <c r="F507" s="15" t="n">
        <v>1</v>
      </c>
      <c r="G507" s="15" t="n">
        <v>0</v>
      </c>
      <c r="H507" s="2" t="n">
        <f aca="false">MAX(I507:J507)</f>
        <v>1</v>
      </c>
      <c r="I507" s="15" t="n">
        <v>1</v>
      </c>
      <c r="J507" s="15" t="n">
        <v>0</v>
      </c>
      <c r="K507" s="15" t="n">
        <v>2.06119894002026</v>
      </c>
      <c r="L507" s="15" t="n">
        <v>95</v>
      </c>
      <c r="M507" s="25" t="n">
        <v>9.35682169</v>
      </c>
      <c r="N507" s="0" t="str">
        <f aca="false">A507&amp;"_"&amp;B507</f>
        <v>MAW745_1</v>
      </c>
      <c r="O507" s="0" t="n">
        <f aca="false">HLOOKUP(N507,UP!$C$15:$AH$16,2,0)</f>
        <v>0</v>
      </c>
    </row>
    <row r="508" customFormat="false" ht="15.75" hidden="false" customHeight="true" outlineLevel="0" collapsed="false">
      <c r="A508" s="21" t="s">
        <v>49</v>
      </c>
      <c r="B508" s="28" t="n">
        <v>4</v>
      </c>
      <c r="C508" s="29" t="s">
        <v>56</v>
      </c>
      <c r="D508" s="30" t="n">
        <v>4666</v>
      </c>
      <c r="E508" s="24" t="s">
        <v>80</v>
      </c>
      <c r="F508" s="15" t="n">
        <v>1</v>
      </c>
      <c r="G508" s="15" t="n">
        <v>0</v>
      </c>
      <c r="H508" s="2" t="n">
        <f aca="false">MAX(I508:J508)</f>
        <v>1</v>
      </c>
      <c r="I508" s="15" t="n">
        <v>1</v>
      </c>
      <c r="J508" s="15" t="n">
        <v>0</v>
      </c>
      <c r="K508" s="15" t="n">
        <v>13.2687129219773</v>
      </c>
      <c r="L508" s="15" t="n">
        <v>95</v>
      </c>
      <c r="M508" s="25" t="n">
        <v>9.35682169</v>
      </c>
      <c r="N508" s="0" t="str">
        <f aca="false">A508&amp;"_"&amp;B508</f>
        <v>MAW746_4</v>
      </c>
      <c r="O508" s="0" t="n">
        <f aca="false">HLOOKUP(N508,UP!$C$15:$AH$16,2,0)</f>
        <v>1</v>
      </c>
    </row>
    <row r="509" customFormat="false" ht="15.75" hidden="false" customHeight="true" outlineLevel="0" collapsed="false">
      <c r="A509" s="21" t="s">
        <v>52</v>
      </c>
      <c r="B509" s="24" t="n">
        <v>2</v>
      </c>
      <c r="C509" s="31" t="s">
        <v>56</v>
      </c>
      <c r="D509" s="31" t="n">
        <v>54283</v>
      </c>
      <c r="E509" s="24" t="s">
        <v>80</v>
      </c>
      <c r="F509" s="15" t="n">
        <v>1</v>
      </c>
      <c r="G509" s="15" t="n">
        <v>0</v>
      </c>
      <c r="H509" s="2" t="n">
        <f aca="false">MAX(I509:J509)</f>
        <v>1</v>
      </c>
      <c r="I509" s="15" t="n">
        <v>1</v>
      </c>
      <c r="J509" s="15" t="n">
        <v>0</v>
      </c>
      <c r="K509" s="15" t="n">
        <v>3.26851299679482</v>
      </c>
      <c r="L509" s="15" t="n">
        <v>95</v>
      </c>
      <c r="M509" s="25" t="n">
        <v>9.35682169</v>
      </c>
      <c r="N509" s="0" t="str">
        <f aca="false">A509&amp;"_"&amp;B509</f>
        <v>MAW751_2</v>
      </c>
      <c r="O509" s="0" t="n">
        <f aca="false">HLOOKUP(N509,UP!$C$15:$AH$16,2,0)</f>
        <v>0</v>
      </c>
    </row>
    <row r="510" customFormat="false" ht="15.75" hidden="false" customHeight="true" outlineLevel="0" collapsed="false">
      <c r="A510" s="21" t="s">
        <v>44</v>
      </c>
      <c r="B510" s="22" t="n">
        <v>2</v>
      </c>
      <c r="C510" s="23" t="s">
        <v>56</v>
      </c>
      <c r="D510" s="23" t="n">
        <v>29598</v>
      </c>
      <c r="E510" s="24" t="s">
        <v>81</v>
      </c>
      <c r="F510" s="15" t="n">
        <f aca="false">IF(ISERROR(SEARCH("2",E510)),0,1)</f>
        <v>1</v>
      </c>
      <c r="G510" s="15" t="n">
        <v>0</v>
      </c>
      <c r="H510" s="2" t="n">
        <f aca="false">MAX(I510:J510)</f>
        <v>1</v>
      </c>
      <c r="I510" s="15" t="n">
        <v>1</v>
      </c>
      <c r="J510" s="15" t="n">
        <v>0</v>
      </c>
      <c r="K510" s="15" t="n">
        <v>12.7847505736918</v>
      </c>
      <c r="L510" s="15" t="n">
        <v>100</v>
      </c>
      <c r="M510" s="25" t="n">
        <v>10.3768</v>
      </c>
      <c r="N510" s="0" t="str">
        <f aca="false">A510&amp;"_"&amp;B510</f>
        <v>MAW752_2</v>
      </c>
      <c r="O510" s="0" t="n">
        <f aca="false">HLOOKUP(N510,UP!$C$15:$AH$16,2,0)</f>
        <v>0</v>
      </c>
    </row>
    <row r="511" customFormat="false" ht="15.75" hidden="false" customHeight="true" outlineLevel="0" collapsed="false">
      <c r="A511" s="21" t="s">
        <v>44</v>
      </c>
      <c r="B511" s="22" t="n">
        <v>1</v>
      </c>
      <c r="C511" s="23" t="s">
        <v>56</v>
      </c>
      <c r="D511" s="23" t="n">
        <v>29786</v>
      </c>
      <c r="E511" s="24" t="s">
        <v>81</v>
      </c>
      <c r="F511" s="15" t="n">
        <f aca="false">IF(ISERROR(SEARCH("2",E511)),0,1)</f>
        <v>1</v>
      </c>
      <c r="G511" s="15" t="n">
        <v>0</v>
      </c>
      <c r="H511" s="2" t="n">
        <f aca="false">MAX(I511:J511)</f>
        <v>1</v>
      </c>
      <c r="I511" s="15" t="n">
        <v>1</v>
      </c>
      <c r="J511" s="15" t="n">
        <v>0</v>
      </c>
      <c r="K511" s="15" t="n">
        <v>7.49438708486296</v>
      </c>
      <c r="L511" s="15" t="n">
        <v>100</v>
      </c>
      <c r="M511" s="25" t="n">
        <v>10.3768</v>
      </c>
      <c r="N511" s="0" t="str">
        <f aca="false">A511&amp;"_"&amp;B511</f>
        <v>MAW752_1</v>
      </c>
      <c r="O511" s="0" t="n">
        <f aca="false">HLOOKUP(N511,UP!$C$15:$AH$16,2,0)</f>
        <v>0</v>
      </c>
    </row>
    <row r="512" customFormat="false" ht="15.75" hidden="false" customHeight="true" outlineLevel="0" collapsed="false">
      <c r="A512" s="21" t="s">
        <v>62</v>
      </c>
      <c r="B512" s="36" t="n">
        <v>1</v>
      </c>
      <c r="C512" s="37" t="s">
        <v>56</v>
      </c>
      <c r="D512" s="38" t="n">
        <v>6074</v>
      </c>
      <c r="E512" s="24" t="s">
        <v>82</v>
      </c>
      <c r="F512" s="15" t="n">
        <f aca="false">IF(ISERROR(SEARCH("2",E512)),0,1)</f>
        <v>1</v>
      </c>
      <c r="G512" s="15" t="n">
        <v>0</v>
      </c>
      <c r="H512" s="2" t="n">
        <f aca="false">MAX(I512:J512)</f>
        <v>1</v>
      </c>
      <c r="I512" s="15" t="n">
        <v>1</v>
      </c>
      <c r="J512" s="15" t="n">
        <v>0</v>
      </c>
      <c r="K512" s="15" t="n">
        <v>3.92699081698724</v>
      </c>
      <c r="L512" s="15" t="n">
        <v>100</v>
      </c>
      <c r="M512" s="25" t="n">
        <v>10.3768</v>
      </c>
      <c r="N512" s="0" t="str">
        <f aca="false">A512&amp;"_"&amp;B512</f>
        <v>MAW753_1</v>
      </c>
      <c r="O512" s="0" t="n">
        <f aca="false">HLOOKUP(N512,UP!$C$15:$AH$16,2,0)</f>
        <v>1</v>
      </c>
    </row>
    <row r="513" customFormat="false" ht="15.75" hidden="false" customHeight="true" outlineLevel="0" collapsed="false">
      <c r="A513" s="21" t="s">
        <v>47</v>
      </c>
      <c r="B513" s="26" t="n">
        <v>3</v>
      </c>
      <c r="C513" s="27" t="s">
        <v>56</v>
      </c>
      <c r="D513" s="27" t="n">
        <v>412</v>
      </c>
      <c r="E513" s="24" t="s">
        <v>80</v>
      </c>
      <c r="F513" s="15" t="n">
        <v>1</v>
      </c>
      <c r="G513" s="15" t="n">
        <v>0</v>
      </c>
      <c r="H513" s="2" t="n">
        <f aca="false">MAX(I513:J513)</f>
        <v>1</v>
      </c>
      <c r="I513" s="15" t="n">
        <v>1</v>
      </c>
      <c r="J513" s="15" t="n">
        <v>0</v>
      </c>
      <c r="K513" s="15" t="n">
        <v>10.3052485718461</v>
      </c>
      <c r="L513" s="15" t="n">
        <v>100</v>
      </c>
      <c r="M513" s="25" t="n">
        <v>10.3768</v>
      </c>
      <c r="N513" s="0" t="str">
        <f aca="false">A513&amp;"_"&amp;B513</f>
        <v>MAW744_3</v>
      </c>
      <c r="O513" s="0" t="n">
        <f aca="false">HLOOKUP(N513,UP!$C$15:$AH$16,2,0)</f>
        <v>1</v>
      </c>
    </row>
    <row r="514" customFormat="false" ht="15.75" hidden="false" customHeight="true" outlineLevel="0" collapsed="false">
      <c r="A514" s="21" t="s">
        <v>47</v>
      </c>
      <c r="B514" s="26" t="n">
        <v>4</v>
      </c>
      <c r="C514" s="27" t="s">
        <v>56</v>
      </c>
      <c r="D514" s="27" t="n">
        <v>315</v>
      </c>
      <c r="E514" s="24" t="s">
        <v>80</v>
      </c>
      <c r="F514" s="15" t="n">
        <v>1</v>
      </c>
      <c r="G514" s="15" t="n">
        <v>0</v>
      </c>
      <c r="H514" s="2" t="n">
        <f aca="false">MAX(I514:J514)</f>
        <v>1</v>
      </c>
      <c r="I514" s="15" t="n">
        <v>1</v>
      </c>
      <c r="J514" s="15" t="n">
        <v>0</v>
      </c>
      <c r="K514" s="15" t="n">
        <v>7.30161110565706</v>
      </c>
      <c r="L514" s="15" t="n">
        <v>100</v>
      </c>
      <c r="M514" s="25" t="n">
        <v>10.3768</v>
      </c>
      <c r="N514" s="0" t="str">
        <f aca="false">A514&amp;"_"&amp;B514</f>
        <v>MAW744_4</v>
      </c>
      <c r="O514" s="0" t="n">
        <f aca="false">HLOOKUP(N514,UP!$C$15:$AH$16,2,0)</f>
        <v>0</v>
      </c>
    </row>
    <row r="515" customFormat="false" ht="15.75" hidden="false" customHeight="true" outlineLevel="0" collapsed="false">
      <c r="A515" s="21" t="s">
        <v>47</v>
      </c>
      <c r="B515" s="26" t="n">
        <v>2</v>
      </c>
      <c r="C515" s="27" t="s">
        <v>56</v>
      </c>
      <c r="D515" s="27" t="n">
        <v>178</v>
      </c>
      <c r="E515" s="24" t="s">
        <v>80</v>
      </c>
      <c r="F515" s="15" t="n">
        <v>1</v>
      </c>
      <c r="G515" s="15" t="n">
        <v>0</v>
      </c>
      <c r="H515" s="2" t="n">
        <f aca="false">MAX(I515:J515)</f>
        <v>1</v>
      </c>
      <c r="I515" s="15" t="n">
        <v>1</v>
      </c>
      <c r="J515" s="15" t="n">
        <v>0</v>
      </c>
      <c r="K515" s="15" t="n">
        <v>6.19773398700194</v>
      </c>
      <c r="L515" s="15" t="n">
        <v>100</v>
      </c>
      <c r="M515" s="25" t="n">
        <v>10.3768</v>
      </c>
      <c r="N515" s="0" t="str">
        <f aca="false">A515&amp;"_"&amp;B515</f>
        <v>MAW744_2</v>
      </c>
      <c r="O515" s="0" t="n">
        <f aca="false">HLOOKUP(N515,UP!$C$15:$AH$16,2,0)</f>
        <v>1</v>
      </c>
    </row>
    <row r="516" customFormat="false" ht="15.75" hidden="false" customHeight="true" outlineLevel="0" collapsed="false">
      <c r="A516" s="21" t="s">
        <v>47</v>
      </c>
      <c r="B516" s="12" t="n">
        <v>5</v>
      </c>
      <c r="C516" s="29" t="s">
        <v>56</v>
      </c>
      <c r="D516" s="30" t="n">
        <v>7611</v>
      </c>
      <c r="E516" s="24" t="s">
        <v>80</v>
      </c>
      <c r="F516" s="15" t="n">
        <v>1</v>
      </c>
      <c r="G516" s="15" t="n">
        <v>0</v>
      </c>
      <c r="H516" s="2" t="n">
        <f aca="false">MAX(I516:J516)</f>
        <v>1</v>
      </c>
      <c r="I516" s="15" t="n">
        <v>1</v>
      </c>
      <c r="J516" s="15" t="n">
        <v>0</v>
      </c>
      <c r="K516" s="15" t="n">
        <v>7.6892050992937</v>
      </c>
      <c r="L516" s="15" t="n">
        <v>100</v>
      </c>
      <c r="M516" s="25" t="n">
        <v>10.3768</v>
      </c>
      <c r="N516" s="0" t="str">
        <f aca="false">A516&amp;"_"&amp;B516</f>
        <v>MAW744_5</v>
      </c>
      <c r="O516" s="0" t="n">
        <f aca="false">HLOOKUP(N516,UP!$C$15:$AH$16,2,0)</f>
        <v>0</v>
      </c>
    </row>
    <row r="517" customFormat="false" ht="15.75" hidden="false" customHeight="true" outlineLevel="0" collapsed="false">
      <c r="A517" s="21" t="s">
        <v>55</v>
      </c>
      <c r="B517" s="26" t="n">
        <v>1</v>
      </c>
      <c r="C517" s="27" t="s">
        <v>56</v>
      </c>
      <c r="D517" s="27" t="n">
        <v>1039</v>
      </c>
      <c r="E517" s="24" t="s">
        <v>80</v>
      </c>
      <c r="F517" s="15" t="n">
        <v>1</v>
      </c>
      <c r="G517" s="15" t="n">
        <v>0</v>
      </c>
      <c r="H517" s="2" t="n">
        <f aca="false">MAX(I517:J517)</f>
        <v>1</v>
      </c>
      <c r="I517" s="15" t="n">
        <v>1</v>
      </c>
      <c r="J517" s="15" t="n">
        <v>0</v>
      </c>
      <c r="K517" s="15" t="n">
        <v>5.02654824574367</v>
      </c>
      <c r="L517" s="15" t="n">
        <v>100</v>
      </c>
      <c r="M517" s="25" t="n">
        <v>10.3768</v>
      </c>
      <c r="N517" s="0" t="str">
        <f aca="false">A517&amp;"_"&amp;B517</f>
        <v>MAW745_1</v>
      </c>
      <c r="O517" s="0" t="n">
        <f aca="false">HLOOKUP(N517,UP!$C$15:$AH$16,2,0)</f>
        <v>0</v>
      </c>
    </row>
    <row r="518" customFormat="false" ht="15.75" hidden="false" customHeight="true" outlineLevel="0" collapsed="false">
      <c r="A518" s="21" t="s">
        <v>49</v>
      </c>
      <c r="B518" s="28" t="n">
        <v>2</v>
      </c>
      <c r="C518" s="29" t="s">
        <v>56</v>
      </c>
      <c r="D518" s="30" t="n">
        <v>4006</v>
      </c>
      <c r="E518" s="24" t="s">
        <v>80</v>
      </c>
      <c r="F518" s="15" t="n">
        <v>1</v>
      </c>
      <c r="G518" s="15" t="n">
        <v>0</v>
      </c>
      <c r="H518" s="2" t="n">
        <f aca="false">MAX(I518:J518)</f>
        <v>1</v>
      </c>
      <c r="I518" s="15" t="n">
        <v>1</v>
      </c>
      <c r="J518" s="15" t="n">
        <v>0</v>
      </c>
      <c r="K518" s="15" t="n">
        <v>9.09930896185748</v>
      </c>
      <c r="L518" s="15" t="n">
        <v>100</v>
      </c>
      <c r="M518" s="25" t="n">
        <v>10.3768</v>
      </c>
      <c r="N518" s="0" t="str">
        <f aca="false">A518&amp;"_"&amp;B518</f>
        <v>MAW746_2</v>
      </c>
      <c r="O518" s="0" t="n">
        <f aca="false">HLOOKUP(N518,UP!$C$15:$AH$16,2,0)</f>
        <v>1</v>
      </c>
    </row>
    <row r="519" customFormat="false" ht="15.75" hidden="false" customHeight="true" outlineLevel="0" collapsed="false">
      <c r="A519" s="21" t="s">
        <v>49</v>
      </c>
      <c r="B519" s="28" t="n">
        <v>3</v>
      </c>
      <c r="C519" s="29" t="s">
        <v>56</v>
      </c>
      <c r="D519" s="30" t="n">
        <v>4547</v>
      </c>
      <c r="E519" s="24" t="s">
        <v>80</v>
      </c>
      <c r="F519" s="15" t="n">
        <v>1</v>
      </c>
      <c r="G519" s="15" t="n">
        <v>0</v>
      </c>
      <c r="H519" s="2" t="n">
        <f aca="false">MAX(I519:J519)</f>
        <v>1</v>
      </c>
      <c r="I519" s="15" t="n">
        <v>1</v>
      </c>
      <c r="J519" s="15" t="n">
        <v>0</v>
      </c>
      <c r="K519" s="15" t="n">
        <v>9.8803088955399</v>
      </c>
      <c r="L519" s="15" t="n">
        <v>100</v>
      </c>
      <c r="M519" s="25" t="n">
        <v>10.3768</v>
      </c>
      <c r="N519" s="0" t="str">
        <f aca="false">A519&amp;"_"&amp;B519</f>
        <v>MAW746_3</v>
      </c>
      <c r="O519" s="0" t="n">
        <f aca="false">HLOOKUP(N519,UP!$C$15:$AH$16,2,0)</f>
        <v>1</v>
      </c>
    </row>
    <row r="520" customFormat="false" ht="15.75" hidden="false" customHeight="true" outlineLevel="0" collapsed="false">
      <c r="A520" s="21" t="s">
        <v>52</v>
      </c>
      <c r="B520" s="32" t="n">
        <v>1</v>
      </c>
      <c r="C520" s="33" t="s">
        <v>56</v>
      </c>
      <c r="D520" s="33" t="n">
        <v>23918</v>
      </c>
      <c r="E520" s="24" t="s">
        <v>80</v>
      </c>
      <c r="F520" s="15" t="n">
        <v>1</v>
      </c>
      <c r="G520" s="15" t="n">
        <v>0</v>
      </c>
      <c r="H520" s="2" t="n">
        <f aca="false">MAX(I520:J520)</f>
        <v>1</v>
      </c>
      <c r="I520" s="15" t="n">
        <v>1</v>
      </c>
      <c r="J520" s="15" t="n">
        <v>0</v>
      </c>
      <c r="K520" s="15" t="n">
        <v>4.86569870187987</v>
      </c>
      <c r="L520" s="15" t="n">
        <v>100</v>
      </c>
      <c r="M520" s="25" t="n">
        <v>10.3768</v>
      </c>
      <c r="N520" s="0" t="str">
        <f aca="false">A520&amp;"_"&amp;B520</f>
        <v>MAW751_1</v>
      </c>
      <c r="O520" s="0" t="n">
        <f aca="false">HLOOKUP(N520,UP!$C$15:$AH$16,2,0)</f>
        <v>0</v>
      </c>
    </row>
    <row r="521" customFormat="false" ht="15.75" hidden="false" customHeight="true" outlineLevel="0" collapsed="false">
      <c r="A521" s="21" t="s">
        <v>52</v>
      </c>
      <c r="B521" s="32" t="n">
        <v>1</v>
      </c>
      <c r="C521" s="33" t="s">
        <v>61</v>
      </c>
      <c r="D521" s="33" t="n">
        <v>29138</v>
      </c>
      <c r="E521" s="24" t="s">
        <v>80</v>
      </c>
      <c r="F521" s="15" t="n">
        <v>1</v>
      </c>
      <c r="G521" s="15" t="n">
        <v>0</v>
      </c>
      <c r="H521" s="2" t="n">
        <f aca="false">MAX(I521:J521)</f>
        <v>1</v>
      </c>
      <c r="I521" s="15" t="n">
        <v>1</v>
      </c>
      <c r="J521" s="15" t="n">
        <v>0</v>
      </c>
      <c r="K521" s="15" t="n">
        <v>7.14245016784457</v>
      </c>
      <c r="L521" s="15" t="n">
        <v>100</v>
      </c>
      <c r="M521" s="25" t="n">
        <v>10.3768</v>
      </c>
      <c r="N521" s="0" t="str">
        <f aca="false">A521&amp;"_"&amp;B521</f>
        <v>MAW751_1</v>
      </c>
      <c r="O521" s="0" t="n">
        <f aca="false">HLOOKUP(N521,UP!$C$15:$AH$16,2,0)</f>
        <v>0</v>
      </c>
    </row>
    <row r="522" customFormat="false" ht="15.75" hidden="false" customHeight="true" outlineLevel="0" collapsed="false">
      <c r="A522" s="21" t="s">
        <v>47</v>
      </c>
      <c r="B522" s="26" t="n">
        <v>3</v>
      </c>
      <c r="C522" s="27" t="s">
        <v>56</v>
      </c>
      <c r="D522" s="27" t="n">
        <v>406</v>
      </c>
      <c r="E522" s="24" t="s">
        <v>80</v>
      </c>
      <c r="F522" s="15" t="n">
        <v>1</v>
      </c>
      <c r="G522" s="15" t="n">
        <v>0</v>
      </c>
      <c r="H522" s="2" t="n">
        <f aca="false">MAX(I522:J522)</f>
        <v>1</v>
      </c>
      <c r="I522" s="15" t="n">
        <v>1</v>
      </c>
      <c r="J522" s="15" t="n">
        <v>0</v>
      </c>
      <c r="K522" s="15" t="n">
        <v>4.35479719658983</v>
      </c>
      <c r="L522" s="15" t="n">
        <v>105</v>
      </c>
      <c r="M522" s="25" t="n">
        <v>11.44908489</v>
      </c>
      <c r="N522" s="0" t="str">
        <f aca="false">A522&amp;"_"&amp;B522</f>
        <v>MAW744_3</v>
      </c>
      <c r="O522" s="0" t="n">
        <f aca="false">HLOOKUP(N522,UP!$C$15:$AH$16,2,0)</f>
        <v>1</v>
      </c>
    </row>
    <row r="523" customFormat="false" ht="15.75" hidden="false" customHeight="true" outlineLevel="0" collapsed="false">
      <c r="A523" s="21" t="s">
        <v>49</v>
      </c>
      <c r="B523" s="28" t="n">
        <v>1</v>
      </c>
      <c r="C523" s="29" t="s">
        <v>56</v>
      </c>
      <c r="D523" s="30" t="n">
        <v>4939</v>
      </c>
      <c r="E523" s="24" t="s">
        <v>80</v>
      </c>
      <c r="F523" s="15" t="n">
        <v>1</v>
      </c>
      <c r="G523" s="15" t="n">
        <v>0</v>
      </c>
      <c r="H523" s="2" t="n">
        <f aca="false">MAX(I523:J523)</f>
        <v>1</v>
      </c>
      <c r="I523" s="15" t="n">
        <v>1</v>
      </c>
      <c r="J523" s="15" t="n">
        <v>0</v>
      </c>
      <c r="K523" s="15" t="n">
        <v>11.5646737967621</v>
      </c>
      <c r="L523" s="15" t="n">
        <v>105</v>
      </c>
      <c r="M523" s="25" t="n">
        <v>11.44908489</v>
      </c>
      <c r="N523" s="0" t="str">
        <f aca="false">A523&amp;"_"&amp;B523</f>
        <v>MAW746_1</v>
      </c>
      <c r="O523" s="0" t="n">
        <f aca="false">HLOOKUP(N523,UP!$C$15:$AH$16,2,0)</f>
        <v>1</v>
      </c>
    </row>
    <row r="524" customFormat="false" ht="15.75" hidden="false" customHeight="true" outlineLevel="0" collapsed="false">
      <c r="A524" s="21" t="s">
        <v>49</v>
      </c>
      <c r="B524" s="28" t="n">
        <v>2</v>
      </c>
      <c r="C524" s="29" t="s">
        <v>56</v>
      </c>
      <c r="D524" s="30" t="n">
        <v>4422</v>
      </c>
      <c r="E524" s="24" t="s">
        <v>80</v>
      </c>
      <c r="F524" s="15" t="n">
        <v>1</v>
      </c>
      <c r="G524" s="15" t="n">
        <v>0</v>
      </c>
      <c r="H524" s="2" t="n">
        <f aca="false">MAX(I524:J524)</f>
        <v>1</v>
      </c>
      <c r="I524" s="15" t="n">
        <v>1</v>
      </c>
      <c r="J524" s="15" t="n">
        <v>0</v>
      </c>
      <c r="K524" s="15" t="n">
        <v>15.6887210129457</v>
      </c>
      <c r="L524" s="15" t="n">
        <v>110</v>
      </c>
      <c r="M524" s="25" t="n">
        <v>12.57367636</v>
      </c>
      <c r="N524" s="0" t="str">
        <f aca="false">A524&amp;"_"&amp;B524</f>
        <v>MAW746_2</v>
      </c>
      <c r="O524" s="0" t="n">
        <f aca="false">HLOOKUP(N524,UP!$C$15:$AH$16,2,0)</f>
        <v>1</v>
      </c>
    </row>
    <row r="525" customFormat="false" ht="15.75" hidden="false" customHeight="true" outlineLevel="0" collapsed="false">
      <c r="A525" s="21" t="s">
        <v>59</v>
      </c>
      <c r="B525" s="28" t="n">
        <v>2</v>
      </c>
      <c r="C525" s="34" t="s">
        <v>56</v>
      </c>
      <c r="D525" s="34" t="n">
        <v>7730</v>
      </c>
      <c r="E525" s="24" t="s">
        <v>80</v>
      </c>
      <c r="F525" s="15" t="n">
        <v>1</v>
      </c>
      <c r="G525" s="15" t="n">
        <v>0</v>
      </c>
      <c r="H525" s="2" t="n">
        <f aca="false">MAX(I525:J525)</f>
        <v>1</v>
      </c>
      <c r="I525" s="15" t="n">
        <v>1</v>
      </c>
      <c r="J525" s="15" t="n">
        <v>0</v>
      </c>
      <c r="K525" s="15" t="n">
        <v>9.19339966183249</v>
      </c>
      <c r="L525" s="15" t="n">
        <v>110</v>
      </c>
      <c r="M525" s="25" t="n">
        <v>12.57367636</v>
      </c>
      <c r="N525" s="0" t="str">
        <f aca="false">A525&amp;"_"&amp;B525</f>
        <v>MAW748_2</v>
      </c>
      <c r="O525" s="0" t="n">
        <f aca="false">HLOOKUP(N525,UP!$C$15:$AH$16,2,0)</f>
        <v>0</v>
      </c>
    </row>
    <row r="526" customFormat="false" ht="15.75" hidden="false" customHeight="true" outlineLevel="0" collapsed="false">
      <c r="A526" s="21" t="s">
        <v>52</v>
      </c>
      <c r="B526" s="32" t="n">
        <v>1</v>
      </c>
      <c r="C526" s="33" t="s">
        <v>61</v>
      </c>
      <c r="D526" s="33" t="n">
        <v>29233</v>
      </c>
      <c r="E526" s="24" t="s">
        <v>80</v>
      </c>
      <c r="F526" s="15" t="n">
        <v>1</v>
      </c>
      <c r="G526" s="15" t="n">
        <v>0</v>
      </c>
      <c r="H526" s="2" t="n">
        <f aca="false">MAX(I526:J526)</f>
        <v>1</v>
      </c>
      <c r="I526" s="15" t="n">
        <v>1</v>
      </c>
      <c r="J526" s="15" t="n">
        <v>0</v>
      </c>
      <c r="K526" s="15" t="n">
        <v>6.52567699012855</v>
      </c>
      <c r="L526" s="15" t="n">
        <v>110</v>
      </c>
      <c r="M526" s="25" t="n">
        <v>12.57367636</v>
      </c>
      <c r="N526" s="0" t="str">
        <f aca="false">A526&amp;"_"&amp;B526</f>
        <v>MAW751_1</v>
      </c>
      <c r="O526" s="0" t="n">
        <f aca="false">HLOOKUP(N526,UP!$C$15:$AH$16,2,0)</f>
        <v>0</v>
      </c>
    </row>
    <row r="527" customFormat="false" ht="15.75" hidden="false" customHeight="true" outlineLevel="0" collapsed="false">
      <c r="A527" s="21" t="s">
        <v>52</v>
      </c>
      <c r="B527" s="32" t="n">
        <v>1</v>
      </c>
      <c r="C527" s="33" t="s">
        <v>56</v>
      </c>
      <c r="D527" s="33" t="n">
        <v>29234</v>
      </c>
      <c r="E527" s="24" t="s">
        <v>80</v>
      </c>
      <c r="F527" s="15" t="n">
        <v>1</v>
      </c>
      <c r="G527" s="15" t="n">
        <v>0</v>
      </c>
      <c r="H527" s="2" t="n">
        <f aca="false">MAX(I527:J527)</f>
        <v>1</v>
      </c>
      <c r="I527" s="15" t="n">
        <v>1</v>
      </c>
      <c r="J527" s="15" t="n">
        <v>0</v>
      </c>
      <c r="K527" s="15" t="n">
        <v>8.27621168661695</v>
      </c>
      <c r="L527" s="15" t="n">
        <v>110</v>
      </c>
      <c r="M527" s="25" t="n">
        <v>12.57367636</v>
      </c>
      <c r="N527" s="0" t="str">
        <f aca="false">A527&amp;"_"&amp;B527</f>
        <v>MAW751_1</v>
      </c>
      <c r="O527" s="0" t="n">
        <f aca="false">HLOOKUP(N527,UP!$C$15:$AH$16,2,0)</f>
        <v>0</v>
      </c>
    </row>
    <row r="528" customFormat="false" ht="15.75" hidden="false" customHeight="true" outlineLevel="0" collapsed="false">
      <c r="A528" s="21" t="s">
        <v>44</v>
      </c>
      <c r="B528" s="22" t="n">
        <v>1</v>
      </c>
      <c r="C528" s="23" t="s">
        <v>56</v>
      </c>
      <c r="D528" s="23" t="n">
        <v>29605</v>
      </c>
      <c r="E528" s="24" t="s">
        <v>81</v>
      </c>
      <c r="F528" s="15" t="n">
        <f aca="false">IF(ISERROR(SEARCH("2",E528)),0,1)</f>
        <v>1</v>
      </c>
      <c r="G528" s="15" t="n">
        <v>0</v>
      </c>
      <c r="H528" s="2" t="n">
        <f aca="false">MAX(I528:J528)</f>
        <v>1</v>
      </c>
      <c r="I528" s="15" t="n">
        <v>1</v>
      </c>
      <c r="J528" s="15" t="n">
        <v>0</v>
      </c>
      <c r="K528" s="15" t="n">
        <v>6.82491369038298</v>
      </c>
      <c r="L528" s="15" t="n">
        <v>120</v>
      </c>
      <c r="M528" s="25" t="n">
        <v>14.97977904</v>
      </c>
      <c r="N528" s="0" t="str">
        <f aca="false">A528&amp;"_"&amp;B528</f>
        <v>MAW752_1</v>
      </c>
      <c r="O528" s="0" t="n">
        <f aca="false">HLOOKUP(N528,UP!$C$15:$AH$16,2,0)</f>
        <v>0</v>
      </c>
    </row>
    <row r="529" customFormat="false" ht="15.75" hidden="false" customHeight="true" outlineLevel="0" collapsed="false">
      <c r="A529" s="21" t="s">
        <v>49</v>
      </c>
      <c r="B529" s="28" t="n">
        <v>3</v>
      </c>
      <c r="C529" s="29" t="s">
        <v>56</v>
      </c>
      <c r="D529" s="30" t="n">
        <v>4560</v>
      </c>
      <c r="E529" s="24" t="s">
        <v>80</v>
      </c>
      <c r="F529" s="15" t="n">
        <v>1</v>
      </c>
      <c r="G529" s="15" t="n">
        <v>0</v>
      </c>
      <c r="H529" s="2" t="n">
        <f aca="false">MAX(I529:J529)</f>
        <v>1</v>
      </c>
      <c r="I529" s="15" t="n">
        <v>1</v>
      </c>
      <c r="J529" s="15" t="n">
        <v>0</v>
      </c>
      <c r="K529" s="15" t="n">
        <v>7.32870734229427</v>
      </c>
      <c r="L529" s="15" t="n">
        <v>120</v>
      </c>
      <c r="M529" s="25" t="n">
        <v>14.97977904</v>
      </c>
      <c r="N529" s="0" t="str">
        <f aca="false">A529&amp;"_"&amp;B529</f>
        <v>MAW746_3</v>
      </c>
      <c r="O529" s="0" t="n">
        <f aca="false">HLOOKUP(N529,UP!$C$15:$AH$16,2,0)</f>
        <v>1</v>
      </c>
    </row>
    <row r="530" customFormat="false" ht="15.75" hidden="false" customHeight="true" outlineLevel="0" collapsed="false">
      <c r="A530" s="21" t="s">
        <v>49</v>
      </c>
      <c r="B530" s="28" t="n">
        <v>4</v>
      </c>
      <c r="C530" s="29" t="s">
        <v>58</v>
      </c>
      <c r="D530" s="30" t="n">
        <v>4504</v>
      </c>
      <c r="E530" s="24" t="s">
        <v>80</v>
      </c>
      <c r="F530" s="15" t="n">
        <v>1</v>
      </c>
      <c r="G530" s="15" t="n">
        <v>0</v>
      </c>
      <c r="H530" s="2" t="n">
        <f aca="false">MAX(I530:J530)</f>
        <v>1</v>
      </c>
      <c r="I530" s="15" t="n">
        <v>1</v>
      </c>
      <c r="J530" s="15" t="n">
        <v>0</v>
      </c>
      <c r="K530" s="15" t="n">
        <v>15.3728338716273</v>
      </c>
      <c r="L530" s="15" t="n">
        <v>120</v>
      </c>
      <c r="M530" s="25" t="n">
        <v>14.97977904</v>
      </c>
      <c r="N530" s="0" t="str">
        <f aca="false">A530&amp;"_"&amp;B530</f>
        <v>MAW746_4</v>
      </c>
      <c r="O530" s="0" t="n">
        <f aca="false">HLOOKUP(N530,UP!$C$15:$AH$16,2,0)</f>
        <v>1</v>
      </c>
    </row>
    <row r="531" customFormat="false" ht="15.75" hidden="false" customHeight="true" outlineLevel="0" collapsed="false">
      <c r="A531" s="21" t="s">
        <v>44</v>
      </c>
      <c r="B531" s="22" t="n">
        <v>1</v>
      </c>
      <c r="C531" s="23" t="s">
        <v>56</v>
      </c>
      <c r="D531" s="23" t="n">
        <v>54423</v>
      </c>
      <c r="E531" s="24" t="s">
        <v>90</v>
      </c>
      <c r="F531" s="15" t="n">
        <v>1</v>
      </c>
      <c r="G531" s="15" t="n">
        <v>0</v>
      </c>
      <c r="H531" s="2" t="n">
        <f aca="false">MAX(I531:J531)</f>
        <v>1</v>
      </c>
      <c r="I531" s="15" t="n">
        <v>1</v>
      </c>
      <c r="J531" s="15" t="n">
        <v>0</v>
      </c>
      <c r="K531" s="15" t="n">
        <v>5.65565217462503</v>
      </c>
      <c r="L531" s="15" t="n">
        <v>60</v>
      </c>
      <c r="M531" s="25" t="n">
        <v>3.68155776</v>
      </c>
      <c r="N531" s="0" t="str">
        <f aca="false">A531&amp;"_"&amp;B531</f>
        <v>MAW752_1</v>
      </c>
      <c r="O531" s="0" t="n">
        <f aca="false">HLOOKUP(N531,UP!$C$15:$AH$16,2,0)</f>
        <v>0</v>
      </c>
    </row>
    <row r="532" customFormat="false" ht="15.75" hidden="false" customHeight="true" outlineLevel="0" collapsed="false">
      <c r="A532" s="21" t="s">
        <v>44</v>
      </c>
      <c r="B532" s="22" t="n">
        <v>1</v>
      </c>
      <c r="C532" s="23" t="s">
        <v>56</v>
      </c>
      <c r="D532" s="23" t="n">
        <v>29811</v>
      </c>
      <c r="E532" s="24" t="s">
        <v>90</v>
      </c>
      <c r="F532" s="15" t="n">
        <v>1</v>
      </c>
      <c r="G532" s="15" t="n">
        <v>0</v>
      </c>
      <c r="H532" s="2" t="n">
        <f aca="false">MAX(I532:J532)</f>
        <v>1</v>
      </c>
      <c r="I532" s="15" t="n">
        <v>1</v>
      </c>
      <c r="J532" s="15" t="n">
        <v>0</v>
      </c>
      <c r="K532" s="15" t="n">
        <v>6.53372732130337</v>
      </c>
      <c r="L532" s="15" t="n">
        <v>60</v>
      </c>
      <c r="M532" s="25" t="n">
        <v>3.68155776</v>
      </c>
      <c r="N532" s="0" t="str">
        <f aca="false">A532&amp;"_"&amp;B532</f>
        <v>MAW752_1</v>
      </c>
      <c r="O532" s="0" t="n">
        <f aca="false">HLOOKUP(N532,UP!$C$15:$AH$16,2,0)</f>
        <v>0</v>
      </c>
    </row>
    <row r="533" customFormat="false" ht="15.75" hidden="false" customHeight="true" outlineLevel="0" collapsed="false">
      <c r="A533" s="21" t="s">
        <v>44</v>
      </c>
      <c r="B533" s="22" t="n">
        <v>1</v>
      </c>
      <c r="C533" s="23" t="s">
        <v>78</v>
      </c>
      <c r="D533" s="23" t="n">
        <v>29821</v>
      </c>
      <c r="E533" s="24" t="s">
        <v>90</v>
      </c>
      <c r="F533" s="15" t="n">
        <v>1</v>
      </c>
      <c r="G533" s="15" t="n">
        <v>0</v>
      </c>
      <c r="H533" s="2" t="n">
        <f aca="false">MAX(I533:J533)</f>
        <v>1</v>
      </c>
      <c r="I533" s="15" t="n">
        <v>1</v>
      </c>
      <c r="J533" s="15" t="n">
        <v>0</v>
      </c>
      <c r="K533" s="15" t="n">
        <v>5.85090215804563</v>
      </c>
      <c r="L533" s="15" t="n">
        <v>65</v>
      </c>
      <c r="M533" s="25" t="n">
        <v>4.33539001</v>
      </c>
      <c r="N533" s="0" t="str">
        <f aca="false">A533&amp;"_"&amp;B533</f>
        <v>MAW752_1</v>
      </c>
      <c r="O533" s="0" t="n">
        <f aca="false">HLOOKUP(N533,UP!$C$15:$AH$16,2,0)</f>
        <v>0</v>
      </c>
    </row>
    <row r="534" customFormat="false" ht="15.75" hidden="false" customHeight="true" outlineLevel="0" collapsed="false">
      <c r="A534" s="21" t="s">
        <v>44</v>
      </c>
      <c r="B534" s="22" t="n">
        <v>1</v>
      </c>
      <c r="C534" s="23" t="s">
        <v>56</v>
      </c>
      <c r="D534" s="23" t="n">
        <v>29897</v>
      </c>
      <c r="E534" s="24" t="s">
        <v>90</v>
      </c>
      <c r="F534" s="15" t="n">
        <v>1</v>
      </c>
      <c r="G534" s="15" t="n">
        <v>0</v>
      </c>
      <c r="H534" s="2" t="n">
        <f aca="false">MAX(I534:J534)</f>
        <v>1</v>
      </c>
      <c r="I534" s="15" t="n">
        <v>1</v>
      </c>
      <c r="J534" s="15" t="n">
        <v>0</v>
      </c>
      <c r="K534" s="15" t="n">
        <v>2.88633825048562</v>
      </c>
      <c r="L534" s="15" t="n">
        <v>80</v>
      </c>
      <c r="M534" s="25" t="n">
        <v>6.61072624</v>
      </c>
      <c r="N534" s="0" t="str">
        <f aca="false">A534&amp;"_"&amp;B534</f>
        <v>MAW752_1</v>
      </c>
      <c r="O534" s="0" t="n">
        <f aca="false">HLOOKUP(N534,UP!$C$15:$AH$16,2,0)</f>
        <v>0</v>
      </c>
    </row>
    <row r="535" customFormat="false" ht="15.75" hidden="false" customHeight="true" outlineLevel="0" collapsed="false">
      <c r="A535" s="21" t="s">
        <v>44</v>
      </c>
      <c r="B535" s="22" t="n">
        <v>1</v>
      </c>
      <c r="C535" s="23" t="s">
        <v>56</v>
      </c>
      <c r="D535" s="23" t="n">
        <v>29898</v>
      </c>
      <c r="E535" s="24" t="s">
        <v>90</v>
      </c>
      <c r="F535" s="15" t="n">
        <v>1</v>
      </c>
      <c r="G535" s="15" t="n">
        <v>0</v>
      </c>
      <c r="H535" s="2" t="n">
        <f aca="false">MAX(I535:J535)</f>
        <v>1</v>
      </c>
      <c r="I535" s="15" t="n">
        <v>1</v>
      </c>
      <c r="J535" s="15" t="n">
        <v>0</v>
      </c>
      <c r="K535" s="15" t="n">
        <v>6.70384456349526</v>
      </c>
      <c r="L535" s="15" t="n">
        <v>85</v>
      </c>
      <c r="M535" s="25" t="n">
        <v>7.47378481</v>
      </c>
      <c r="N535" s="0" t="str">
        <f aca="false">A535&amp;"_"&amp;B535</f>
        <v>MAW752_1</v>
      </c>
      <c r="O535" s="0" t="n">
        <f aca="false">HLOOKUP(N535,UP!$C$15:$AH$16,2,0)</f>
        <v>0</v>
      </c>
    </row>
    <row r="536" customFormat="false" ht="15.75" hidden="false" customHeight="true" outlineLevel="0" collapsed="false">
      <c r="A536" s="21" t="s">
        <v>44</v>
      </c>
      <c r="B536" s="22" t="n">
        <v>1</v>
      </c>
      <c r="C536" s="23" t="s">
        <v>56</v>
      </c>
      <c r="D536" s="23" t="n">
        <v>29812</v>
      </c>
      <c r="E536" s="24" t="s">
        <v>90</v>
      </c>
      <c r="F536" s="15" t="n">
        <v>1</v>
      </c>
      <c r="G536" s="15" t="n">
        <v>0</v>
      </c>
      <c r="H536" s="2" t="n">
        <f aca="false">MAX(I536:J536)</f>
        <v>1</v>
      </c>
      <c r="I536" s="15" t="n">
        <v>1</v>
      </c>
      <c r="J536" s="15" t="n">
        <v>0</v>
      </c>
      <c r="K536" s="15" t="n">
        <v>7.00009675072878</v>
      </c>
      <c r="L536" s="15" t="n">
        <v>85</v>
      </c>
      <c r="M536" s="25" t="n">
        <v>7.47378481</v>
      </c>
      <c r="N536" s="0" t="str">
        <f aca="false">A536&amp;"_"&amp;B536</f>
        <v>MAW752_1</v>
      </c>
      <c r="O536" s="0" t="n">
        <f aca="false">HLOOKUP(N536,UP!$C$15:$AH$16,2,0)</f>
        <v>0</v>
      </c>
    </row>
    <row r="537" customFormat="false" ht="15.75" hidden="false" customHeight="true" outlineLevel="0" collapsed="false">
      <c r="A537" s="21" t="s">
        <v>44</v>
      </c>
      <c r="B537" s="22" t="n">
        <v>1</v>
      </c>
      <c r="C537" s="23" t="s">
        <v>53</v>
      </c>
      <c r="D537" s="23" t="n">
        <v>29825</v>
      </c>
      <c r="E537" s="24" t="s">
        <v>90</v>
      </c>
      <c r="F537" s="15" t="n">
        <v>1</v>
      </c>
      <c r="G537" s="15" t="n">
        <v>0</v>
      </c>
      <c r="H537" s="2" t="n">
        <f aca="false">MAX(I537:J537)</f>
        <v>1</v>
      </c>
      <c r="I537" s="15" t="n">
        <v>1</v>
      </c>
      <c r="J537" s="15" t="n">
        <v>0</v>
      </c>
      <c r="K537" s="15" t="n">
        <v>6.0992450573119</v>
      </c>
      <c r="L537" s="15" t="n">
        <v>95</v>
      </c>
      <c r="M537" s="25" t="n">
        <v>9.35682169</v>
      </c>
      <c r="N537" s="0" t="str">
        <f aca="false">A537&amp;"_"&amp;B537</f>
        <v>MAW752_1</v>
      </c>
      <c r="O537" s="0" t="n">
        <f aca="false">HLOOKUP(N537,UP!$C$15:$AH$16,2,0)</f>
        <v>0</v>
      </c>
    </row>
    <row r="538" customFormat="false" ht="15.75" hidden="false" customHeight="true" outlineLevel="0" collapsed="false">
      <c r="A538" s="21" t="s">
        <v>44</v>
      </c>
      <c r="B538" s="22" t="n">
        <v>2</v>
      </c>
      <c r="C538" s="23" t="s">
        <v>45</v>
      </c>
      <c r="D538" s="23" t="n">
        <v>18258</v>
      </c>
      <c r="E538" s="24" t="s">
        <v>91</v>
      </c>
      <c r="F538" s="15" t="n">
        <f aca="false">IF(ISERROR(SEARCH("2",E538)),0,1)</f>
        <v>1</v>
      </c>
      <c r="G538" s="15" t="n">
        <v>0</v>
      </c>
      <c r="H538" s="2" t="n">
        <f aca="false">MAX(I538:J538)</f>
        <v>0</v>
      </c>
      <c r="I538" s="15" t="n">
        <v>0</v>
      </c>
      <c r="J538" s="15" t="n">
        <v>0</v>
      </c>
      <c r="K538" s="15" t="n">
        <v>0.597295303263759</v>
      </c>
      <c r="L538" s="15" t="n">
        <v>45</v>
      </c>
      <c r="M538" s="25" t="n">
        <v>2.03390049</v>
      </c>
      <c r="N538" s="0" t="str">
        <f aca="false">A538&amp;"_"&amp;B538</f>
        <v>MAW752_2</v>
      </c>
      <c r="O538" s="0" t="n">
        <f aca="false">HLOOKUP(N538,UP!$C$15:$AH$16,2,0)</f>
        <v>0</v>
      </c>
    </row>
    <row r="539" customFormat="false" ht="15.75" hidden="false" customHeight="true" outlineLevel="0" collapsed="false">
      <c r="A539" s="21" t="s">
        <v>47</v>
      </c>
      <c r="B539" s="26" t="n">
        <v>3</v>
      </c>
      <c r="C539" s="27" t="s">
        <v>50</v>
      </c>
      <c r="D539" s="27" t="n">
        <v>293</v>
      </c>
      <c r="E539" s="24" t="s">
        <v>92</v>
      </c>
      <c r="F539" s="15" t="n">
        <v>1</v>
      </c>
      <c r="G539" s="15" t="n">
        <v>0</v>
      </c>
      <c r="H539" s="2" t="n">
        <f aca="false">MAX(I539:J539)</f>
        <v>0</v>
      </c>
      <c r="I539" s="15" t="n">
        <v>0</v>
      </c>
      <c r="J539" s="15" t="n">
        <v>0</v>
      </c>
      <c r="K539" s="15" t="n">
        <v>1.84631400251472</v>
      </c>
      <c r="L539" s="15" t="n">
        <v>45</v>
      </c>
      <c r="M539" s="25" t="n">
        <v>2.03390049</v>
      </c>
      <c r="N539" s="0" t="str">
        <f aca="false">A539&amp;"_"&amp;B539</f>
        <v>MAW744_3</v>
      </c>
      <c r="O539" s="0" t="n">
        <f aca="false">HLOOKUP(N539,UP!$C$15:$AH$16,2,0)</f>
        <v>1</v>
      </c>
    </row>
    <row r="540" customFormat="false" ht="15.75" hidden="false" customHeight="true" outlineLevel="0" collapsed="false">
      <c r="A540" s="21" t="s">
        <v>47</v>
      </c>
      <c r="B540" s="26" t="n">
        <v>2</v>
      </c>
      <c r="C540" s="27" t="s">
        <v>45</v>
      </c>
      <c r="D540" s="27" t="n">
        <v>397</v>
      </c>
      <c r="E540" s="24" t="s">
        <v>92</v>
      </c>
      <c r="F540" s="15" t="n">
        <v>1</v>
      </c>
      <c r="G540" s="15" t="n">
        <v>0</v>
      </c>
      <c r="H540" s="2" t="n">
        <f aca="false">MAX(I540:J540)</f>
        <v>0</v>
      </c>
      <c r="I540" s="15" t="n">
        <v>0</v>
      </c>
      <c r="J540" s="15" t="n">
        <v>0</v>
      </c>
      <c r="K540" s="15" t="n">
        <v>1.90003523689111</v>
      </c>
      <c r="L540" s="15" t="n">
        <v>45</v>
      </c>
      <c r="M540" s="25" t="n">
        <v>2.03390049</v>
      </c>
      <c r="N540" s="0" t="str">
        <f aca="false">A540&amp;"_"&amp;B540</f>
        <v>MAW744_2</v>
      </c>
      <c r="O540" s="0" t="n">
        <f aca="false">HLOOKUP(N540,UP!$C$15:$AH$16,2,0)</f>
        <v>1</v>
      </c>
    </row>
    <row r="541" customFormat="false" ht="15.75" hidden="false" customHeight="true" outlineLevel="0" collapsed="false">
      <c r="A541" s="21" t="s">
        <v>47</v>
      </c>
      <c r="B541" s="26" t="n">
        <v>4</v>
      </c>
      <c r="C541" s="27" t="s">
        <v>93</v>
      </c>
      <c r="D541" s="27" t="n">
        <v>320</v>
      </c>
      <c r="E541" s="24" t="s">
        <v>92</v>
      </c>
      <c r="F541" s="15" t="n">
        <v>1</v>
      </c>
      <c r="G541" s="15" t="n">
        <v>0</v>
      </c>
      <c r="H541" s="2" t="n">
        <f aca="false">MAX(I541:J541)</f>
        <v>0</v>
      </c>
      <c r="I541" s="15" t="n">
        <v>0</v>
      </c>
      <c r="J541" s="15" t="n">
        <v>0</v>
      </c>
      <c r="K541" s="15" t="n">
        <v>1.45220120412188</v>
      </c>
      <c r="L541" s="15" t="n">
        <v>45</v>
      </c>
      <c r="M541" s="25" t="n">
        <v>2.03390049</v>
      </c>
      <c r="N541" s="0" t="str">
        <f aca="false">A541&amp;"_"&amp;B541</f>
        <v>MAW744_4</v>
      </c>
      <c r="O541" s="0" t="n">
        <f aca="false">HLOOKUP(N541,UP!$C$15:$AH$16,2,0)</f>
        <v>0</v>
      </c>
    </row>
    <row r="542" customFormat="false" ht="15.75" hidden="false" customHeight="true" outlineLevel="0" collapsed="false">
      <c r="A542" s="21" t="s">
        <v>47</v>
      </c>
      <c r="B542" s="26" t="n">
        <v>4</v>
      </c>
      <c r="C542" s="27" t="s">
        <v>45</v>
      </c>
      <c r="D542" s="27" t="n">
        <v>379</v>
      </c>
      <c r="E542" s="24" t="s">
        <v>92</v>
      </c>
      <c r="F542" s="15" t="n">
        <v>1</v>
      </c>
      <c r="G542" s="15" t="n">
        <v>0</v>
      </c>
      <c r="H542" s="2" t="n">
        <f aca="false">MAX(I542:J542)</f>
        <v>0</v>
      </c>
      <c r="I542" s="15" t="n">
        <v>0</v>
      </c>
      <c r="J542" s="15" t="n">
        <v>0</v>
      </c>
      <c r="K542" s="15" t="n">
        <v>3.11897318648395</v>
      </c>
      <c r="L542" s="15" t="n">
        <v>45</v>
      </c>
      <c r="M542" s="25" t="n">
        <v>2.03390049</v>
      </c>
      <c r="N542" s="0" t="str">
        <f aca="false">A542&amp;"_"&amp;B542</f>
        <v>MAW744_4</v>
      </c>
      <c r="O542" s="0" t="n">
        <f aca="false">HLOOKUP(N542,UP!$C$15:$AH$16,2,0)</f>
        <v>0</v>
      </c>
    </row>
    <row r="543" customFormat="false" ht="15.75" hidden="false" customHeight="true" outlineLevel="0" collapsed="false">
      <c r="A543" s="21" t="s">
        <v>49</v>
      </c>
      <c r="B543" s="28" t="n">
        <v>2</v>
      </c>
      <c r="C543" s="29" t="s">
        <v>50</v>
      </c>
      <c r="D543" s="30" t="n">
        <v>4436</v>
      </c>
      <c r="E543" s="24" t="s">
        <v>92</v>
      </c>
      <c r="F543" s="15" t="n">
        <v>1</v>
      </c>
      <c r="G543" s="15" t="n">
        <v>0</v>
      </c>
      <c r="H543" s="2" t="n">
        <f aca="false">MAX(I543:J543)</f>
        <v>0</v>
      </c>
      <c r="I543" s="15" t="n">
        <v>0</v>
      </c>
      <c r="J543" s="15" t="n">
        <v>0</v>
      </c>
      <c r="K543" s="15" t="n">
        <v>1.59043128087983</v>
      </c>
      <c r="L543" s="15" t="n">
        <v>45</v>
      </c>
      <c r="M543" s="25" t="n">
        <v>2.03390049</v>
      </c>
      <c r="N543" s="0" t="str">
        <f aca="false">A543&amp;"_"&amp;B543</f>
        <v>MAW746_2</v>
      </c>
      <c r="O543" s="0" t="n">
        <f aca="false">HLOOKUP(N543,UP!$C$15:$AH$16,2,0)</f>
        <v>1</v>
      </c>
    </row>
    <row r="544" customFormat="false" ht="15.75" hidden="false" customHeight="true" outlineLevel="0" collapsed="false">
      <c r="A544" s="21" t="s">
        <v>49</v>
      </c>
      <c r="B544" s="28" t="n">
        <v>2</v>
      </c>
      <c r="C544" s="29" t="s">
        <v>50</v>
      </c>
      <c r="D544" s="30" t="n">
        <v>4421</v>
      </c>
      <c r="E544" s="24" t="s">
        <v>92</v>
      </c>
      <c r="F544" s="15" t="n">
        <v>1</v>
      </c>
      <c r="G544" s="15" t="n">
        <v>0</v>
      </c>
      <c r="H544" s="2" t="n">
        <f aca="false">MAX(I544:J544)</f>
        <v>0</v>
      </c>
      <c r="I544" s="15" t="n">
        <v>0</v>
      </c>
      <c r="J544" s="15" t="n">
        <v>0</v>
      </c>
      <c r="K544" s="15" t="n">
        <v>1.1403981332531</v>
      </c>
      <c r="L544" s="15" t="n">
        <v>45</v>
      </c>
      <c r="M544" s="25" t="n">
        <v>2.03390049</v>
      </c>
      <c r="N544" s="0" t="str">
        <f aca="false">A544&amp;"_"&amp;B544</f>
        <v>MAW746_2</v>
      </c>
      <c r="O544" s="0" t="n">
        <f aca="false">HLOOKUP(N544,UP!$C$15:$AH$16,2,0)</f>
        <v>1</v>
      </c>
    </row>
    <row r="545" customFormat="false" ht="15.75" hidden="false" customHeight="true" outlineLevel="0" collapsed="false">
      <c r="A545" s="21" t="s">
        <v>69</v>
      </c>
      <c r="B545" s="12" t="n">
        <v>1</v>
      </c>
      <c r="C545" s="44" t="s">
        <v>45</v>
      </c>
      <c r="D545" s="44" t="n">
        <v>19865</v>
      </c>
      <c r="E545" s="24" t="s">
        <v>92</v>
      </c>
      <c r="F545" s="15" t="n">
        <v>1</v>
      </c>
      <c r="G545" s="15" t="n">
        <v>0</v>
      </c>
      <c r="H545" s="2" t="n">
        <f aca="false">MAX(I545:J545)</f>
        <v>0</v>
      </c>
      <c r="I545" s="15" t="n">
        <v>0</v>
      </c>
      <c r="J545" s="15" t="n">
        <v>0</v>
      </c>
      <c r="K545" s="15" t="n">
        <v>0.66161941284601</v>
      </c>
      <c r="L545" s="15" t="n">
        <v>45</v>
      </c>
      <c r="M545" s="25" t="n">
        <v>2.03390049</v>
      </c>
      <c r="N545" s="0" t="str">
        <f aca="false">A545&amp;"_"&amp;B545</f>
        <v>MAW750_1</v>
      </c>
      <c r="O545" s="0" t="n">
        <f aca="false">HLOOKUP(N545,UP!$C$15:$AH$16,2,0)</f>
        <v>0</v>
      </c>
    </row>
    <row r="546" customFormat="false" ht="15.75" hidden="false" customHeight="true" outlineLevel="0" collapsed="false">
      <c r="A546" s="21" t="s">
        <v>52</v>
      </c>
      <c r="B546" s="32" t="n">
        <v>1</v>
      </c>
      <c r="C546" s="33" t="s">
        <v>94</v>
      </c>
      <c r="D546" s="33" t="n">
        <v>29143</v>
      </c>
      <c r="E546" s="24" t="s">
        <v>92</v>
      </c>
      <c r="F546" s="15" t="n">
        <v>1</v>
      </c>
      <c r="G546" s="15" t="n">
        <v>0</v>
      </c>
      <c r="H546" s="2" t="n">
        <f aca="false">MAX(I546:J546)</f>
        <v>0</v>
      </c>
      <c r="I546" s="15" t="n">
        <v>0</v>
      </c>
      <c r="J546" s="15" t="n">
        <v>0</v>
      </c>
      <c r="K546" s="15" t="n">
        <v>1.188228881404</v>
      </c>
      <c r="L546" s="15" t="n">
        <v>45</v>
      </c>
      <c r="M546" s="25" t="n">
        <v>2.03390049</v>
      </c>
      <c r="N546" s="0" t="str">
        <f aca="false">A546&amp;"_"&amp;B546</f>
        <v>MAW751_1</v>
      </c>
      <c r="O546" s="0" t="n">
        <f aca="false">HLOOKUP(N546,UP!$C$15:$AH$16,2,0)</f>
        <v>0</v>
      </c>
    </row>
    <row r="547" customFormat="false" ht="15.75" hidden="false" customHeight="true" outlineLevel="0" collapsed="false">
      <c r="A547" s="21" t="s">
        <v>52</v>
      </c>
      <c r="B547" s="32" t="n">
        <v>1</v>
      </c>
      <c r="C547" s="33" t="s">
        <v>45</v>
      </c>
      <c r="D547" s="33" t="n">
        <v>29220</v>
      </c>
      <c r="E547" s="24" t="s">
        <v>92</v>
      </c>
      <c r="F547" s="15" t="n">
        <v>1</v>
      </c>
      <c r="G547" s="15" t="n">
        <v>0</v>
      </c>
      <c r="H547" s="2" t="n">
        <f aca="false">MAX(I547:J547)</f>
        <v>0</v>
      </c>
      <c r="I547" s="15" t="n">
        <v>0</v>
      </c>
      <c r="J547" s="15" t="n">
        <v>0</v>
      </c>
      <c r="K547" s="15" t="n">
        <v>1.66253083227972</v>
      </c>
      <c r="L547" s="15" t="n">
        <v>45</v>
      </c>
      <c r="M547" s="25" t="n">
        <v>2.03390049</v>
      </c>
      <c r="N547" s="0" t="str">
        <f aca="false">A547&amp;"_"&amp;B547</f>
        <v>MAW751_1</v>
      </c>
      <c r="O547" s="0" t="n">
        <f aca="false">HLOOKUP(N547,UP!$C$15:$AH$16,2,0)</f>
        <v>0</v>
      </c>
    </row>
    <row r="548" customFormat="false" ht="15.75" hidden="false" customHeight="true" outlineLevel="0" collapsed="false">
      <c r="A548" s="21" t="s">
        <v>52</v>
      </c>
      <c r="B548" s="32" t="n">
        <v>1</v>
      </c>
      <c r="C548" s="33" t="s">
        <v>50</v>
      </c>
      <c r="D548" s="33" t="n">
        <v>54622</v>
      </c>
      <c r="E548" s="24" t="s">
        <v>92</v>
      </c>
      <c r="F548" s="15" t="n">
        <v>1</v>
      </c>
      <c r="G548" s="15" t="n">
        <v>0</v>
      </c>
      <c r="H548" s="2" t="n">
        <f aca="false">MAX(I548:J548)</f>
        <v>0</v>
      </c>
      <c r="I548" s="15" t="n">
        <v>0</v>
      </c>
      <c r="J548" s="15" t="n">
        <v>0</v>
      </c>
      <c r="K548" s="15" t="n">
        <v>0.680468968767549</v>
      </c>
      <c r="L548" s="15" t="n">
        <v>45</v>
      </c>
      <c r="M548" s="25" t="n">
        <v>2.03390049</v>
      </c>
      <c r="N548" s="0" t="str">
        <f aca="false">A548&amp;"_"&amp;B548</f>
        <v>MAW751_1</v>
      </c>
      <c r="O548" s="0" t="n">
        <f aca="false">HLOOKUP(N548,UP!$C$15:$AH$16,2,0)</f>
        <v>0</v>
      </c>
    </row>
    <row r="549" customFormat="false" ht="15.75" hidden="false" customHeight="true" outlineLevel="0" collapsed="false">
      <c r="A549" s="21" t="s">
        <v>52</v>
      </c>
      <c r="B549" s="24" t="n">
        <v>2</v>
      </c>
      <c r="C549" s="31" t="s">
        <v>45</v>
      </c>
      <c r="D549" s="31" t="n">
        <v>29033</v>
      </c>
      <c r="E549" s="24" t="s">
        <v>92</v>
      </c>
      <c r="F549" s="15" t="n">
        <v>1</v>
      </c>
      <c r="G549" s="15" t="n">
        <v>0</v>
      </c>
      <c r="H549" s="2" t="n">
        <f aca="false">MAX(I549:J549)</f>
        <v>0</v>
      </c>
      <c r="I549" s="15" t="n">
        <v>0</v>
      </c>
      <c r="J549" s="15" t="n">
        <v>0</v>
      </c>
      <c r="K549" s="15" t="n">
        <v>1.31404966718027</v>
      </c>
      <c r="L549" s="15" t="n">
        <v>45</v>
      </c>
      <c r="M549" s="25" t="n">
        <v>2.03390049</v>
      </c>
      <c r="N549" s="0" t="str">
        <f aca="false">A549&amp;"_"&amp;B549</f>
        <v>MAW751_2</v>
      </c>
      <c r="O549" s="0" t="n">
        <f aca="false">HLOOKUP(N549,UP!$C$15:$AH$16,2,0)</f>
        <v>0</v>
      </c>
    </row>
    <row r="550" customFormat="false" ht="15.75" hidden="false" customHeight="true" outlineLevel="0" collapsed="false">
      <c r="A550" s="21" t="s">
        <v>44</v>
      </c>
      <c r="B550" s="22" t="n">
        <v>3</v>
      </c>
      <c r="C550" s="23" t="s">
        <v>45</v>
      </c>
      <c r="D550" s="23" t="n">
        <v>23792</v>
      </c>
      <c r="E550" s="24" t="s">
        <v>91</v>
      </c>
      <c r="F550" s="15" t="n">
        <f aca="false">IF(ISERROR(SEARCH("2",E550)),0,1)</f>
        <v>1</v>
      </c>
      <c r="G550" s="15" t="n">
        <v>0</v>
      </c>
      <c r="H550" s="2" t="n">
        <f aca="false">MAX(I550:J550)</f>
        <v>0</v>
      </c>
      <c r="I550" s="15" t="n">
        <v>0</v>
      </c>
      <c r="J550" s="15" t="n">
        <v>0</v>
      </c>
      <c r="K550" s="15" t="n">
        <v>2.31892734733914</v>
      </c>
      <c r="L550" s="15" t="n">
        <v>50</v>
      </c>
      <c r="M550" s="25" t="n">
        <v>2.530813</v>
      </c>
      <c r="N550" s="0" t="str">
        <f aca="false">A550&amp;"_"&amp;B550</f>
        <v>MAW752_3</v>
      </c>
      <c r="O550" s="0" t="n">
        <f aca="false">HLOOKUP(N550,UP!$C$15:$AH$16,2,0)</f>
        <v>0</v>
      </c>
    </row>
    <row r="551" customFormat="false" ht="15.75" hidden="false" customHeight="true" outlineLevel="0" collapsed="false">
      <c r="A551" s="21" t="s">
        <v>44</v>
      </c>
      <c r="B551" s="22" t="n">
        <v>2</v>
      </c>
      <c r="C551" s="23" t="s">
        <v>45</v>
      </c>
      <c r="D551" s="23" t="n">
        <v>18281</v>
      </c>
      <c r="E551" s="24" t="s">
        <v>91</v>
      </c>
      <c r="F551" s="15" t="n">
        <f aca="false">IF(ISERROR(SEARCH("2",E551)),0,1)</f>
        <v>1</v>
      </c>
      <c r="G551" s="15" t="n">
        <v>0</v>
      </c>
      <c r="H551" s="2" t="n">
        <f aca="false">MAX(I551:J551)</f>
        <v>0</v>
      </c>
      <c r="I551" s="15" t="n">
        <v>0</v>
      </c>
      <c r="J551" s="15" t="n">
        <v>0</v>
      </c>
      <c r="K551" s="15" t="n">
        <v>2.69941348759703</v>
      </c>
      <c r="L551" s="15" t="n">
        <v>50</v>
      </c>
      <c r="M551" s="25" t="n">
        <v>2.530813</v>
      </c>
      <c r="N551" s="0" t="str">
        <f aca="false">A551&amp;"_"&amp;B551</f>
        <v>MAW752_2</v>
      </c>
      <c r="O551" s="0" t="n">
        <f aca="false">HLOOKUP(N551,UP!$C$15:$AH$16,2,0)</f>
        <v>0</v>
      </c>
    </row>
    <row r="552" customFormat="false" ht="15.75" hidden="false" customHeight="true" outlineLevel="0" collapsed="false">
      <c r="A552" s="21" t="s">
        <v>44</v>
      </c>
      <c r="B552" s="22" t="n">
        <v>2</v>
      </c>
      <c r="C552" s="23" t="s">
        <v>45</v>
      </c>
      <c r="D552" s="23" t="n">
        <v>19843</v>
      </c>
      <c r="E552" s="24" t="s">
        <v>91</v>
      </c>
      <c r="F552" s="15" t="n">
        <f aca="false">IF(ISERROR(SEARCH("2",E552)),0,1)</f>
        <v>1</v>
      </c>
      <c r="G552" s="15" t="n">
        <v>0</v>
      </c>
      <c r="H552" s="2" t="n">
        <f aca="false">MAX(I552:J552)</f>
        <v>0</v>
      </c>
      <c r="I552" s="15" t="n">
        <v>0</v>
      </c>
      <c r="J552" s="15" t="n">
        <v>0</v>
      </c>
      <c r="K552" s="15" t="n">
        <v>1.80138922756839</v>
      </c>
      <c r="L552" s="15" t="n">
        <v>50</v>
      </c>
      <c r="M552" s="25" t="n">
        <v>2.530813</v>
      </c>
      <c r="N552" s="0" t="str">
        <f aca="false">A552&amp;"_"&amp;B552</f>
        <v>MAW752_2</v>
      </c>
      <c r="O552" s="0" t="n">
        <f aca="false">HLOOKUP(N552,UP!$C$15:$AH$16,2,0)</f>
        <v>0</v>
      </c>
    </row>
    <row r="553" customFormat="false" ht="15.75" hidden="false" customHeight="true" outlineLevel="0" collapsed="false">
      <c r="A553" s="21" t="s">
        <v>44</v>
      </c>
      <c r="B553" s="22" t="n">
        <v>1</v>
      </c>
      <c r="C553" s="23" t="s">
        <v>67</v>
      </c>
      <c r="D553" s="23" t="n">
        <v>29552</v>
      </c>
      <c r="E553" s="24" t="s">
        <v>91</v>
      </c>
      <c r="F553" s="15" t="n">
        <f aca="false">IF(ISERROR(SEARCH("2",E553)),0,1)</f>
        <v>1</v>
      </c>
      <c r="G553" s="15" t="n">
        <v>0</v>
      </c>
      <c r="H553" s="2" t="n">
        <f aca="false">MAX(I553:J553)</f>
        <v>0</v>
      </c>
      <c r="I553" s="15" t="n">
        <v>0</v>
      </c>
      <c r="J553" s="15" t="n">
        <v>0</v>
      </c>
      <c r="K553" s="15" t="n">
        <v>2.74583051905382</v>
      </c>
      <c r="L553" s="15" t="n">
        <v>50</v>
      </c>
      <c r="M553" s="25" t="n">
        <v>2.530813</v>
      </c>
      <c r="N553" s="0" t="str">
        <f aca="false">A553&amp;"_"&amp;B553</f>
        <v>MAW752_1</v>
      </c>
      <c r="O553" s="0" t="n">
        <f aca="false">HLOOKUP(N553,UP!$C$15:$AH$16,2,0)</f>
        <v>0</v>
      </c>
    </row>
    <row r="554" customFormat="false" ht="15.75" hidden="false" customHeight="true" outlineLevel="0" collapsed="false">
      <c r="A554" s="21" t="s">
        <v>47</v>
      </c>
      <c r="B554" s="26" t="n">
        <v>3</v>
      </c>
      <c r="C554" s="27" t="s">
        <v>45</v>
      </c>
      <c r="D554" s="27" t="n">
        <v>45</v>
      </c>
      <c r="E554" s="24" t="s">
        <v>92</v>
      </c>
      <c r="F554" s="15" t="n">
        <v>1</v>
      </c>
      <c r="G554" s="15" t="n">
        <v>0</v>
      </c>
      <c r="H554" s="2" t="n">
        <f aca="false">MAX(I554:J554)</f>
        <v>0</v>
      </c>
      <c r="I554" s="15" t="n">
        <v>0</v>
      </c>
      <c r="J554" s="15" t="n">
        <v>0</v>
      </c>
      <c r="K554" s="15" t="n">
        <v>2.41588475061055</v>
      </c>
      <c r="L554" s="15" t="n">
        <v>50</v>
      </c>
      <c r="M554" s="25" t="n">
        <v>2.530813</v>
      </c>
      <c r="N554" s="0" t="str">
        <f aca="false">A554&amp;"_"&amp;B554</f>
        <v>MAW744_3</v>
      </c>
      <c r="O554" s="0" t="n">
        <f aca="false">HLOOKUP(N554,UP!$C$15:$AH$16,2,0)</f>
        <v>1</v>
      </c>
    </row>
    <row r="555" customFormat="false" ht="15.75" hidden="false" customHeight="true" outlineLevel="0" collapsed="false">
      <c r="A555" s="21" t="s">
        <v>47</v>
      </c>
      <c r="B555" s="26" t="n">
        <v>4</v>
      </c>
      <c r="C555" s="27" t="s">
        <v>50</v>
      </c>
      <c r="D555" s="27" t="n">
        <v>89</v>
      </c>
      <c r="E555" s="24" t="s">
        <v>92</v>
      </c>
      <c r="F555" s="15" t="n">
        <v>1</v>
      </c>
      <c r="G555" s="15" t="n">
        <v>0</v>
      </c>
      <c r="H555" s="2" t="n">
        <f aca="false">MAX(I555:J555)</f>
        <v>0</v>
      </c>
      <c r="I555" s="15" t="n">
        <v>0</v>
      </c>
      <c r="J555" s="15" t="n">
        <v>0</v>
      </c>
      <c r="K555" s="15" t="n">
        <v>2.17445335518217</v>
      </c>
      <c r="L555" s="15" t="n">
        <v>50</v>
      </c>
      <c r="M555" s="25" t="n">
        <v>2.530813</v>
      </c>
      <c r="N555" s="0" t="str">
        <f aca="false">A555&amp;"_"&amp;B555</f>
        <v>MAW744_4</v>
      </c>
      <c r="O555" s="0" t="n">
        <f aca="false">HLOOKUP(N555,UP!$C$15:$AH$16,2,0)</f>
        <v>0</v>
      </c>
    </row>
    <row r="556" customFormat="false" ht="15.75" hidden="false" customHeight="true" outlineLevel="0" collapsed="false">
      <c r="A556" s="21" t="s">
        <v>47</v>
      </c>
      <c r="B556" s="26" t="n">
        <v>3</v>
      </c>
      <c r="C556" s="27" t="s">
        <v>48</v>
      </c>
      <c r="D556" s="27" t="n">
        <v>47</v>
      </c>
      <c r="E556" s="24" t="s">
        <v>92</v>
      </c>
      <c r="F556" s="15" t="n">
        <v>1</v>
      </c>
      <c r="G556" s="15" t="n">
        <v>0</v>
      </c>
      <c r="H556" s="2" t="n">
        <f aca="false">MAX(I556:J556)</f>
        <v>0</v>
      </c>
      <c r="I556" s="15" t="n">
        <v>0</v>
      </c>
      <c r="J556" s="15" t="n">
        <v>0</v>
      </c>
      <c r="K556" s="15" t="n">
        <v>3.08543668490688</v>
      </c>
      <c r="L556" s="15" t="n">
        <v>50</v>
      </c>
      <c r="M556" s="25" t="n">
        <v>2.530813</v>
      </c>
      <c r="N556" s="0" t="str">
        <f aca="false">A556&amp;"_"&amp;B556</f>
        <v>MAW744_3</v>
      </c>
      <c r="O556" s="0" t="n">
        <f aca="false">HLOOKUP(N556,UP!$C$15:$AH$16,2,0)</f>
        <v>1</v>
      </c>
    </row>
    <row r="557" customFormat="false" ht="15.75" hidden="false" customHeight="true" outlineLevel="0" collapsed="false">
      <c r="A557" s="21" t="s">
        <v>47</v>
      </c>
      <c r="B557" s="26" t="n">
        <v>4</v>
      </c>
      <c r="C557" s="27" t="s">
        <v>48</v>
      </c>
      <c r="D557" s="27" t="n">
        <v>116</v>
      </c>
      <c r="E557" s="24" t="s">
        <v>92</v>
      </c>
      <c r="F557" s="15" t="n">
        <v>1</v>
      </c>
      <c r="G557" s="15" t="n">
        <v>0</v>
      </c>
      <c r="H557" s="2" t="n">
        <f aca="false">MAX(I557:J557)</f>
        <v>0</v>
      </c>
      <c r="I557" s="15" t="n">
        <v>0</v>
      </c>
      <c r="J557" s="15" t="n">
        <v>0</v>
      </c>
      <c r="K557" s="15" t="n">
        <v>2.64742012918012</v>
      </c>
      <c r="L557" s="15" t="n">
        <v>50</v>
      </c>
      <c r="M557" s="25" t="n">
        <v>2.530813</v>
      </c>
      <c r="N557" s="0" t="str">
        <f aca="false">A557&amp;"_"&amp;B557</f>
        <v>MAW744_4</v>
      </c>
      <c r="O557" s="0" t="n">
        <f aca="false">HLOOKUP(N557,UP!$C$15:$AH$16,2,0)</f>
        <v>0</v>
      </c>
    </row>
    <row r="558" customFormat="false" ht="15.75" hidden="false" customHeight="true" outlineLevel="0" collapsed="false">
      <c r="A558" s="21" t="s">
        <v>47</v>
      </c>
      <c r="B558" s="26" t="n">
        <v>3</v>
      </c>
      <c r="C558" s="27" t="s">
        <v>45</v>
      </c>
      <c r="D558" s="27" t="n">
        <v>37</v>
      </c>
      <c r="E558" s="24" t="s">
        <v>92</v>
      </c>
      <c r="F558" s="15" t="n">
        <v>1</v>
      </c>
      <c r="G558" s="15" t="n">
        <v>0</v>
      </c>
      <c r="H558" s="2" t="n">
        <f aca="false">MAX(I558:J558)</f>
        <v>0</v>
      </c>
      <c r="I558" s="15" t="n">
        <v>0</v>
      </c>
      <c r="J558" s="15" t="n">
        <v>0</v>
      </c>
      <c r="K558" s="15" t="n">
        <v>1.58430517520533</v>
      </c>
      <c r="L558" s="15" t="n">
        <v>50</v>
      </c>
      <c r="M558" s="25" t="n">
        <v>2.530813</v>
      </c>
      <c r="N558" s="0" t="str">
        <f aca="false">A558&amp;"_"&amp;B558</f>
        <v>MAW744_3</v>
      </c>
      <c r="O558" s="0" t="n">
        <f aca="false">HLOOKUP(N558,UP!$C$15:$AH$16,2,0)</f>
        <v>1</v>
      </c>
    </row>
    <row r="559" customFormat="false" ht="15.75" hidden="false" customHeight="true" outlineLevel="0" collapsed="false">
      <c r="A559" s="21" t="s">
        <v>55</v>
      </c>
      <c r="B559" s="26" t="n">
        <v>1</v>
      </c>
      <c r="C559" s="27" t="s">
        <v>45</v>
      </c>
      <c r="D559" s="27" t="n">
        <v>1043</v>
      </c>
      <c r="E559" s="24" t="s">
        <v>92</v>
      </c>
      <c r="F559" s="15" t="n">
        <v>1</v>
      </c>
      <c r="G559" s="15" t="n">
        <v>0</v>
      </c>
      <c r="H559" s="2" t="n">
        <f aca="false">MAX(I559:J559)</f>
        <v>0</v>
      </c>
      <c r="I559" s="15" t="n">
        <v>0</v>
      </c>
      <c r="J559" s="15" t="n">
        <v>0</v>
      </c>
      <c r="K559" s="15" t="n">
        <v>2.37991351472695</v>
      </c>
      <c r="L559" s="15" t="n">
        <v>50</v>
      </c>
      <c r="M559" s="25" t="n">
        <v>2.530813</v>
      </c>
      <c r="N559" s="0" t="str">
        <f aca="false">A559&amp;"_"&amp;B559</f>
        <v>MAW745_1</v>
      </c>
      <c r="O559" s="0" t="n">
        <f aca="false">HLOOKUP(N559,UP!$C$15:$AH$16,2,0)</f>
        <v>0</v>
      </c>
    </row>
    <row r="560" customFormat="false" ht="15.75" hidden="false" customHeight="true" outlineLevel="0" collapsed="false">
      <c r="A560" s="21" t="s">
        <v>49</v>
      </c>
      <c r="B560" s="28" t="n">
        <v>1</v>
      </c>
      <c r="C560" s="29" t="s">
        <v>45</v>
      </c>
      <c r="D560" s="30" t="n">
        <v>4589</v>
      </c>
      <c r="E560" s="24" t="s">
        <v>92</v>
      </c>
      <c r="F560" s="15" t="n">
        <v>1</v>
      </c>
      <c r="G560" s="15" t="n">
        <v>0</v>
      </c>
      <c r="H560" s="2" t="n">
        <f aca="false">MAX(I560:J560)</f>
        <v>0</v>
      </c>
      <c r="I560" s="15" t="n">
        <v>0</v>
      </c>
      <c r="J560" s="15" t="n">
        <v>0</v>
      </c>
      <c r="K560" s="15" t="n">
        <v>3.14732606018259</v>
      </c>
      <c r="L560" s="15" t="n">
        <v>50</v>
      </c>
      <c r="M560" s="25" t="n">
        <v>2.530813</v>
      </c>
      <c r="N560" s="0" t="str">
        <f aca="false">A560&amp;"_"&amp;B560</f>
        <v>MAW746_1</v>
      </c>
      <c r="O560" s="0" t="n">
        <f aca="false">HLOOKUP(N560,UP!$C$15:$AH$16,2,0)</f>
        <v>1</v>
      </c>
    </row>
    <row r="561" customFormat="false" ht="15.75" hidden="false" customHeight="true" outlineLevel="0" collapsed="false">
      <c r="A561" s="21" t="s">
        <v>49</v>
      </c>
      <c r="B561" s="28" t="n">
        <v>2</v>
      </c>
      <c r="C561" s="29" t="s">
        <v>45</v>
      </c>
      <c r="D561" s="30" t="n">
        <v>4612</v>
      </c>
      <c r="E561" s="24" t="s">
        <v>92</v>
      </c>
      <c r="F561" s="15" t="n">
        <v>1</v>
      </c>
      <c r="G561" s="15" t="n">
        <v>0</v>
      </c>
      <c r="H561" s="2" t="n">
        <f aca="false">MAX(I561:J561)</f>
        <v>0</v>
      </c>
      <c r="I561" s="15" t="n">
        <v>0</v>
      </c>
      <c r="J561" s="15" t="n">
        <v>0</v>
      </c>
      <c r="K561" s="15" t="n">
        <v>1.79145394080141</v>
      </c>
      <c r="L561" s="15" t="n">
        <v>50</v>
      </c>
      <c r="M561" s="25" t="n">
        <v>2.530813</v>
      </c>
      <c r="N561" s="0" t="str">
        <f aca="false">A561&amp;"_"&amp;B561</f>
        <v>MAW746_2</v>
      </c>
      <c r="O561" s="0" t="n">
        <f aca="false">HLOOKUP(N561,UP!$C$15:$AH$16,2,0)</f>
        <v>1</v>
      </c>
    </row>
    <row r="562" customFormat="false" ht="15.75" hidden="false" customHeight="true" outlineLevel="0" collapsed="false">
      <c r="A562" s="21" t="s">
        <v>49</v>
      </c>
      <c r="B562" s="28" t="n">
        <v>3</v>
      </c>
      <c r="C562" s="29" t="s">
        <v>45</v>
      </c>
      <c r="D562" s="30" t="n">
        <v>4876</v>
      </c>
      <c r="E562" s="24" t="s">
        <v>92</v>
      </c>
      <c r="F562" s="15" t="n">
        <v>1</v>
      </c>
      <c r="G562" s="15" t="n">
        <v>0</v>
      </c>
      <c r="H562" s="2" t="n">
        <f aca="false">MAX(I562:J562)</f>
        <v>0</v>
      </c>
      <c r="I562" s="15" t="n">
        <v>0</v>
      </c>
      <c r="J562" s="15" t="n">
        <v>0</v>
      </c>
      <c r="K562" s="15" t="n">
        <v>4.18680052943912</v>
      </c>
      <c r="L562" s="15" t="n">
        <v>50</v>
      </c>
      <c r="M562" s="25" t="n">
        <v>2.530813</v>
      </c>
      <c r="N562" s="0" t="str">
        <f aca="false">A562&amp;"_"&amp;B562</f>
        <v>MAW746_3</v>
      </c>
      <c r="O562" s="0" t="n">
        <f aca="false">HLOOKUP(N562,UP!$C$15:$AH$16,2,0)</f>
        <v>1</v>
      </c>
    </row>
    <row r="563" customFormat="false" ht="15.75" hidden="false" customHeight="true" outlineLevel="0" collapsed="false">
      <c r="A563" s="21" t="s">
        <v>49</v>
      </c>
      <c r="B563" s="28" t="n">
        <v>3</v>
      </c>
      <c r="C563" s="29" t="s">
        <v>50</v>
      </c>
      <c r="D563" s="30" t="n">
        <v>4870</v>
      </c>
      <c r="E563" s="24" t="s">
        <v>92</v>
      </c>
      <c r="F563" s="15" t="n">
        <v>1</v>
      </c>
      <c r="G563" s="15" t="n">
        <v>0</v>
      </c>
      <c r="H563" s="2" t="n">
        <f aca="false">MAX(I563:J563)</f>
        <v>0</v>
      </c>
      <c r="I563" s="15" t="n">
        <v>0</v>
      </c>
      <c r="J563" s="15" t="n">
        <v>0</v>
      </c>
      <c r="K563" s="15" t="n">
        <v>1.81525150515235</v>
      </c>
      <c r="L563" s="15" t="n">
        <v>50</v>
      </c>
      <c r="M563" s="25" t="n">
        <v>2.530813</v>
      </c>
      <c r="N563" s="0" t="str">
        <f aca="false">A563&amp;"_"&amp;B563</f>
        <v>MAW746_3</v>
      </c>
      <c r="O563" s="0" t="n">
        <f aca="false">HLOOKUP(N563,UP!$C$15:$AH$16,2,0)</f>
        <v>1</v>
      </c>
    </row>
    <row r="564" customFormat="false" ht="15.75" hidden="false" customHeight="true" outlineLevel="0" collapsed="false">
      <c r="A564" s="21" t="s">
        <v>49</v>
      </c>
      <c r="B564" s="28" t="n">
        <v>3</v>
      </c>
      <c r="C564" s="29" t="s">
        <v>45</v>
      </c>
      <c r="D564" s="30" t="n">
        <v>4549</v>
      </c>
      <c r="E564" s="24" t="s">
        <v>92</v>
      </c>
      <c r="F564" s="15" t="n">
        <v>1</v>
      </c>
      <c r="G564" s="15" t="n">
        <v>0</v>
      </c>
      <c r="H564" s="2" t="n">
        <f aca="false">MAX(I564:J564)</f>
        <v>0</v>
      </c>
      <c r="I564" s="15" t="n">
        <v>0</v>
      </c>
      <c r="J564" s="15" t="n">
        <v>0</v>
      </c>
      <c r="K564" s="15" t="n">
        <v>2.70428295621009</v>
      </c>
      <c r="L564" s="15" t="n">
        <v>50</v>
      </c>
      <c r="M564" s="25" t="n">
        <v>2.530813</v>
      </c>
      <c r="N564" s="0" t="str">
        <f aca="false">A564&amp;"_"&amp;B564</f>
        <v>MAW746_3</v>
      </c>
      <c r="O564" s="0" t="n">
        <f aca="false">HLOOKUP(N564,UP!$C$15:$AH$16,2,0)</f>
        <v>1</v>
      </c>
    </row>
    <row r="565" customFormat="false" ht="15.75" hidden="false" customHeight="true" outlineLevel="0" collapsed="false">
      <c r="A565" s="21" t="s">
        <v>49</v>
      </c>
      <c r="B565" s="28" t="n">
        <v>2</v>
      </c>
      <c r="C565" s="29" t="s">
        <v>45</v>
      </c>
      <c r="D565" s="30" t="n">
        <v>4063</v>
      </c>
      <c r="E565" s="24" t="s">
        <v>92</v>
      </c>
      <c r="F565" s="15" t="n">
        <v>1</v>
      </c>
      <c r="G565" s="15" t="n">
        <v>0</v>
      </c>
      <c r="H565" s="2" t="n">
        <f aca="false">MAX(I565:J565)</f>
        <v>0</v>
      </c>
      <c r="I565" s="15" t="n">
        <v>0</v>
      </c>
      <c r="J565" s="15" t="n">
        <v>0</v>
      </c>
      <c r="K565" s="15" t="n">
        <v>2.93558271533064</v>
      </c>
      <c r="L565" s="15" t="n">
        <v>50</v>
      </c>
      <c r="M565" s="25" t="n">
        <v>2.530813</v>
      </c>
      <c r="N565" s="0" t="str">
        <f aca="false">A565&amp;"_"&amp;B565</f>
        <v>MAW746_2</v>
      </c>
      <c r="O565" s="0" t="n">
        <f aca="false">HLOOKUP(N565,UP!$C$15:$AH$16,2,0)</f>
        <v>1</v>
      </c>
    </row>
    <row r="566" customFormat="false" ht="15.75" hidden="false" customHeight="true" outlineLevel="0" collapsed="false">
      <c r="A566" s="21" t="s">
        <v>59</v>
      </c>
      <c r="B566" s="28" t="n">
        <v>1</v>
      </c>
      <c r="C566" s="34" t="s">
        <v>45</v>
      </c>
      <c r="D566" s="34" t="n">
        <v>5870</v>
      </c>
      <c r="E566" s="24" t="s">
        <v>92</v>
      </c>
      <c r="F566" s="15" t="n">
        <v>1</v>
      </c>
      <c r="G566" s="15" t="n">
        <v>0</v>
      </c>
      <c r="H566" s="2" t="n">
        <f aca="false">MAX(I566:J566)</f>
        <v>0</v>
      </c>
      <c r="I566" s="15" t="n">
        <v>0</v>
      </c>
      <c r="J566" s="15" t="n">
        <v>0</v>
      </c>
      <c r="K566" s="15" t="n">
        <v>1.76494675278675</v>
      </c>
      <c r="L566" s="15" t="n">
        <v>50</v>
      </c>
      <c r="M566" s="25" t="n">
        <v>2.530813</v>
      </c>
      <c r="N566" s="0" t="str">
        <f aca="false">A566&amp;"_"&amp;B566</f>
        <v>MAW748_1</v>
      </c>
      <c r="O566" s="0" t="n">
        <f aca="false">HLOOKUP(N566,UP!$C$15:$AH$16,2,0)</f>
        <v>0</v>
      </c>
    </row>
    <row r="567" customFormat="false" ht="15.75" hidden="false" customHeight="true" outlineLevel="0" collapsed="false">
      <c r="A567" s="21" t="s">
        <v>69</v>
      </c>
      <c r="B567" s="12" t="n">
        <v>1</v>
      </c>
      <c r="C567" s="44" t="s">
        <v>45</v>
      </c>
      <c r="D567" s="44" t="n">
        <v>18554</v>
      </c>
      <c r="E567" s="24" t="s">
        <v>92</v>
      </c>
      <c r="F567" s="15" t="n">
        <v>1</v>
      </c>
      <c r="G567" s="15" t="n">
        <v>0</v>
      </c>
      <c r="H567" s="2" t="n">
        <f aca="false">MAX(I567:J567)</f>
        <v>0</v>
      </c>
      <c r="I567" s="15" t="n">
        <v>0</v>
      </c>
      <c r="J567" s="15" t="n">
        <v>0</v>
      </c>
      <c r="K567" s="15" t="n">
        <v>1.22145122371571</v>
      </c>
      <c r="L567" s="15" t="n">
        <v>50</v>
      </c>
      <c r="M567" s="25" t="n">
        <v>2.530813</v>
      </c>
      <c r="N567" s="0" t="str">
        <f aca="false">A567&amp;"_"&amp;B567</f>
        <v>MAW750_1</v>
      </c>
      <c r="O567" s="0" t="n">
        <f aca="false">HLOOKUP(N567,UP!$C$15:$AH$16,2,0)</f>
        <v>0</v>
      </c>
    </row>
    <row r="568" customFormat="false" ht="15.75" hidden="false" customHeight="true" outlineLevel="0" collapsed="false">
      <c r="A568" s="21" t="s">
        <v>69</v>
      </c>
      <c r="B568" s="12" t="n">
        <v>1</v>
      </c>
      <c r="C568" s="44" t="s">
        <v>95</v>
      </c>
      <c r="D568" s="44" t="n">
        <v>18812</v>
      </c>
      <c r="E568" s="24" t="s">
        <v>92</v>
      </c>
      <c r="F568" s="15" t="n">
        <v>1</v>
      </c>
      <c r="G568" s="15" t="n">
        <v>0</v>
      </c>
      <c r="H568" s="2" t="n">
        <f aca="false">MAX(I568:J568)</f>
        <v>0</v>
      </c>
      <c r="I568" s="15" t="n">
        <v>0</v>
      </c>
      <c r="J568" s="15" t="n">
        <v>0</v>
      </c>
      <c r="K568" s="15" t="n">
        <v>5.99396243350848</v>
      </c>
      <c r="L568" s="15" t="n">
        <v>50</v>
      </c>
      <c r="M568" s="25" t="n">
        <v>2.530813</v>
      </c>
      <c r="N568" s="0" t="str">
        <f aca="false">A568&amp;"_"&amp;B568</f>
        <v>MAW750_1</v>
      </c>
      <c r="O568" s="0" t="n">
        <f aca="false">HLOOKUP(N568,UP!$C$15:$AH$16,2,0)</f>
        <v>0</v>
      </c>
    </row>
    <row r="569" customFormat="false" ht="15.75" hidden="false" customHeight="true" outlineLevel="0" collapsed="false">
      <c r="A569" s="21" t="s">
        <v>52</v>
      </c>
      <c r="B569" s="32" t="n">
        <v>1</v>
      </c>
      <c r="C569" s="33" t="s">
        <v>45</v>
      </c>
      <c r="D569" s="33" t="n">
        <v>57630</v>
      </c>
      <c r="E569" s="24" t="s">
        <v>92</v>
      </c>
      <c r="F569" s="15" t="n">
        <v>1</v>
      </c>
      <c r="G569" s="15" t="n">
        <v>0</v>
      </c>
      <c r="H569" s="2" t="n">
        <f aca="false">MAX(I569:J569)</f>
        <v>0</v>
      </c>
      <c r="I569" s="15" t="n">
        <v>0</v>
      </c>
      <c r="J569" s="15" t="n">
        <v>0</v>
      </c>
      <c r="K569" s="15" t="n">
        <v>2.20115689273769</v>
      </c>
      <c r="L569" s="15" t="n">
        <v>50</v>
      </c>
      <c r="M569" s="25" t="n">
        <v>2.530813</v>
      </c>
      <c r="N569" s="0" t="str">
        <f aca="false">A569&amp;"_"&amp;B569</f>
        <v>MAW751_1</v>
      </c>
      <c r="O569" s="0" t="n">
        <f aca="false">HLOOKUP(N569,UP!$C$15:$AH$16,2,0)</f>
        <v>0</v>
      </c>
    </row>
    <row r="570" customFormat="false" ht="15.75" hidden="false" customHeight="true" outlineLevel="0" collapsed="false">
      <c r="A570" s="21" t="s">
        <v>52</v>
      </c>
      <c r="B570" s="32" t="n">
        <v>1</v>
      </c>
      <c r="C570" s="33" t="s">
        <v>45</v>
      </c>
      <c r="D570" s="33" t="n">
        <v>29846</v>
      </c>
      <c r="E570" s="24" t="s">
        <v>92</v>
      </c>
      <c r="F570" s="15" t="n">
        <v>1</v>
      </c>
      <c r="G570" s="15" t="n">
        <v>0</v>
      </c>
      <c r="H570" s="2" t="n">
        <f aca="false">MAX(I570:J570)</f>
        <v>0</v>
      </c>
      <c r="I570" s="15" t="n">
        <v>0</v>
      </c>
      <c r="J570" s="15" t="n">
        <v>0</v>
      </c>
      <c r="K570" s="15" t="n">
        <v>1.74861047098808</v>
      </c>
      <c r="L570" s="15" t="n">
        <v>50</v>
      </c>
      <c r="M570" s="25" t="n">
        <v>2.530813</v>
      </c>
      <c r="N570" s="0" t="str">
        <f aca="false">A570&amp;"_"&amp;B570</f>
        <v>MAW751_1</v>
      </c>
      <c r="O570" s="0" t="n">
        <f aca="false">HLOOKUP(N570,UP!$C$15:$AH$16,2,0)</f>
        <v>0</v>
      </c>
    </row>
    <row r="571" customFormat="false" ht="15.75" hidden="false" customHeight="true" outlineLevel="0" collapsed="false">
      <c r="A571" s="21" t="s">
        <v>52</v>
      </c>
      <c r="B571" s="32" t="n">
        <v>1</v>
      </c>
      <c r="C571" s="33" t="s">
        <v>45</v>
      </c>
      <c r="D571" s="33" t="n">
        <v>29850</v>
      </c>
      <c r="E571" s="24" t="s">
        <v>92</v>
      </c>
      <c r="F571" s="15" t="n">
        <v>1</v>
      </c>
      <c r="G571" s="15" t="n">
        <v>0</v>
      </c>
      <c r="H571" s="2" t="n">
        <f aca="false">MAX(I571:J571)</f>
        <v>0</v>
      </c>
      <c r="I571" s="15" t="n">
        <v>0</v>
      </c>
      <c r="J571" s="15" t="n">
        <v>0</v>
      </c>
      <c r="K571" s="15" t="n">
        <v>1.32323882569202</v>
      </c>
      <c r="L571" s="15" t="n">
        <v>50</v>
      </c>
      <c r="M571" s="25" t="n">
        <v>2.530813</v>
      </c>
      <c r="N571" s="0" t="str">
        <f aca="false">A571&amp;"_"&amp;B571</f>
        <v>MAW751_1</v>
      </c>
      <c r="O571" s="0" t="n">
        <f aca="false">HLOOKUP(N571,UP!$C$15:$AH$16,2,0)</f>
        <v>0</v>
      </c>
    </row>
    <row r="572" customFormat="false" ht="15.75" hidden="false" customHeight="true" outlineLevel="0" collapsed="false">
      <c r="A572" s="21" t="s">
        <v>52</v>
      </c>
      <c r="B572" s="32" t="n">
        <v>1</v>
      </c>
      <c r="C572" s="33" t="s">
        <v>45</v>
      </c>
      <c r="D572" s="33" t="n">
        <v>29149</v>
      </c>
      <c r="E572" s="24" t="s">
        <v>92</v>
      </c>
      <c r="F572" s="15" t="n">
        <v>1</v>
      </c>
      <c r="G572" s="15" t="n">
        <v>0</v>
      </c>
      <c r="H572" s="2" t="n">
        <f aca="false">MAX(I572:J572)</f>
        <v>0</v>
      </c>
      <c r="I572" s="15" t="n">
        <v>0</v>
      </c>
      <c r="J572" s="15" t="n">
        <v>0</v>
      </c>
      <c r="K572" s="15" t="n">
        <v>0.907291958356732</v>
      </c>
      <c r="L572" s="15" t="n">
        <v>50</v>
      </c>
      <c r="M572" s="25" t="n">
        <v>2.530813</v>
      </c>
      <c r="N572" s="0" t="str">
        <f aca="false">A572&amp;"_"&amp;B572</f>
        <v>MAW751_1</v>
      </c>
      <c r="O572" s="0" t="n">
        <f aca="false">HLOOKUP(N572,UP!$C$15:$AH$16,2,0)</f>
        <v>0</v>
      </c>
    </row>
    <row r="573" customFormat="false" ht="15.75" hidden="false" customHeight="true" outlineLevel="0" collapsed="false">
      <c r="A573" s="21" t="s">
        <v>52</v>
      </c>
      <c r="B573" s="32" t="n">
        <v>1</v>
      </c>
      <c r="C573" s="33" t="s">
        <v>50</v>
      </c>
      <c r="D573" s="33" t="n">
        <v>54805</v>
      </c>
      <c r="E573" s="24" t="s">
        <v>92</v>
      </c>
      <c r="F573" s="15" t="n">
        <v>1</v>
      </c>
      <c r="G573" s="15" t="n">
        <v>0</v>
      </c>
      <c r="H573" s="2" t="n">
        <f aca="false">MAX(I573:J573)</f>
        <v>0</v>
      </c>
      <c r="I573" s="15" t="n">
        <v>0</v>
      </c>
      <c r="J573" s="15" t="n">
        <v>0</v>
      </c>
      <c r="K573" s="15" t="n">
        <v>1.5707963267949</v>
      </c>
      <c r="L573" s="15" t="n">
        <v>50</v>
      </c>
      <c r="M573" s="25" t="n">
        <v>2.530813</v>
      </c>
      <c r="N573" s="0" t="str">
        <f aca="false">A573&amp;"_"&amp;B573</f>
        <v>MAW751_1</v>
      </c>
      <c r="O573" s="0" t="n">
        <f aca="false">HLOOKUP(N573,UP!$C$15:$AH$16,2,0)</f>
        <v>0</v>
      </c>
    </row>
    <row r="574" customFormat="false" ht="15.75" hidden="false" customHeight="true" outlineLevel="0" collapsed="false">
      <c r="A574" s="21" t="s">
        <v>52</v>
      </c>
      <c r="B574" s="32" t="n">
        <v>1</v>
      </c>
      <c r="C574" s="33" t="s">
        <v>50</v>
      </c>
      <c r="D574" s="33" t="n">
        <v>54714</v>
      </c>
      <c r="E574" s="24" t="s">
        <v>92</v>
      </c>
      <c r="F574" s="15" t="n">
        <v>1</v>
      </c>
      <c r="G574" s="15" t="n">
        <v>0</v>
      </c>
      <c r="H574" s="2" t="n">
        <f aca="false">MAX(I574:J574)</f>
        <v>0</v>
      </c>
      <c r="I574" s="15" t="n">
        <v>0</v>
      </c>
      <c r="J574" s="15" t="n">
        <v>0</v>
      </c>
      <c r="K574" s="15" t="n">
        <v>1.58430517520533</v>
      </c>
      <c r="L574" s="15" t="n">
        <v>50</v>
      </c>
      <c r="M574" s="25" t="n">
        <v>2.530813</v>
      </c>
      <c r="N574" s="0" t="str">
        <f aca="false">A574&amp;"_"&amp;B574</f>
        <v>MAW751_1</v>
      </c>
      <c r="O574" s="0" t="n">
        <f aca="false">HLOOKUP(N574,UP!$C$15:$AH$16,2,0)</f>
        <v>0</v>
      </c>
    </row>
    <row r="575" customFormat="false" ht="15.75" hidden="false" customHeight="true" outlineLevel="0" collapsed="false">
      <c r="A575" s="21" t="s">
        <v>52</v>
      </c>
      <c r="B575" s="32" t="n">
        <v>1</v>
      </c>
      <c r="C575" s="33" t="s">
        <v>50</v>
      </c>
      <c r="D575" s="33" t="n">
        <v>54380</v>
      </c>
      <c r="E575" s="24" t="s">
        <v>92</v>
      </c>
      <c r="F575" s="15" t="n">
        <v>1</v>
      </c>
      <c r="G575" s="15" t="n">
        <v>0</v>
      </c>
      <c r="H575" s="2" t="n">
        <f aca="false">MAX(I575:J575)</f>
        <v>0</v>
      </c>
      <c r="I575" s="15" t="n">
        <v>0</v>
      </c>
      <c r="J575" s="15" t="n">
        <v>0</v>
      </c>
      <c r="K575" s="15" t="n">
        <v>1.188228881404</v>
      </c>
      <c r="L575" s="15" t="n">
        <v>50</v>
      </c>
      <c r="M575" s="25" t="n">
        <v>2.530813</v>
      </c>
      <c r="N575" s="0" t="str">
        <f aca="false">A575&amp;"_"&amp;B575</f>
        <v>MAW751_1</v>
      </c>
      <c r="O575" s="0" t="n">
        <f aca="false">HLOOKUP(N575,UP!$C$15:$AH$16,2,0)</f>
        <v>0</v>
      </c>
    </row>
    <row r="576" customFormat="false" ht="15.75" hidden="false" customHeight="true" outlineLevel="0" collapsed="false">
      <c r="A576" s="21" t="s">
        <v>52</v>
      </c>
      <c r="B576" s="24" t="n">
        <v>2</v>
      </c>
      <c r="C576" s="31" t="s">
        <v>45</v>
      </c>
      <c r="D576" s="31" t="n">
        <v>29093</v>
      </c>
      <c r="E576" s="24" t="s">
        <v>92</v>
      </c>
      <c r="F576" s="15" t="n">
        <v>1</v>
      </c>
      <c r="G576" s="15" t="n">
        <v>0</v>
      </c>
      <c r="H576" s="2" t="n">
        <f aca="false">MAX(I576:J576)</f>
        <v>0</v>
      </c>
      <c r="I576" s="15" t="n">
        <v>0</v>
      </c>
      <c r="J576" s="15" t="n">
        <v>0</v>
      </c>
      <c r="K576" s="15" t="n">
        <v>2.17260766949819</v>
      </c>
      <c r="L576" s="15" t="n">
        <v>50</v>
      </c>
      <c r="M576" s="25" t="n">
        <v>2.530813</v>
      </c>
      <c r="N576" s="0" t="str">
        <f aca="false">A576&amp;"_"&amp;B576</f>
        <v>MAW751_2</v>
      </c>
      <c r="O576" s="0" t="n">
        <f aca="false">HLOOKUP(N576,UP!$C$15:$AH$16,2,0)</f>
        <v>0</v>
      </c>
    </row>
    <row r="577" customFormat="false" ht="15.75" hidden="false" customHeight="true" outlineLevel="0" collapsed="false">
      <c r="A577" s="21" t="s">
        <v>44</v>
      </c>
      <c r="B577" s="22" t="n">
        <v>2</v>
      </c>
      <c r="C577" s="23" t="s">
        <v>83</v>
      </c>
      <c r="D577" s="23" t="n">
        <v>18010</v>
      </c>
      <c r="E577" s="24" t="s">
        <v>91</v>
      </c>
      <c r="F577" s="15" t="n">
        <f aca="false">IF(ISERROR(SEARCH("2",E577)),0,1)</f>
        <v>1</v>
      </c>
      <c r="G577" s="15" t="n">
        <v>0</v>
      </c>
      <c r="H577" s="2" t="n">
        <f aca="false">MAX(I577:J577)</f>
        <v>0</v>
      </c>
      <c r="I577" s="15" t="n">
        <v>0</v>
      </c>
      <c r="J577" s="15" t="n">
        <v>0</v>
      </c>
      <c r="K577" s="15" t="n">
        <v>1.82463701320495</v>
      </c>
      <c r="L577" s="15" t="n">
        <v>55</v>
      </c>
      <c r="M577" s="25" t="n">
        <v>3.08003209</v>
      </c>
      <c r="N577" s="0" t="str">
        <f aca="false">A577&amp;"_"&amp;B577</f>
        <v>MAW752_2</v>
      </c>
      <c r="O577" s="0" t="n">
        <f aca="false">HLOOKUP(N577,UP!$C$15:$AH$16,2,0)</f>
        <v>0</v>
      </c>
    </row>
    <row r="578" customFormat="false" ht="15.75" hidden="false" customHeight="true" outlineLevel="0" collapsed="false">
      <c r="A578" s="21" t="s">
        <v>44</v>
      </c>
      <c r="B578" s="53" t="n">
        <v>3</v>
      </c>
      <c r="C578" s="54" t="s">
        <v>56</v>
      </c>
      <c r="D578" s="54" t="n">
        <v>18114</v>
      </c>
      <c r="E578" s="55" t="s">
        <v>91</v>
      </c>
      <c r="F578" s="15" t="n">
        <f aca="false">IF(ISERROR(SEARCH("2",E578)),0,1)</f>
        <v>1</v>
      </c>
      <c r="G578" s="15" t="n">
        <v>0</v>
      </c>
      <c r="H578" s="2" t="n">
        <f aca="false">MAX(I578:J578)</f>
        <v>0</v>
      </c>
      <c r="I578" s="15" t="n">
        <v>0</v>
      </c>
      <c r="J578" s="15" t="n">
        <v>0</v>
      </c>
      <c r="K578" s="15" t="n">
        <v>3.12682716811792</v>
      </c>
      <c r="L578" s="15" t="n">
        <v>55</v>
      </c>
      <c r="M578" s="25" t="n">
        <v>3.08003209</v>
      </c>
      <c r="N578" s="0" t="str">
        <f aca="false">A578&amp;"_"&amp;B578</f>
        <v>MAW752_3</v>
      </c>
      <c r="O578" s="0" t="n">
        <f aca="false">HLOOKUP(N578,UP!$C$15:$AH$16,2,0)</f>
        <v>0</v>
      </c>
    </row>
    <row r="579" customFormat="false" ht="15.75" hidden="false" customHeight="true" outlineLevel="0" collapsed="false">
      <c r="A579" s="21" t="s">
        <v>44</v>
      </c>
      <c r="B579" s="22" t="n">
        <v>3</v>
      </c>
      <c r="C579" s="23" t="s">
        <v>53</v>
      </c>
      <c r="D579" s="23" t="n">
        <v>18115</v>
      </c>
      <c r="E579" s="24" t="s">
        <v>91</v>
      </c>
      <c r="F579" s="15" t="n">
        <f aca="false">IF(ISERROR(SEARCH("2",E579)),0,1)</f>
        <v>1</v>
      </c>
      <c r="G579" s="15" t="n">
        <v>0</v>
      </c>
      <c r="H579" s="2" t="n">
        <f aca="false">MAX(I579:J579)</f>
        <v>0</v>
      </c>
      <c r="I579" s="15" t="n">
        <v>0</v>
      </c>
      <c r="J579" s="15" t="n">
        <v>0</v>
      </c>
      <c r="K579" s="15" t="n">
        <v>1.93431786672341</v>
      </c>
      <c r="L579" s="15" t="n">
        <v>55</v>
      </c>
      <c r="M579" s="25" t="n">
        <v>3.08003209</v>
      </c>
      <c r="N579" s="0" t="str">
        <f aca="false">A579&amp;"_"&amp;B579</f>
        <v>MAW752_3</v>
      </c>
      <c r="O579" s="0" t="n">
        <f aca="false">HLOOKUP(N579,UP!$C$15:$AH$16,2,0)</f>
        <v>0</v>
      </c>
    </row>
    <row r="580" customFormat="false" ht="15.75" hidden="false" customHeight="true" outlineLevel="0" collapsed="false">
      <c r="A580" s="21" t="s">
        <v>44</v>
      </c>
      <c r="B580" s="22" t="n">
        <v>3</v>
      </c>
      <c r="C580" s="23" t="s">
        <v>86</v>
      </c>
      <c r="D580" s="23" t="n">
        <v>18877</v>
      </c>
      <c r="E580" s="24" t="s">
        <v>91</v>
      </c>
      <c r="F580" s="15" t="n">
        <f aca="false">IF(ISERROR(SEARCH("2",E580)),0,1)</f>
        <v>1</v>
      </c>
      <c r="G580" s="15" t="n">
        <v>0</v>
      </c>
      <c r="H580" s="2" t="n">
        <f aca="false">MAX(I580:J580)</f>
        <v>0</v>
      </c>
      <c r="I580" s="15" t="n">
        <v>0</v>
      </c>
      <c r="J580" s="15" t="n">
        <v>0</v>
      </c>
      <c r="K580" s="15" t="n">
        <v>3.09085593223432</v>
      </c>
      <c r="L580" s="15" t="n">
        <v>55</v>
      </c>
      <c r="M580" s="25" t="n">
        <v>3.08003209</v>
      </c>
      <c r="N580" s="0" t="str">
        <f aca="false">A580&amp;"_"&amp;B580</f>
        <v>MAW752_3</v>
      </c>
      <c r="O580" s="0" t="n">
        <f aca="false">HLOOKUP(N580,UP!$C$15:$AH$16,2,0)</f>
        <v>0</v>
      </c>
    </row>
    <row r="581" customFormat="false" ht="15.75" hidden="false" customHeight="true" outlineLevel="0" collapsed="false">
      <c r="A581" s="21" t="s">
        <v>44</v>
      </c>
      <c r="B581" s="22" t="n">
        <v>3</v>
      </c>
      <c r="C581" s="23" t="s">
        <v>53</v>
      </c>
      <c r="D581" s="23" t="n">
        <v>23721</v>
      </c>
      <c r="E581" s="24" t="s">
        <v>91</v>
      </c>
      <c r="F581" s="15" t="n">
        <f aca="false">IF(ISERROR(SEARCH("2",E581)),0,1)</f>
        <v>1</v>
      </c>
      <c r="G581" s="15" t="n">
        <v>0</v>
      </c>
      <c r="H581" s="2" t="n">
        <f aca="false">MAX(I581:J581)</f>
        <v>0</v>
      </c>
      <c r="I581" s="15" t="n">
        <v>0</v>
      </c>
      <c r="J581" s="15" t="n">
        <v>0</v>
      </c>
      <c r="K581" s="15" t="n">
        <v>1.5079644737231</v>
      </c>
      <c r="L581" s="15" t="n">
        <v>55</v>
      </c>
      <c r="M581" s="25" t="n">
        <v>3.08003209</v>
      </c>
      <c r="N581" s="0" t="str">
        <f aca="false">A581&amp;"_"&amp;B581</f>
        <v>MAW752_3</v>
      </c>
      <c r="O581" s="0" t="n">
        <f aca="false">HLOOKUP(N581,UP!$C$15:$AH$16,2,0)</f>
        <v>0</v>
      </c>
    </row>
    <row r="582" customFormat="false" ht="15.75" hidden="false" customHeight="true" outlineLevel="0" collapsed="false">
      <c r="A582" s="21" t="s">
        <v>44</v>
      </c>
      <c r="B582" s="53" t="n">
        <v>2</v>
      </c>
      <c r="C582" s="54" t="s">
        <v>56</v>
      </c>
      <c r="D582" s="54" t="n">
        <v>18264</v>
      </c>
      <c r="E582" s="55" t="s">
        <v>91</v>
      </c>
      <c r="F582" s="15" t="n">
        <f aca="false">IF(ISERROR(SEARCH("2",E582)),0,1)</f>
        <v>1</v>
      </c>
      <c r="G582" s="15" t="n">
        <v>0</v>
      </c>
      <c r="H582" s="2" t="n">
        <f aca="false">MAX(I582:J582)</f>
        <v>0</v>
      </c>
      <c r="I582" s="15" t="n">
        <v>0</v>
      </c>
      <c r="J582" s="15" t="n">
        <v>0</v>
      </c>
      <c r="K582" s="15" t="n">
        <v>4.99305101407477</v>
      </c>
      <c r="L582" s="15" t="n">
        <v>55</v>
      </c>
      <c r="M582" s="25" t="n">
        <v>3.08003209</v>
      </c>
      <c r="N582" s="0" t="str">
        <f aca="false">A582&amp;"_"&amp;B582</f>
        <v>MAW752_2</v>
      </c>
      <c r="O582" s="0" t="n">
        <f aca="false">HLOOKUP(N582,UP!$C$15:$AH$16,2,0)</f>
        <v>0</v>
      </c>
    </row>
    <row r="583" customFormat="false" ht="15.75" hidden="false" customHeight="true" outlineLevel="0" collapsed="false">
      <c r="A583" s="21" t="s">
        <v>44</v>
      </c>
      <c r="B583" s="53" t="n">
        <v>3</v>
      </c>
      <c r="C583" s="54" t="s">
        <v>56</v>
      </c>
      <c r="D583" s="54" t="n">
        <v>19887</v>
      </c>
      <c r="E583" s="55" t="s">
        <v>91</v>
      </c>
      <c r="F583" s="15" t="n">
        <f aca="false">IF(ISERROR(SEARCH("2",E583)),0,1)</f>
        <v>1</v>
      </c>
      <c r="G583" s="15" t="n">
        <v>0</v>
      </c>
      <c r="H583" s="2" t="n">
        <f aca="false">MAX(I583:J583)</f>
        <v>0</v>
      </c>
      <c r="I583" s="15" t="n">
        <v>0</v>
      </c>
      <c r="J583" s="15" t="n">
        <v>0</v>
      </c>
      <c r="K583" s="15" t="n">
        <v>4.17517663662084</v>
      </c>
      <c r="L583" s="15" t="n">
        <v>55</v>
      </c>
      <c r="M583" s="25" t="n">
        <v>3.08003209</v>
      </c>
      <c r="N583" s="0" t="str">
        <f aca="false">A583&amp;"_"&amp;B583</f>
        <v>MAW752_3</v>
      </c>
      <c r="O583" s="0" t="n">
        <f aca="false">HLOOKUP(N583,UP!$C$15:$AH$16,2,0)</f>
        <v>0</v>
      </c>
    </row>
    <row r="584" customFormat="false" ht="15.75" hidden="false" customHeight="true" outlineLevel="0" collapsed="false">
      <c r="A584" s="21" t="s">
        <v>44</v>
      </c>
      <c r="B584" s="53" t="n">
        <v>2</v>
      </c>
      <c r="C584" s="56" t="s">
        <v>56</v>
      </c>
      <c r="D584" s="54" t="n">
        <v>18028</v>
      </c>
      <c r="E584" s="55" t="s">
        <v>91</v>
      </c>
      <c r="F584" s="15" t="n">
        <f aca="false">IF(ISERROR(SEARCH("2",E584)),0,1)</f>
        <v>1</v>
      </c>
      <c r="G584" s="15" t="n">
        <v>0</v>
      </c>
      <c r="H584" s="2" t="n">
        <f aca="false">MAX(I584:J584)</f>
        <v>0</v>
      </c>
      <c r="I584" s="15" t="n">
        <v>0</v>
      </c>
      <c r="J584" s="15" t="n">
        <v>0</v>
      </c>
      <c r="K584" s="15" t="n">
        <v>2.29022104446696</v>
      </c>
      <c r="L584" s="15" t="n">
        <v>55</v>
      </c>
      <c r="M584" s="25" t="n">
        <v>3.08003209</v>
      </c>
      <c r="N584" s="0" t="str">
        <f aca="false">A584&amp;"_"&amp;B584</f>
        <v>MAW752_2</v>
      </c>
      <c r="O584" s="0" t="n">
        <f aca="false">HLOOKUP(N584,UP!$C$15:$AH$16,2,0)</f>
        <v>0</v>
      </c>
    </row>
    <row r="585" customFormat="false" ht="15.75" hidden="false" customHeight="true" outlineLevel="0" collapsed="false">
      <c r="A585" s="21" t="s">
        <v>44</v>
      </c>
      <c r="B585" s="53" t="n">
        <v>3</v>
      </c>
      <c r="C585" s="54" t="s">
        <v>56</v>
      </c>
      <c r="D585" s="54" t="n">
        <v>19888</v>
      </c>
      <c r="E585" s="55" t="s">
        <v>91</v>
      </c>
      <c r="F585" s="15" t="n">
        <f aca="false">IF(ISERROR(SEARCH("2",E585)),0,1)</f>
        <v>1</v>
      </c>
      <c r="G585" s="15" t="n">
        <v>0</v>
      </c>
      <c r="H585" s="2" t="n">
        <f aca="false">MAX(I585:J585)</f>
        <v>0</v>
      </c>
      <c r="I585" s="15" t="n">
        <v>0</v>
      </c>
      <c r="J585" s="15" t="n">
        <v>0</v>
      </c>
      <c r="K585" s="15" t="n">
        <v>4.42108480158058</v>
      </c>
      <c r="L585" s="15" t="n">
        <v>55</v>
      </c>
      <c r="M585" s="25" t="n">
        <v>3.08003209</v>
      </c>
      <c r="N585" s="0" t="str">
        <f aca="false">A585&amp;"_"&amp;B585</f>
        <v>MAW752_3</v>
      </c>
      <c r="O585" s="0" t="n">
        <f aca="false">HLOOKUP(N585,UP!$C$15:$AH$16,2,0)</f>
        <v>0</v>
      </c>
    </row>
    <row r="586" customFormat="false" ht="15.75" hidden="false" customHeight="true" outlineLevel="0" collapsed="false">
      <c r="A586" s="21" t="s">
        <v>44</v>
      </c>
      <c r="B586" s="22" t="n">
        <v>3</v>
      </c>
      <c r="C586" s="23" t="s">
        <v>53</v>
      </c>
      <c r="D586" s="23" t="n">
        <v>18519</v>
      </c>
      <c r="E586" s="24" t="s">
        <v>91</v>
      </c>
      <c r="F586" s="15" t="n">
        <f aca="false">IF(ISERROR(SEARCH("2",E586)),0,1)</f>
        <v>1</v>
      </c>
      <c r="G586" s="15" t="n">
        <v>0</v>
      </c>
      <c r="H586" s="2" t="n">
        <f aca="false">MAX(I586:J586)</f>
        <v>0</v>
      </c>
      <c r="I586" s="15" t="n">
        <v>0</v>
      </c>
      <c r="J586" s="15" t="n">
        <v>0</v>
      </c>
      <c r="K586" s="15" t="n">
        <v>1.66897109721958</v>
      </c>
      <c r="L586" s="15" t="n">
        <v>55</v>
      </c>
      <c r="M586" s="25" t="n">
        <v>3.08003209</v>
      </c>
      <c r="N586" s="0" t="str">
        <f aca="false">A586&amp;"_"&amp;B586</f>
        <v>MAW752_3</v>
      </c>
      <c r="O586" s="0" t="n">
        <f aca="false">HLOOKUP(N586,UP!$C$15:$AH$16,2,0)</f>
        <v>0</v>
      </c>
    </row>
    <row r="587" customFormat="false" ht="15.75" hidden="false" customHeight="true" outlineLevel="0" collapsed="false">
      <c r="A587" s="21" t="s">
        <v>44</v>
      </c>
      <c r="B587" s="22" t="n">
        <v>2</v>
      </c>
      <c r="C587" s="23" t="s">
        <v>54</v>
      </c>
      <c r="D587" s="23" t="n">
        <v>18037</v>
      </c>
      <c r="E587" s="24" t="s">
        <v>91</v>
      </c>
      <c r="F587" s="15" t="n">
        <f aca="false">IF(ISERROR(SEARCH("2",E587)),0,1)</f>
        <v>1</v>
      </c>
      <c r="G587" s="15" t="n">
        <v>0</v>
      </c>
      <c r="H587" s="2" t="n">
        <f aca="false">MAX(I587:J587)</f>
        <v>0</v>
      </c>
      <c r="I587" s="15" t="n">
        <v>0</v>
      </c>
      <c r="J587" s="15" t="n">
        <v>0</v>
      </c>
      <c r="K587" s="15" t="n">
        <v>1.2666901579274</v>
      </c>
      <c r="L587" s="15" t="n">
        <v>55</v>
      </c>
      <c r="M587" s="25" t="n">
        <v>3.08003209</v>
      </c>
      <c r="N587" s="0" t="str">
        <f aca="false">A587&amp;"_"&amp;B587</f>
        <v>MAW752_2</v>
      </c>
      <c r="O587" s="0" t="n">
        <f aca="false">HLOOKUP(N587,UP!$C$15:$AH$16,2,0)</f>
        <v>0</v>
      </c>
    </row>
    <row r="588" customFormat="false" ht="15.75" hidden="false" customHeight="true" outlineLevel="0" collapsed="false">
      <c r="A588" s="21" t="s">
        <v>44</v>
      </c>
      <c r="B588" s="22" t="n">
        <v>3</v>
      </c>
      <c r="C588" s="23" t="s">
        <v>78</v>
      </c>
      <c r="D588" s="23" t="n">
        <v>18500</v>
      </c>
      <c r="E588" s="24" t="s">
        <v>91</v>
      </c>
      <c r="F588" s="15" t="n">
        <f aca="false">IF(ISERROR(SEARCH("2",E588)),0,1)</f>
        <v>1</v>
      </c>
      <c r="G588" s="15" t="n">
        <v>0</v>
      </c>
      <c r="H588" s="2" t="n">
        <f aca="false">MAX(I588:J588)</f>
        <v>0</v>
      </c>
      <c r="I588" s="15" t="n">
        <v>0</v>
      </c>
      <c r="J588" s="15" t="n">
        <v>0</v>
      </c>
      <c r="K588" s="15" t="n">
        <v>2.91029289446924</v>
      </c>
      <c r="L588" s="15" t="n">
        <v>55</v>
      </c>
      <c r="M588" s="25" t="n">
        <v>3.08003209</v>
      </c>
      <c r="N588" s="0" t="str">
        <f aca="false">A588&amp;"_"&amp;B588</f>
        <v>MAW752_3</v>
      </c>
      <c r="O588" s="0" t="n">
        <f aca="false">HLOOKUP(N588,UP!$C$15:$AH$16,2,0)</f>
        <v>0</v>
      </c>
    </row>
    <row r="589" customFormat="false" ht="15.75" hidden="false" customHeight="true" outlineLevel="0" collapsed="false">
      <c r="A589" s="21" t="s">
        <v>44</v>
      </c>
      <c r="B589" s="53" t="n">
        <v>3</v>
      </c>
      <c r="C589" s="54" t="s">
        <v>56</v>
      </c>
      <c r="D589" s="54" t="n">
        <v>19714</v>
      </c>
      <c r="E589" s="55" t="s">
        <v>91</v>
      </c>
      <c r="F589" s="15" t="n">
        <f aca="false">IF(ISERROR(SEARCH("2",E589)),0,1)</f>
        <v>1</v>
      </c>
      <c r="G589" s="15" t="n">
        <v>0</v>
      </c>
      <c r="H589" s="2" t="n">
        <f aca="false">MAX(I589:J589)</f>
        <v>0</v>
      </c>
      <c r="I589" s="15" t="n">
        <v>0</v>
      </c>
      <c r="J589" s="15" t="n">
        <v>0</v>
      </c>
      <c r="K589" s="15" t="n">
        <v>2.17146884216127</v>
      </c>
      <c r="L589" s="15" t="n">
        <v>55</v>
      </c>
      <c r="M589" s="25" t="n">
        <v>3.08003209</v>
      </c>
      <c r="N589" s="0" t="str">
        <f aca="false">A589&amp;"_"&amp;B589</f>
        <v>MAW752_3</v>
      </c>
      <c r="O589" s="0" t="n">
        <f aca="false">HLOOKUP(N589,UP!$C$15:$AH$16,2,0)</f>
        <v>0</v>
      </c>
    </row>
    <row r="590" customFormat="false" ht="15.75" hidden="false" customHeight="true" outlineLevel="0" collapsed="false">
      <c r="A590" s="21" t="s">
        <v>44</v>
      </c>
      <c r="B590" s="22" t="n">
        <v>2</v>
      </c>
      <c r="C590" s="23" t="s">
        <v>73</v>
      </c>
      <c r="D590" s="23" t="n">
        <v>18003</v>
      </c>
      <c r="E590" s="24" t="s">
        <v>91</v>
      </c>
      <c r="F590" s="15" t="n">
        <f aca="false">IF(ISERROR(SEARCH("2",E590)),0,1)</f>
        <v>1</v>
      </c>
      <c r="G590" s="15" t="n">
        <v>0</v>
      </c>
      <c r="H590" s="2" t="n">
        <f aca="false">MAX(I590:J590)</f>
        <v>0</v>
      </c>
      <c r="I590" s="15" t="n">
        <v>0</v>
      </c>
      <c r="J590" s="15" t="n">
        <v>0</v>
      </c>
      <c r="K590" s="15" t="n">
        <v>1.72826865855609</v>
      </c>
      <c r="L590" s="15" t="n">
        <v>55</v>
      </c>
      <c r="M590" s="25" t="n">
        <v>3.08003209</v>
      </c>
      <c r="N590" s="0" t="str">
        <f aca="false">A590&amp;"_"&amp;B590</f>
        <v>MAW752_2</v>
      </c>
      <c r="O590" s="0" t="n">
        <f aca="false">HLOOKUP(N590,UP!$C$15:$AH$16,2,0)</f>
        <v>0</v>
      </c>
    </row>
    <row r="591" customFormat="false" ht="15.75" hidden="false" customHeight="true" outlineLevel="0" collapsed="false">
      <c r="A591" s="21" t="s">
        <v>44</v>
      </c>
      <c r="B591" s="22" t="n">
        <v>3</v>
      </c>
      <c r="C591" s="23" t="s">
        <v>53</v>
      </c>
      <c r="D591" s="23" t="n">
        <v>18108</v>
      </c>
      <c r="E591" s="24" t="s">
        <v>91</v>
      </c>
      <c r="F591" s="15" t="n">
        <f aca="false">IF(ISERROR(SEARCH("2",E591)),0,1)</f>
        <v>1</v>
      </c>
      <c r="G591" s="15" t="n">
        <v>0</v>
      </c>
      <c r="H591" s="2" t="n">
        <f aca="false">MAX(I591:J591)</f>
        <v>0</v>
      </c>
      <c r="I591" s="15" t="n">
        <v>0</v>
      </c>
      <c r="J591" s="15" t="n">
        <v>0</v>
      </c>
      <c r="K591" s="15" t="n">
        <v>2.08193345153396</v>
      </c>
      <c r="L591" s="15" t="n">
        <v>55</v>
      </c>
      <c r="M591" s="25" t="n">
        <v>3.08003209</v>
      </c>
      <c r="N591" s="0" t="str">
        <f aca="false">A591&amp;"_"&amp;B591</f>
        <v>MAW752_3</v>
      </c>
      <c r="O591" s="0" t="n">
        <f aca="false">HLOOKUP(N591,UP!$C$15:$AH$16,2,0)</f>
        <v>0</v>
      </c>
    </row>
    <row r="592" customFormat="false" ht="15.75" hidden="false" customHeight="true" outlineLevel="0" collapsed="false">
      <c r="A592" s="21" t="s">
        <v>44</v>
      </c>
      <c r="B592" s="22" t="n">
        <v>3</v>
      </c>
      <c r="C592" s="23" t="s">
        <v>53</v>
      </c>
      <c r="D592" s="23" t="n">
        <v>18117</v>
      </c>
      <c r="E592" s="24" t="s">
        <v>91</v>
      </c>
      <c r="F592" s="15" t="n">
        <f aca="false">IF(ISERROR(SEARCH("2",E592)),0,1)</f>
        <v>1</v>
      </c>
      <c r="G592" s="15" t="n">
        <v>0</v>
      </c>
      <c r="H592" s="2" t="n">
        <f aca="false">MAX(I592:J592)</f>
        <v>0</v>
      </c>
      <c r="I592" s="15" t="n">
        <v>0</v>
      </c>
      <c r="J592" s="15" t="n">
        <v>0</v>
      </c>
      <c r="K592" s="15" t="n">
        <v>1.83323712309415</v>
      </c>
      <c r="L592" s="15" t="n">
        <v>55</v>
      </c>
      <c r="M592" s="25" t="n">
        <v>3.08003209</v>
      </c>
      <c r="N592" s="0" t="str">
        <f aca="false">A592&amp;"_"&amp;B592</f>
        <v>MAW752_3</v>
      </c>
      <c r="O592" s="0" t="n">
        <f aca="false">HLOOKUP(N592,UP!$C$15:$AH$16,2,0)</f>
        <v>0</v>
      </c>
    </row>
    <row r="593" customFormat="false" ht="15.75" hidden="false" customHeight="true" outlineLevel="0" collapsed="false">
      <c r="A593" s="21" t="s">
        <v>44</v>
      </c>
      <c r="B593" s="22" t="n">
        <v>3</v>
      </c>
      <c r="C593" s="23" t="s">
        <v>53</v>
      </c>
      <c r="D593" s="23" t="n">
        <v>18118</v>
      </c>
      <c r="E593" s="24" t="s">
        <v>91</v>
      </c>
      <c r="F593" s="15" t="n">
        <f aca="false">IF(ISERROR(SEARCH("2",E593)),0,1)</f>
        <v>1</v>
      </c>
      <c r="G593" s="15" t="n">
        <v>0</v>
      </c>
      <c r="H593" s="2" t="n">
        <f aca="false">MAX(I593:J593)</f>
        <v>0</v>
      </c>
      <c r="I593" s="15" t="n">
        <v>0</v>
      </c>
      <c r="J593" s="15" t="n">
        <v>0</v>
      </c>
      <c r="K593" s="15" t="n">
        <v>2.08193345153396</v>
      </c>
      <c r="L593" s="15" t="n">
        <v>55</v>
      </c>
      <c r="M593" s="25" t="n">
        <v>3.08003209</v>
      </c>
      <c r="N593" s="0" t="str">
        <f aca="false">A593&amp;"_"&amp;B593</f>
        <v>MAW752_3</v>
      </c>
      <c r="O593" s="0" t="n">
        <f aca="false">HLOOKUP(N593,UP!$C$15:$AH$16,2,0)</f>
        <v>0</v>
      </c>
    </row>
    <row r="594" customFormat="false" ht="15.75" hidden="false" customHeight="true" outlineLevel="0" collapsed="false">
      <c r="A594" s="21" t="s">
        <v>44</v>
      </c>
      <c r="B594" s="22" t="n">
        <v>2</v>
      </c>
      <c r="C594" s="23" t="s">
        <v>78</v>
      </c>
      <c r="D594" s="23" t="n">
        <v>19659</v>
      </c>
      <c r="E594" s="24" t="s">
        <v>91</v>
      </c>
      <c r="F594" s="15" t="n">
        <f aca="false">IF(ISERROR(SEARCH("2",E594)),0,1)</f>
        <v>1</v>
      </c>
      <c r="G594" s="15" t="n">
        <v>0</v>
      </c>
      <c r="H594" s="2" t="n">
        <f aca="false">MAX(I594:J594)</f>
        <v>0</v>
      </c>
      <c r="I594" s="15" t="n">
        <v>0</v>
      </c>
      <c r="J594" s="15" t="n">
        <v>0</v>
      </c>
      <c r="K594" s="15" t="n">
        <v>5.32986901644776</v>
      </c>
      <c r="L594" s="15" t="n">
        <v>55</v>
      </c>
      <c r="M594" s="25" t="n">
        <v>3.08003209</v>
      </c>
      <c r="N594" s="0" t="str">
        <f aca="false">A594&amp;"_"&amp;B594</f>
        <v>MAW752_2</v>
      </c>
      <c r="O594" s="0" t="n">
        <f aca="false">HLOOKUP(N594,UP!$C$15:$AH$16,2,0)</f>
        <v>0</v>
      </c>
    </row>
    <row r="595" customFormat="false" ht="15.75" hidden="false" customHeight="true" outlineLevel="0" collapsed="false">
      <c r="A595" s="21" t="s">
        <v>44</v>
      </c>
      <c r="B595" s="53" t="n">
        <v>2</v>
      </c>
      <c r="C595" s="56" t="s">
        <v>56</v>
      </c>
      <c r="D595" s="54" t="n">
        <v>19670</v>
      </c>
      <c r="E595" s="55" t="s">
        <v>91</v>
      </c>
      <c r="F595" s="15" t="n">
        <f aca="false">IF(ISERROR(SEARCH("2",E595)),0,1)</f>
        <v>1</v>
      </c>
      <c r="G595" s="15" t="n">
        <v>0</v>
      </c>
      <c r="H595" s="2" t="n">
        <f aca="false">MAX(I595:J595)</f>
        <v>0</v>
      </c>
      <c r="I595" s="15" t="n">
        <v>0</v>
      </c>
      <c r="J595" s="15" t="n">
        <v>0</v>
      </c>
      <c r="K595" s="15" t="n">
        <v>3.38192449158941</v>
      </c>
      <c r="L595" s="15" t="n">
        <v>55</v>
      </c>
      <c r="M595" s="25" t="n">
        <v>3.08003209</v>
      </c>
      <c r="N595" s="0" t="str">
        <f aca="false">A595&amp;"_"&amp;B595</f>
        <v>MAW752_2</v>
      </c>
      <c r="O595" s="0" t="n">
        <f aca="false">HLOOKUP(N595,UP!$C$15:$AH$16,2,0)</f>
        <v>0</v>
      </c>
    </row>
    <row r="596" customFormat="false" ht="15.75" hidden="false" customHeight="true" outlineLevel="0" collapsed="false">
      <c r="A596" s="21" t="s">
        <v>44</v>
      </c>
      <c r="B596" s="53" t="n">
        <v>2</v>
      </c>
      <c r="C596" s="56" t="s">
        <v>56</v>
      </c>
      <c r="D596" s="54" t="n">
        <v>11372</v>
      </c>
      <c r="E596" s="55" t="s">
        <v>91</v>
      </c>
      <c r="F596" s="15" t="n">
        <f aca="false">IF(ISERROR(SEARCH("2",E596)),0,1)</f>
        <v>1</v>
      </c>
      <c r="G596" s="15" t="n">
        <v>0</v>
      </c>
      <c r="H596" s="2" t="n">
        <f aca="false">MAX(I596:J596)</f>
        <v>0</v>
      </c>
      <c r="I596" s="15" t="n">
        <v>0</v>
      </c>
      <c r="J596" s="15" t="n">
        <v>0</v>
      </c>
      <c r="K596" s="15" t="n">
        <v>2.99778624987172</v>
      </c>
      <c r="L596" s="15" t="n">
        <v>55</v>
      </c>
      <c r="M596" s="25" t="n">
        <v>3.08003209</v>
      </c>
      <c r="N596" s="0" t="str">
        <f aca="false">A596&amp;"_"&amp;B596</f>
        <v>MAW752_2</v>
      </c>
      <c r="O596" s="0" t="n">
        <f aca="false">HLOOKUP(N596,UP!$C$15:$AH$16,2,0)</f>
        <v>0</v>
      </c>
    </row>
    <row r="597" customFormat="false" ht="15.75" hidden="false" customHeight="true" outlineLevel="0" collapsed="false">
      <c r="A597" s="21" t="s">
        <v>44</v>
      </c>
      <c r="B597" s="22" t="n">
        <v>2</v>
      </c>
      <c r="C597" s="23" t="s">
        <v>74</v>
      </c>
      <c r="D597" s="23" t="n">
        <v>19651</v>
      </c>
      <c r="E597" s="24" t="s">
        <v>91</v>
      </c>
      <c r="F597" s="15" t="n">
        <f aca="false">IF(ISERROR(SEARCH("2",E597)),0,1)</f>
        <v>1</v>
      </c>
      <c r="G597" s="15" t="n">
        <v>0</v>
      </c>
      <c r="H597" s="2" t="n">
        <f aca="false">MAX(I597:J597)</f>
        <v>0</v>
      </c>
      <c r="I597" s="15" t="n">
        <v>0</v>
      </c>
      <c r="J597" s="15" t="n">
        <v>0</v>
      </c>
      <c r="K597" s="15" t="n">
        <v>2.06591132900065</v>
      </c>
      <c r="L597" s="15" t="n">
        <v>55</v>
      </c>
      <c r="M597" s="25" t="n">
        <v>3.08003209</v>
      </c>
      <c r="N597" s="0" t="str">
        <f aca="false">A597&amp;"_"&amp;B597</f>
        <v>MAW752_2</v>
      </c>
      <c r="O597" s="0" t="n">
        <f aca="false">HLOOKUP(N597,UP!$C$15:$AH$16,2,0)</f>
        <v>0</v>
      </c>
    </row>
    <row r="598" customFormat="false" ht="15.75" hidden="false" customHeight="true" outlineLevel="0" collapsed="false">
      <c r="A598" s="21" t="s">
        <v>44</v>
      </c>
      <c r="B598" s="22" t="n">
        <v>2</v>
      </c>
      <c r="C598" s="23" t="s">
        <v>78</v>
      </c>
      <c r="D598" s="23" t="n">
        <v>19666</v>
      </c>
      <c r="E598" s="24" t="s">
        <v>91</v>
      </c>
      <c r="F598" s="15" t="n">
        <f aca="false">IF(ISERROR(SEARCH("2",E598)),0,1)</f>
        <v>1</v>
      </c>
      <c r="G598" s="15" t="n">
        <v>0</v>
      </c>
      <c r="H598" s="2" t="n">
        <f aca="false">MAX(I598:J598)</f>
        <v>0</v>
      </c>
      <c r="I598" s="15" t="n">
        <v>0</v>
      </c>
      <c r="J598" s="15" t="n">
        <v>0</v>
      </c>
      <c r="K598" s="15" t="n">
        <v>2.26288918838073</v>
      </c>
      <c r="L598" s="15" t="n">
        <v>55</v>
      </c>
      <c r="M598" s="25" t="n">
        <v>3.08003209</v>
      </c>
      <c r="N598" s="0" t="str">
        <f aca="false">A598&amp;"_"&amp;B598</f>
        <v>MAW752_2</v>
      </c>
      <c r="O598" s="0" t="n">
        <f aca="false">HLOOKUP(N598,UP!$C$15:$AH$16,2,0)</f>
        <v>0</v>
      </c>
    </row>
    <row r="599" customFormat="false" ht="15.75" hidden="false" customHeight="true" outlineLevel="0" collapsed="false">
      <c r="A599" s="21" t="s">
        <v>44</v>
      </c>
      <c r="B599" s="53" t="n">
        <v>2</v>
      </c>
      <c r="C599" s="54" t="s">
        <v>56</v>
      </c>
      <c r="D599" s="54" t="n">
        <v>19830</v>
      </c>
      <c r="E599" s="55" t="s">
        <v>91</v>
      </c>
      <c r="F599" s="15" t="n">
        <f aca="false">IF(ISERROR(SEARCH("2",E599)),0,1)</f>
        <v>1</v>
      </c>
      <c r="G599" s="15" t="n">
        <v>0</v>
      </c>
      <c r="H599" s="2" t="n">
        <f aca="false">MAX(I599:J599)</f>
        <v>0</v>
      </c>
      <c r="I599" s="15" t="n">
        <v>0</v>
      </c>
      <c r="J599" s="15" t="n">
        <v>0</v>
      </c>
      <c r="K599" s="15" t="n">
        <v>3.00736810746517</v>
      </c>
      <c r="L599" s="15" t="n">
        <v>55</v>
      </c>
      <c r="M599" s="25" t="n">
        <v>3.08003209</v>
      </c>
      <c r="N599" s="0" t="str">
        <f aca="false">A599&amp;"_"&amp;B599</f>
        <v>MAW752_2</v>
      </c>
      <c r="O599" s="0" t="n">
        <f aca="false">HLOOKUP(N599,UP!$C$15:$AH$16,2,0)</f>
        <v>0</v>
      </c>
    </row>
    <row r="600" customFormat="false" ht="15.75" hidden="false" customHeight="true" outlineLevel="0" collapsed="false">
      <c r="A600" s="21" t="s">
        <v>44</v>
      </c>
      <c r="B600" s="53" t="n">
        <v>2</v>
      </c>
      <c r="C600" s="54" t="s">
        <v>56</v>
      </c>
      <c r="D600" s="54" t="n">
        <v>11380</v>
      </c>
      <c r="E600" s="55" t="s">
        <v>91</v>
      </c>
      <c r="F600" s="15" t="n">
        <f aca="false">IF(ISERROR(SEARCH("2",E600)),0,1)</f>
        <v>1</v>
      </c>
      <c r="G600" s="15" t="n">
        <v>0</v>
      </c>
      <c r="H600" s="2" t="n">
        <f aca="false">MAX(I600:J600)</f>
        <v>0</v>
      </c>
      <c r="I600" s="15" t="n">
        <v>0</v>
      </c>
      <c r="J600" s="15" t="n">
        <v>0</v>
      </c>
      <c r="K600" s="15" t="n">
        <v>4.13967663963527</v>
      </c>
      <c r="L600" s="15" t="n">
        <v>55</v>
      </c>
      <c r="M600" s="25" t="n">
        <v>3.08003209</v>
      </c>
      <c r="N600" s="0" t="str">
        <f aca="false">A600&amp;"_"&amp;B600</f>
        <v>MAW752_2</v>
      </c>
      <c r="O600" s="0" t="n">
        <f aca="false">HLOOKUP(N600,UP!$C$15:$AH$16,2,0)</f>
        <v>0</v>
      </c>
    </row>
    <row r="601" customFormat="false" ht="15.75" hidden="false" customHeight="true" outlineLevel="0" collapsed="false">
      <c r="A601" s="21" t="s">
        <v>44</v>
      </c>
      <c r="B601" s="22" t="n">
        <v>1</v>
      </c>
      <c r="C601" s="23" t="s">
        <v>53</v>
      </c>
      <c r="D601" s="23" t="n">
        <v>11427</v>
      </c>
      <c r="E601" s="24" t="s">
        <v>91</v>
      </c>
      <c r="F601" s="15" t="n">
        <f aca="false">IF(ISERROR(SEARCH("2",E601)),0,1)</f>
        <v>1</v>
      </c>
      <c r="G601" s="15" t="n">
        <v>0</v>
      </c>
      <c r="H601" s="2" t="n">
        <f aca="false">MAX(I601:J601)</f>
        <v>0</v>
      </c>
      <c r="I601" s="15" t="n">
        <v>0</v>
      </c>
      <c r="J601" s="15" t="n">
        <v>0</v>
      </c>
      <c r="K601" s="15" t="n">
        <v>2.10302139222118</v>
      </c>
      <c r="L601" s="15" t="n">
        <v>55</v>
      </c>
      <c r="M601" s="25" t="n">
        <v>3.08003209</v>
      </c>
      <c r="N601" s="0" t="str">
        <f aca="false">A601&amp;"_"&amp;B601</f>
        <v>MAW752_1</v>
      </c>
      <c r="O601" s="0" t="n">
        <f aca="false">HLOOKUP(N601,UP!$C$15:$AH$16,2,0)</f>
        <v>0</v>
      </c>
    </row>
    <row r="602" customFormat="false" ht="15.75" hidden="false" customHeight="true" outlineLevel="0" collapsed="false">
      <c r="A602" s="21" t="s">
        <v>44</v>
      </c>
      <c r="B602" s="22" t="n">
        <v>1</v>
      </c>
      <c r="C602" s="23" t="s">
        <v>76</v>
      </c>
      <c r="D602" s="23" t="n">
        <v>29522</v>
      </c>
      <c r="E602" s="24" t="s">
        <v>91</v>
      </c>
      <c r="F602" s="15" t="n">
        <f aca="false">IF(ISERROR(SEARCH("2",E602)),0,1)</f>
        <v>1</v>
      </c>
      <c r="G602" s="15" t="n">
        <v>0</v>
      </c>
      <c r="H602" s="2" t="n">
        <f aca="false">MAX(I602:J602)</f>
        <v>0</v>
      </c>
      <c r="I602" s="15" t="n">
        <v>0</v>
      </c>
      <c r="J602" s="15" t="n">
        <v>0</v>
      </c>
      <c r="K602" s="15" t="n">
        <v>0.943930782679223</v>
      </c>
      <c r="L602" s="15" t="n">
        <v>55</v>
      </c>
      <c r="M602" s="25" t="n">
        <v>3.08003209</v>
      </c>
      <c r="N602" s="0" t="str">
        <f aca="false">A602&amp;"_"&amp;B602</f>
        <v>MAW752_1</v>
      </c>
      <c r="O602" s="0" t="n">
        <f aca="false">HLOOKUP(N602,UP!$C$15:$AH$16,2,0)</f>
        <v>0</v>
      </c>
    </row>
    <row r="603" customFormat="false" ht="15.75" hidden="false" customHeight="true" outlineLevel="0" collapsed="false">
      <c r="A603" s="21" t="s">
        <v>44</v>
      </c>
      <c r="B603" s="22" t="n">
        <v>1</v>
      </c>
      <c r="C603" s="23" t="s">
        <v>67</v>
      </c>
      <c r="D603" s="23" t="n">
        <v>29729</v>
      </c>
      <c r="E603" s="24" t="s">
        <v>91</v>
      </c>
      <c r="F603" s="15" t="n">
        <f aca="false">IF(ISERROR(SEARCH("2",E603)),0,1)</f>
        <v>1</v>
      </c>
      <c r="G603" s="15" t="n">
        <v>0</v>
      </c>
      <c r="H603" s="2" t="n">
        <f aca="false">MAX(I603:J603)</f>
        <v>0</v>
      </c>
      <c r="I603" s="15" t="n">
        <v>0</v>
      </c>
      <c r="J603" s="15" t="n">
        <v>0</v>
      </c>
      <c r="K603" s="15" t="n">
        <v>3.58251518252112</v>
      </c>
      <c r="L603" s="15" t="n">
        <v>55</v>
      </c>
      <c r="M603" s="25" t="n">
        <v>3.08003209</v>
      </c>
      <c r="N603" s="0" t="str">
        <f aca="false">A603&amp;"_"&amp;B603</f>
        <v>MAW752_1</v>
      </c>
      <c r="O603" s="0" t="n">
        <f aca="false">HLOOKUP(N603,UP!$C$15:$AH$16,2,0)</f>
        <v>0</v>
      </c>
    </row>
    <row r="604" customFormat="false" ht="15.75" hidden="false" customHeight="true" outlineLevel="0" collapsed="false">
      <c r="A604" s="21" t="s">
        <v>44</v>
      </c>
      <c r="B604" s="22" t="n">
        <v>1</v>
      </c>
      <c r="C604" s="23" t="s">
        <v>96</v>
      </c>
      <c r="D604" s="23" t="n">
        <v>29761</v>
      </c>
      <c r="E604" s="24" t="s">
        <v>91</v>
      </c>
      <c r="F604" s="15" t="n">
        <f aca="false">IF(ISERROR(SEARCH("2",E604)),0,1)</f>
        <v>1</v>
      </c>
      <c r="G604" s="15" t="n">
        <v>0</v>
      </c>
      <c r="H604" s="2" t="n">
        <f aca="false">MAX(I604:J604)</f>
        <v>0</v>
      </c>
      <c r="I604" s="15" t="n">
        <v>0</v>
      </c>
      <c r="J604" s="15" t="n">
        <v>0</v>
      </c>
      <c r="K604" s="15" t="n">
        <v>2.78266569291716</v>
      </c>
      <c r="L604" s="15" t="n">
        <v>55</v>
      </c>
      <c r="M604" s="25" t="n">
        <v>3.08003209</v>
      </c>
      <c r="N604" s="0" t="str">
        <f aca="false">A604&amp;"_"&amp;B604</f>
        <v>MAW752_1</v>
      </c>
      <c r="O604" s="0" t="n">
        <f aca="false">HLOOKUP(N604,UP!$C$15:$AH$16,2,0)</f>
        <v>0</v>
      </c>
    </row>
    <row r="605" customFormat="false" ht="15.75" hidden="false" customHeight="true" outlineLevel="0" collapsed="false">
      <c r="A605" s="21" t="s">
        <v>44</v>
      </c>
      <c r="B605" s="53" t="n">
        <v>1</v>
      </c>
      <c r="C605" s="56" t="s">
        <v>56</v>
      </c>
      <c r="D605" s="54" t="n">
        <v>11423</v>
      </c>
      <c r="E605" s="55" t="s">
        <v>91</v>
      </c>
      <c r="F605" s="15" t="n">
        <f aca="false">IF(ISERROR(SEARCH("2",E605)),0,1)</f>
        <v>1</v>
      </c>
      <c r="G605" s="15" t="n">
        <v>0</v>
      </c>
      <c r="H605" s="2" t="n">
        <f aca="false">MAX(I605:J605)</f>
        <v>0</v>
      </c>
      <c r="I605" s="15" t="n">
        <v>0</v>
      </c>
      <c r="J605" s="15" t="n">
        <v>0</v>
      </c>
      <c r="K605" s="15" t="n">
        <v>2.46968452480328</v>
      </c>
      <c r="L605" s="15" t="n">
        <v>55</v>
      </c>
      <c r="M605" s="25" t="n">
        <v>3.08003209</v>
      </c>
      <c r="N605" s="0" t="str">
        <f aca="false">A605&amp;"_"&amp;B605</f>
        <v>MAW752_1</v>
      </c>
      <c r="O605" s="0" t="n">
        <f aca="false">HLOOKUP(N605,UP!$C$15:$AH$16,2,0)</f>
        <v>0</v>
      </c>
    </row>
    <row r="606" customFormat="false" ht="15.75" hidden="false" customHeight="true" outlineLevel="0" collapsed="false">
      <c r="A606" s="21" t="s">
        <v>44</v>
      </c>
      <c r="B606" s="53" t="n">
        <v>1</v>
      </c>
      <c r="C606" s="56" t="s">
        <v>56</v>
      </c>
      <c r="D606" s="54" t="n">
        <v>11432</v>
      </c>
      <c r="E606" s="55" t="s">
        <v>91</v>
      </c>
      <c r="F606" s="15" t="n">
        <f aca="false">IF(ISERROR(SEARCH("2",E606)),0,1)</f>
        <v>1</v>
      </c>
      <c r="G606" s="15" t="n">
        <v>0</v>
      </c>
      <c r="H606" s="2" t="n">
        <f aca="false">MAX(I606:J606)</f>
        <v>0</v>
      </c>
      <c r="I606" s="15" t="n">
        <v>0</v>
      </c>
      <c r="J606" s="15" t="n">
        <v>0</v>
      </c>
      <c r="K606" s="15" t="n">
        <v>2.1449616541466</v>
      </c>
      <c r="L606" s="15" t="n">
        <v>55</v>
      </c>
      <c r="M606" s="25" t="n">
        <v>3.08003209</v>
      </c>
      <c r="N606" s="0" t="str">
        <f aca="false">A606&amp;"_"&amp;B606</f>
        <v>MAW752_1</v>
      </c>
      <c r="O606" s="0" t="n">
        <f aca="false">HLOOKUP(N606,UP!$C$15:$AH$16,2,0)</f>
        <v>0</v>
      </c>
    </row>
    <row r="607" customFormat="false" ht="15.75" hidden="false" customHeight="true" outlineLevel="0" collapsed="false">
      <c r="A607" s="21" t="s">
        <v>44</v>
      </c>
      <c r="B607" s="53" t="n">
        <v>1</v>
      </c>
      <c r="C607" s="54" t="s">
        <v>56</v>
      </c>
      <c r="D607" s="54" t="n">
        <v>29804</v>
      </c>
      <c r="E607" s="55" t="s">
        <v>91</v>
      </c>
      <c r="F607" s="15" t="n">
        <f aca="false">IF(ISERROR(SEARCH("2",E607)),0,1)</f>
        <v>1</v>
      </c>
      <c r="G607" s="15" t="n">
        <v>0</v>
      </c>
      <c r="H607" s="2" t="n">
        <f aca="false">MAX(I607:J607)</f>
        <v>0</v>
      </c>
      <c r="I607" s="15" t="n">
        <v>0</v>
      </c>
      <c r="J607" s="15" t="n">
        <v>0</v>
      </c>
      <c r="K607" s="15" t="n">
        <v>5.26923627823348</v>
      </c>
      <c r="L607" s="15" t="n">
        <v>55</v>
      </c>
      <c r="M607" s="25" t="n">
        <v>3.08003209</v>
      </c>
      <c r="N607" s="0" t="str">
        <f aca="false">A607&amp;"_"&amp;B607</f>
        <v>MAW752_1</v>
      </c>
      <c r="O607" s="0" t="n">
        <f aca="false">HLOOKUP(N607,UP!$C$15:$AH$16,2,0)</f>
        <v>0</v>
      </c>
    </row>
    <row r="608" customFormat="false" ht="15.75" hidden="false" customHeight="true" outlineLevel="0" collapsed="false">
      <c r="A608" s="21" t="s">
        <v>44</v>
      </c>
      <c r="B608" s="22" t="n">
        <v>1</v>
      </c>
      <c r="C608" s="23" t="s">
        <v>97</v>
      </c>
      <c r="D608" s="23" t="n">
        <v>29536</v>
      </c>
      <c r="E608" s="24" t="s">
        <v>91</v>
      </c>
      <c r="F608" s="15" t="n">
        <f aca="false">IF(ISERROR(SEARCH("2",E608)),0,1)</f>
        <v>1</v>
      </c>
      <c r="G608" s="15" t="n">
        <v>0</v>
      </c>
      <c r="H608" s="2" t="n">
        <f aca="false">MAX(I608:J608)</f>
        <v>0</v>
      </c>
      <c r="I608" s="15" t="n">
        <v>0</v>
      </c>
      <c r="J608" s="15" t="n">
        <v>0</v>
      </c>
      <c r="K608" s="15" t="n">
        <v>4.36767772646955</v>
      </c>
      <c r="L608" s="15" t="n">
        <v>55</v>
      </c>
      <c r="M608" s="25" t="n">
        <v>3.08003209</v>
      </c>
      <c r="N608" s="0" t="str">
        <f aca="false">A608&amp;"_"&amp;B608</f>
        <v>MAW752_1</v>
      </c>
      <c r="O608" s="0" t="n">
        <f aca="false">HLOOKUP(N608,UP!$C$15:$AH$16,2,0)</f>
        <v>0</v>
      </c>
    </row>
    <row r="609" customFormat="false" ht="15.75" hidden="false" customHeight="true" outlineLevel="0" collapsed="false">
      <c r="A609" s="21" t="s">
        <v>44</v>
      </c>
      <c r="B609" s="22" t="n">
        <v>1</v>
      </c>
      <c r="C609" s="23" t="s">
        <v>73</v>
      </c>
      <c r="D609" s="23" t="n">
        <v>29244</v>
      </c>
      <c r="E609" s="24" t="s">
        <v>91</v>
      </c>
      <c r="F609" s="15" t="n">
        <f aca="false">IF(ISERROR(SEARCH("2",E609)),0,1)</f>
        <v>1</v>
      </c>
      <c r="G609" s="15" t="n">
        <v>0</v>
      </c>
      <c r="H609" s="2" t="n">
        <f aca="false">MAX(I609:J609)</f>
        <v>0</v>
      </c>
      <c r="I609" s="15" t="n">
        <v>0</v>
      </c>
      <c r="J609" s="15" t="n">
        <v>0</v>
      </c>
      <c r="K609" s="15" t="n">
        <v>1.82463701320495</v>
      </c>
      <c r="L609" s="15" t="n">
        <v>55</v>
      </c>
      <c r="M609" s="25" t="n">
        <v>3.08003209</v>
      </c>
      <c r="N609" s="0" t="str">
        <f aca="false">A609&amp;"_"&amp;B609</f>
        <v>MAW752_1</v>
      </c>
      <c r="O609" s="0" t="n">
        <f aca="false">HLOOKUP(N609,UP!$C$15:$AH$16,2,0)</f>
        <v>0</v>
      </c>
    </row>
    <row r="610" customFormat="false" ht="15.75" hidden="false" customHeight="true" outlineLevel="0" collapsed="false">
      <c r="A610" s="21" t="s">
        <v>44</v>
      </c>
      <c r="B610" s="22" t="n">
        <v>3</v>
      </c>
      <c r="C610" s="23" t="s">
        <v>78</v>
      </c>
      <c r="D610" s="23" t="n">
        <v>18497</v>
      </c>
      <c r="E610" s="24" t="s">
        <v>91</v>
      </c>
      <c r="F610" s="15" t="n">
        <f aca="false">IF(ISERROR(SEARCH("2",E610)),0,1)</f>
        <v>1</v>
      </c>
      <c r="G610" s="15" t="n">
        <v>0</v>
      </c>
      <c r="H610" s="2" t="n">
        <f aca="false">MAX(I610:J610)</f>
        <v>0</v>
      </c>
      <c r="I610" s="15" t="n">
        <v>0</v>
      </c>
      <c r="J610" s="15" t="n">
        <v>0</v>
      </c>
      <c r="K610" s="15" t="n">
        <v>3.17159486343158</v>
      </c>
      <c r="L610" s="15" t="n">
        <v>55</v>
      </c>
      <c r="M610" s="25" t="n">
        <v>3.08003209</v>
      </c>
      <c r="N610" s="0" t="str">
        <f aca="false">A610&amp;"_"&amp;B610</f>
        <v>MAW752_3</v>
      </c>
      <c r="O610" s="0" t="n">
        <f aca="false">HLOOKUP(N610,UP!$C$15:$AH$16,2,0)</f>
        <v>0</v>
      </c>
    </row>
    <row r="611" customFormat="false" ht="15.75" hidden="false" customHeight="true" outlineLevel="0" collapsed="false">
      <c r="A611" s="21" t="s">
        <v>44</v>
      </c>
      <c r="B611" s="22" t="n">
        <v>3</v>
      </c>
      <c r="C611" s="23" t="s">
        <v>84</v>
      </c>
      <c r="D611" s="23" t="n">
        <v>18498</v>
      </c>
      <c r="E611" s="24" t="s">
        <v>91</v>
      </c>
      <c r="F611" s="15" t="n">
        <f aca="false">IF(ISERROR(SEARCH("2",E611)),0,1)</f>
        <v>1</v>
      </c>
      <c r="G611" s="15" t="n">
        <v>0</v>
      </c>
      <c r="H611" s="2" t="n">
        <f aca="false">MAX(I611:J611)</f>
        <v>0</v>
      </c>
      <c r="I611" s="15" t="n">
        <v>0</v>
      </c>
      <c r="J611" s="15" t="n">
        <v>0</v>
      </c>
      <c r="K611" s="15" t="n">
        <v>1.89815028129895</v>
      </c>
      <c r="L611" s="15" t="n">
        <v>55</v>
      </c>
      <c r="M611" s="25" t="n">
        <v>3.08003209</v>
      </c>
      <c r="N611" s="0" t="str">
        <f aca="false">A611&amp;"_"&amp;B611</f>
        <v>MAW752_3</v>
      </c>
      <c r="O611" s="0" t="n">
        <f aca="false">HLOOKUP(N611,UP!$C$15:$AH$16,2,0)</f>
        <v>0</v>
      </c>
    </row>
    <row r="612" customFormat="false" ht="15.75" hidden="false" customHeight="true" outlineLevel="0" collapsed="false">
      <c r="A612" s="21" t="s">
        <v>44</v>
      </c>
      <c r="B612" s="57" t="n">
        <v>3</v>
      </c>
      <c r="C612" s="31" t="s">
        <v>76</v>
      </c>
      <c r="D612" s="31" t="n">
        <v>18721</v>
      </c>
      <c r="E612" s="24" t="s">
        <v>91</v>
      </c>
      <c r="F612" s="15" t="n">
        <f aca="false">IF(ISERROR(SEARCH("2",E612)),0,1)</f>
        <v>1</v>
      </c>
      <c r="G612" s="15" t="n">
        <v>0</v>
      </c>
      <c r="H612" s="2" t="n">
        <f aca="false">MAX(I612:J612)</f>
        <v>0</v>
      </c>
      <c r="I612" s="15" t="n">
        <v>0</v>
      </c>
      <c r="J612" s="15" t="n">
        <v>0</v>
      </c>
      <c r="K612" s="15" t="n">
        <v>3.5091589940598</v>
      </c>
      <c r="L612" s="15" t="n">
        <v>55</v>
      </c>
      <c r="M612" s="25" t="n">
        <v>3.08003209</v>
      </c>
      <c r="N612" s="0" t="str">
        <f aca="false">A612&amp;"_"&amp;B612</f>
        <v>MAW752_3</v>
      </c>
      <c r="O612" s="0" t="n">
        <f aca="false">HLOOKUP(N612,UP!$C$15:$AH$16,2,0)</f>
        <v>0</v>
      </c>
    </row>
    <row r="613" customFormat="false" ht="15.75" hidden="false" customHeight="true" outlineLevel="0" collapsed="false">
      <c r="A613" s="21" t="s">
        <v>62</v>
      </c>
      <c r="B613" s="36" t="n">
        <v>2</v>
      </c>
      <c r="C613" s="37" t="s">
        <v>56</v>
      </c>
      <c r="D613" s="38" t="n">
        <v>6637</v>
      </c>
      <c r="E613" s="24" t="s">
        <v>98</v>
      </c>
      <c r="F613" s="15" t="n">
        <f aca="false">IF(ISERROR(SEARCH("2",E613)),0,1)</f>
        <v>1</v>
      </c>
      <c r="G613" s="15" t="n">
        <v>0</v>
      </c>
      <c r="H613" s="2" t="n">
        <f aca="false">MAX(I613:J613)</f>
        <v>0</v>
      </c>
      <c r="I613" s="15" t="n">
        <v>0</v>
      </c>
      <c r="J613" s="15" t="n">
        <v>0</v>
      </c>
      <c r="K613" s="15" t="n">
        <v>4.46310360332234</v>
      </c>
      <c r="L613" s="15" t="n">
        <v>55</v>
      </c>
      <c r="M613" s="25" t="n">
        <v>3.08003209</v>
      </c>
      <c r="N613" s="0" t="str">
        <f aca="false">A613&amp;"_"&amp;B613</f>
        <v>MAW753_2</v>
      </c>
      <c r="O613" s="0" t="n">
        <f aca="false">HLOOKUP(N613,UP!$C$15:$AH$16,2,0)</f>
        <v>0</v>
      </c>
    </row>
    <row r="614" customFormat="false" ht="15.75" hidden="false" customHeight="true" outlineLevel="0" collapsed="false">
      <c r="A614" s="21" t="s">
        <v>62</v>
      </c>
      <c r="B614" s="36" t="n">
        <v>2</v>
      </c>
      <c r="C614" s="37" t="s">
        <v>56</v>
      </c>
      <c r="D614" s="38" t="n">
        <v>6435</v>
      </c>
      <c r="E614" s="24" t="s">
        <v>98</v>
      </c>
      <c r="F614" s="15" t="n">
        <f aca="false">IF(ISERROR(SEARCH("2",E614)),0,1)</f>
        <v>1</v>
      </c>
      <c r="G614" s="15" t="n">
        <v>0</v>
      </c>
      <c r="H614" s="2" t="n">
        <f aca="false">MAX(I614:J614)</f>
        <v>0</v>
      </c>
      <c r="I614" s="15" t="n">
        <v>0</v>
      </c>
      <c r="J614" s="15" t="n">
        <v>0</v>
      </c>
      <c r="K614" s="15" t="n">
        <v>4.94015444776995</v>
      </c>
      <c r="L614" s="15" t="n">
        <v>55</v>
      </c>
      <c r="M614" s="25" t="n">
        <v>3.08003209</v>
      </c>
      <c r="N614" s="0" t="str">
        <f aca="false">A614&amp;"_"&amp;B614</f>
        <v>MAW753_2</v>
      </c>
      <c r="O614" s="0" t="n">
        <f aca="false">HLOOKUP(N614,UP!$C$15:$AH$16,2,0)</f>
        <v>0</v>
      </c>
    </row>
    <row r="615" customFormat="false" ht="15.75" hidden="false" customHeight="true" outlineLevel="0" collapsed="false">
      <c r="A615" s="21" t="s">
        <v>62</v>
      </c>
      <c r="B615" s="36" t="n">
        <v>2</v>
      </c>
      <c r="C615" s="37" t="s">
        <v>60</v>
      </c>
      <c r="D615" s="38" t="n">
        <v>6042</v>
      </c>
      <c r="E615" s="24" t="s">
        <v>98</v>
      </c>
      <c r="F615" s="15" t="n">
        <f aca="false">IF(ISERROR(SEARCH("2",E615)),0,1)</f>
        <v>1</v>
      </c>
      <c r="G615" s="15" t="n">
        <v>0</v>
      </c>
      <c r="H615" s="2" t="n">
        <f aca="false">MAX(I615:J615)</f>
        <v>0</v>
      </c>
      <c r="I615" s="15" t="n">
        <v>0</v>
      </c>
      <c r="J615" s="15" t="n">
        <v>0</v>
      </c>
      <c r="K615" s="15" t="n">
        <v>3.02456832724357</v>
      </c>
      <c r="L615" s="15" t="n">
        <v>55</v>
      </c>
      <c r="M615" s="25" t="n">
        <v>3.08003209</v>
      </c>
      <c r="N615" s="0" t="str">
        <f aca="false">A615&amp;"_"&amp;B615</f>
        <v>MAW753_2</v>
      </c>
      <c r="O615" s="0" t="n">
        <f aca="false">HLOOKUP(N615,UP!$C$15:$AH$16,2,0)</f>
        <v>0</v>
      </c>
    </row>
    <row r="616" customFormat="false" ht="15.75" hidden="false" customHeight="true" outlineLevel="0" collapsed="false">
      <c r="A616" s="21" t="s">
        <v>62</v>
      </c>
      <c r="B616" s="36" t="n">
        <v>2</v>
      </c>
      <c r="C616" s="37" t="s">
        <v>57</v>
      </c>
      <c r="D616" s="38" t="n">
        <v>6641</v>
      </c>
      <c r="E616" s="24" t="s">
        <v>98</v>
      </c>
      <c r="F616" s="15" t="n">
        <f aca="false">IF(ISERROR(SEARCH("2",E616)),0,1)</f>
        <v>1</v>
      </c>
      <c r="G616" s="15" t="n">
        <v>0</v>
      </c>
      <c r="H616" s="2" t="n">
        <f aca="false">MAX(I616:J616)</f>
        <v>0</v>
      </c>
      <c r="I616" s="15" t="n">
        <v>0</v>
      </c>
      <c r="J616" s="15" t="n">
        <v>0</v>
      </c>
      <c r="K616" s="15" t="n">
        <v>1.73639752954725</v>
      </c>
      <c r="L616" s="15" t="n">
        <v>55</v>
      </c>
      <c r="M616" s="25" t="n">
        <v>3.08003209</v>
      </c>
      <c r="N616" s="0" t="str">
        <f aca="false">A616&amp;"_"&amp;B616</f>
        <v>MAW753_2</v>
      </c>
      <c r="O616" s="0" t="n">
        <f aca="false">HLOOKUP(N616,UP!$C$15:$AH$16,2,0)</f>
        <v>0</v>
      </c>
    </row>
    <row r="617" customFormat="false" ht="15.75" hidden="false" customHeight="true" outlineLevel="0" collapsed="false">
      <c r="A617" s="21" t="s">
        <v>62</v>
      </c>
      <c r="B617" s="36" t="n">
        <v>2</v>
      </c>
      <c r="C617" s="37" t="s">
        <v>56</v>
      </c>
      <c r="D617" s="38" t="n">
        <v>6050</v>
      </c>
      <c r="E617" s="24" t="s">
        <v>98</v>
      </c>
      <c r="F617" s="15" t="n">
        <f aca="false">IF(ISERROR(SEARCH("2",E617)),0,1)</f>
        <v>1</v>
      </c>
      <c r="G617" s="15" t="n">
        <v>0</v>
      </c>
      <c r="H617" s="2" t="n">
        <f aca="false">MAX(I617:J617)</f>
        <v>0</v>
      </c>
      <c r="I617" s="15" t="n">
        <v>0</v>
      </c>
      <c r="J617" s="15" t="n">
        <v>0</v>
      </c>
      <c r="K617" s="15" t="n">
        <v>2.86843117236016</v>
      </c>
      <c r="L617" s="15" t="n">
        <v>55</v>
      </c>
      <c r="M617" s="25" t="n">
        <v>3.08003209</v>
      </c>
      <c r="N617" s="0" t="str">
        <f aca="false">A617&amp;"_"&amp;B617</f>
        <v>MAW753_2</v>
      </c>
      <c r="O617" s="0" t="n">
        <f aca="false">HLOOKUP(N617,UP!$C$15:$AH$16,2,0)</f>
        <v>0</v>
      </c>
    </row>
    <row r="618" customFormat="false" ht="15.75" hidden="false" customHeight="true" outlineLevel="0" collapsed="false">
      <c r="A618" s="21" t="s">
        <v>62</v>
      </c>
      <c r="B618" s="36" t="n">
        <v>2</v>
      </c>
      <c r="C618" s="37" t="s">
        <v>56</v>
      </c>
      <c r="D618" s="38" t="n">
        <v>6226</v>
      </c>
      <c r="E618" s="24" t="s">
        <v>98</v>
      </c>
      <c r="F618" s="15" t="n">
        <f aca="false">IF(ISERROR(SEARCH("2",E618)),0,1)</f>
        <v>1</v>
      </c>
      <c r="G618" s="15" t="n">
        <v>0</v>
      </c>
      <c r="H618" s="2" t="n">
        <f aca="false">MAX(I618:J618)</f>
        <v>0</v>
      </c>
      <c r="I618" s="15" t="n">
        <v>0</v>
      </c>
      <c r="J618" s="15" t="n">
        <v>0</v>
      </c>
      <c r="K618" s="15" t="n">
        <v>3.20736974977433</v>
      </c>
      <c r="L618" s="15" t="n">
        <v>55</v>
      </c>
      <c r="M618" s="25" t="n">
        <v>3.08003209</v>
      </c>
      <c r="N618" s="0" t="str">
        <f aca="false">A618&amp;"_"&amp;B618</f>
        <v>MAW753_2</v>
      </c>
      <c r="O618" s="0" t="n">
        <f aca="false">HLOOKUP(N618,UP!$C$15:$AH$16,2,0)</f>
        <v>0</v>
      </c>
    </row>
    <row r="619" customFormat="false" ht="15.75" hidden="false" customHeight="true" outlineLevel="0" collapsed="false">
      <c r="A619" s="21" t="s">
        <v>62</v>
      </c>
      <c r="B619" s="36" t="n">
        <v>2</v>
      </c>
      <c r="C619" s="37" t="s">
        <v>56</v>
      </c>
      <c r="D619" s="38" t="n">
        <v>6229</v>
      </c>
      <c r="E619" s="24" t="s">
        <v>98</v>
      </c>
      <c r="F619" s="15" t="n">
        <f aca="false">IF(ISERROR(SEARCH("2",E619)),0,1)</f>
        <v>1</v>
      </c>
      <c r="G619" s="15" t="n">
        <v>0</v>
      </c>
      <c r="H619" s="2" t="n">
        <f aca="false">MAX(I619:J619)</f>
        <v>0</v>
      </c>
      <c r="I619" s="15" t="n">
        <v>0</v>
      </c>
      <c r="J619" s="15" t="n">
        <v>0</v>
      </c>
      <c r="K619" s="15" t="n">
        <v>2.82821878639421</v>
      </c>
      <c r="L619" s="15" t="n">
        <v>55</v>
      </c>
      <c r="M619" s="25" t="n">
        <v>3.08003209</v>
      </c>
      <c r="N619" s="0" t="str">
        <f aca="false">A619&amp;"_"&amp;B619</f>
        <v>MAW753_2</v>
      </c>
      <c r="O619" s="0" t="n">
        <f aca="false">HLOOKUP(N619,UP!$C$15:$AH$16,2,0)</f>
        <v>0</v>
      </c>
    </row>
    <row r="620" customFormat="false" ht="15.75" hidden="false" customHeight="true" outlineLevel="0" collapsed="false">
      <c r="A620" s="21" t="s">
        <v>62</v>
      </c>
      <c r="B620" s="36" t="n">
        <v>2</v>
      </c>
      <c r="C620" s="37" t="s">
        <v>57</v>
      </c>
      <c r="D620" s="38" t="n">
        <v>6438</v>
      </c>
      <c r="E620" s="24" t="s">
        <v>98</v>
      </c>
      <c r="F620" s="15" t="n">
        <f aca="false">IF(ISERROR(SEARCH("2",E620)),0,1)</f>
        <v>1</v>
      </c>
      <c r="G620" s="15" t="n">
        <v>0</v>
      </c>
      <c r="H620" s="2" t="n">
        <f aca="false">MAX(I620:J620)</f>
        <v>0</v>
      </c>
      <c r="I620" s="15" t="n">
        <v>0</v>
      </c>
      <c r="J620" s="15" t="n">
        <v>0</v>
      </c>
      <c r="K620" s="15" t="n">
        <v>1.67242684913853</v>
      </c>
      <c r="L620" s="15" t="n">
        <v>55</v>
      </c>
      <c r="M620" s="25" t="n">
        <v>3.08003209</v>
      </c>
      <c r="N620" s="0" t="str">
        <f aca="false">A620&amp;"_"&amp;B620</f>
        <v>MAW753_2</v>
      </c>
      <c r="O620" s="0" t="n">
        <f aca="false">HLOOKUP(N620,UP!$C$15:$AH$16,2,0)</f>
        <v>0</v>
      </c>
    </row>
    <row r="621" customFormat="false" ht="15.75" hidden="false" customHeight="true" outlineLevel="0" collapsed="false">
      <c r="A621" s="21" t="s">
        <v>62</v>
      </c>
      <c r="B621" s="36" t="n">
        <v>2</v>
      </c>
      <c r="C621" s="37" t="s">
        <v>57</v>
      </c>
      <c r="D621" s="38" t="n">
        <v>6051</v>
      </c>
      <c r="E621" s="24" t="s">
        <v>98</v>
      </c>
      <c r="F621" s="15" t="n">
        <f aca="false">IF(ISERROR(SEARCH("2",E621)),0,1)</f>
        <v>1</v>
      </c>
      <c r="G621" s="15" t="n">
        <v>0</v>
      </c>
      <c r="H621" s="2" t="n">
        <f aca="false">MAX(I621:J621)</f>
        <v>0</v>
      </c>
      <c r="I621" s="15" t="n">
        <v>0</v>
      </c>
      <c r="J621" s="15" t="n">
        <v>0</v>
      </c>
      <c r="K621" s="15" t="n">
        <v>2.07737814218625</v>
      </c>
      <c r="L621" s="15" t="n">
        <v>55</v>
      </c>
      <c r="M621" s="25" t="n">
        <v>3.08003209</v>
      </c>
      <c r="N621" s="0" t="str">
        <f aca="false">A621&amp;"_"&amp;B621</f>
        <v>MAW753_2</v>
      </c>
      <c r="O621" s="0" t="n">
        <f aca="false">HLOOKUP(N621,UP!$C$15:$AH$16,2,0)</f>
        <v>0</v>
      </c>
    </row>
    <row r="622" customFormat="false" ht="15.75" hidden="false" customHeight="true" outlineLevel="0" collapsed="false">
      <c r="A622" s="21" t="s">
        <v>62</v>
      </c>
      <c r="B622" s="36" t="n">
        <v>2</v>
      </c>
      <c r="C622" s="37" t="s">
        <v>57</v>
      </c>
      <c r="D622" s="38" t="n">
        <v>6052</v>
      </c>
      <c r="E622" s="24" t="s">
        <v>98</v>
      </c>
      <c r="F622" s="15" t="n">
        <f aca="false">IF(ISERROR(SEARCH("2",E622)),0,1)</f>
        <v>1</v>
      </c>
      <c r="G622" s="15" t="n">
        <v>0</v>
      </c>
      <c r="H622" s="2" t="n">
        <f aca="false">MAX(I622:J622)</f>
        <v>0</v>
      </c>
      <c r="I622" s="15" t="n">
        <v>0</v>
      </c>
      <c r="J622" s="15" t="n">
        <v>0</v>
      </c>
      <c r="K622" s="15" t="n">
        <v>1.9085175370558</v>
      </c>
      <c r="L622" s="15" t="n">
        <v>55</v>
      </c>
      <c r="M622" s="25" t="n">
        <v>3.08003209</v>
      </c>
      <c r="N622" s="0" t="str">
        <f aca="false">A622&amp;"_"&amp;B622</f>
        <v>MAW753_2</v>
      </c>
      <c r="O622" s="0" t="n">
        <f aca="false">HLOOKUP(N622,UP!$C$15:$AH$16,2,0)</f>
        <v>0</v>
      </c>
    </row>
    <row r="623" customFormat="false" ht="15.75" hidden="false" customHeight="true" outlineLevel="0" collapsed="false">
      <c r="A623" s="21" t="s">
        <v>62</v>
      </c>
      <c r="B623" s="36" t="n">
        <v>2</v>
      </c>
      <c r="C623" s="37" t="s">
        <v>56</v>
      </c>
      <c r="D623" s="38" t="n">
        <v>6235</v>
      </c>
      <c r="E623" s="24" t="s">
        <v>98</v>
      </c>
      <c r="F623" s="15" t="n">
        <f aca="false">IF(ISERROR(SEARCH("2",E623)),0,1)</f>
        <v>1</v>
      </c>
      <c r="G623" s="15" t="n">
        <v>0</v>
      </c>
      <c r="H623" s="2" t="n">
        <f aca="false">MAX(I623:J623)</f>
        <v>0</v>
      </c>
      <c r="I623" s="15" t="n">
        <v>0</v>
      </c>
      <c r="J623" s="15" t="n">
        <v>0</v>
      </c>
      <c r="K623" s="15" t="n">
        <v>2.99236700254428</v>
      </c>
      <c r="L623" s="15" t="n">
        <v>55</v>
      </c>
      <c r="M623" s="25" t="n">
        <v>3.08003209</v>
      </c>
      <c r="N623" s="0" t="str">
        <f aca="false">A623&amp;"_"&amp;B623</f>
        <v>MAW753_2</v>
      </c>
      <c r="O623" s="0" t="n">
        <f aca="false">HLOOKUP(N623,UP!$C$15:$AH$16,2,0)</f>
        <v>0</v>
      </c>
    </row>
    <row r="624" customFormat="false" ht="15.75" hidden="false" customHeight="true" outlineLevel="0" collapsed="false">
      <c r="A624" s="21" t="s">
        <v>62</v>
      </c>
      <c r="B624" s="36" t="n">
        <v>2</v>
      </c>
      <c r="C624" s="37" t="s">
        <v>85</v>
      </c>
      <c r="D624" s="38" t="n">
        <v>6237</v>
      </c>
      <c r="E624" s="24" t="s">
        <v>98</v>
      </c>
      <c r="F624" s="15" t="n">
        <f aca="false">IF(ISERROR(SEARCH("2",E624)),0,1)</f>
        <v>1</v>
      </c>
      <c r="G624" s="15" t="n">
        <v>0</v>
      </c>
      <c r="H624" s="2" t="n">
        <f aca="false">MAX(I624:J624)</f>
        <v>0</v>
      </c>
      <c r="I624" s="15" t="n">
        <v>0</v>
      </c>
      <c r="J624" s="15" t="n">
        <v>0</v>
      </c>
      <c r="K624" s="15" t="n">
        <v>3.41679617004426</v>
      </c>
      <c r="L624" s="15" t="n">
        <v>55</v>
      </c>
      <c r="M624" s="25" t="n">
        <v>3.08003209</v>
      </c>
      <c r="N624" s="0" t="str">
        <f aca="false">A624&amp;"_"&amp;B624</f>
        <v>MAW753_2</v>
      </c>
      <c r="O624" s="0" t="n">
        <f aca="false">HLOOKUP(N624,UP!$C$15:$AH$16,2,0)</f>
        <v>0</v>
      </c>
    </row>
    <row r="625" customFormat="false" ht="15.75" hidden="false" customHeight="true" outlineLevel="0" collapsed="false">
      <c r="A625" s="21" t="s">
        <v>62</v>
      </c>
      <c r="B625" s="36" t="n">
        <v>2</v>
      </c>
      <c r="C625" s="37" t="s">
        <v>56</v>
      </c>
      <c r="D625" s="38" t="n">
        <v>6482</v>
      </c>
      <c r="E625" s="24" t="s">
        <v>98</v>
      </c>
      <c r="F625" s="15" t="n">
        <f aca="false">IF(ISERROR(SEARCH("2",E625)),0,1)</f>
        <v>1</v>
      </c>
      <c r="G625" s="15" t="n">
        <v>0</v>
      </c>
      <c r="H625" s="2" t="n">
        <f aca="false">MAX(I625:J625)</f>
        <v>0</v>
      </c>
      <c r="I625" s="15" t="n">
        <v>0</v>
      </c>
      <c r="J625" s="15" t="n">
        <v>0</v>
      </c>
      <c r="K625" s="15" t="n">
        <v>2.97728735780705</v>
      </c>
      <c r="L625" s="15" t="n">
        <v>55</v>
      </c>
      <c r="M625" s="25" t="n">
        <v>3.08003209</v>
      </c>
      <c r="N625" s="0" t="str">
        <f aca="false">A625&amp;"_"&amp;B625</f>
        <v>MAW753_2</v>
      </c>
      <c r="O625" s="0" t="n">
        <f aca="false">HLOOKUP(N625,UP!$C$15:$AH$16,2,0)</f>
        <v>0</v>
      </c>
    </row>
    <row r="626" customFormat="false" ht="15.75" hidden="false" customHeight="true" outlineLevel="0" collapsed="false">
      <c r="A626" s="21" t="s">
        <v>62</v>
      </c>
      <c r="B626" s="36" t="n">
        <v>2</v>
      </c>
      <c r="C626" s="37" t="s">
        <v>56</v>
      </c>
      <c r="D626" s="38" t="n">
        <v>6005</v>
      </c>
      <c r="E626" s="24" t="s">
        <v>98</v>
      </c>
      <c r="F626" s="15" t="n">
        <f aca="false">IF(ISERROR(SEARCH("2",E626)),0,1)</f>
        <v>1</v>
      </c>
      <c r="G626" s="15" t="n">
        <v>0</v>
      </c>
      <c r="H626" s="2" t="n">
        <f aca="false">MAX(I626:J626)</f>
        <v>0</v>
      </c>
      <c r="I626" s="15" t="n">
        <v>0</v>
      </c>
      <c r="J626" s="15" t="n">
        <v>0</v>
      </c>
      <c r="K626" s="15" t="n">
        <v>3.48127735925919</v>
      </c>
      <c r="L626" s="15" t="n">
        <v>55</v>
      </c>
      <c r="M626" s="25" t="n">
        <v>3.08003209</v>
      </c>
      <c r="N626" s="0" t="str">
        <f aca="false">A626&amp;"_"&amp;B626</f>
        <v>MAW753_2</v>
      </c>
      <c r="O626" s="0" t="n">
        <f aca="false">HLOOKUP(N626,UP!$C$15:$AH$16,2,0)</f>
        <v>0</v>
      </c>
    </row>
    <row r="627" customFormat="false" ht="15.75" hidden="false" customHeight="true" outlineLevel="0" collapsed="false">
      <c r="A627" s="21" t="s">
        <v>62</v>
      </c>
      <c r="B627" s="36" t="n">
        <v>2</v>
      </c>
      <c r="C627" s="37" t="s">
        <v>54</v>
      </c>
      <c r="D627" s="38" t="n">
        <v>6011</v>
      </c>
      <c r="E627" s="24" t="s">
        <v>98</v>
      </c>
      <c r="F627" s="15" t="n">
        <f aca="false">IF(ISERROR(SEARCH("2",E627)),0,1)</f>
        <v>1</v>
      </c>
      <c r="G627" s="15" t="n">
        <v>0</v>
      </c>
      <c r="H627" s="2" t="n">
        <f aca="false">MAX(I627:J627)</f>
        <v>0</v>
      </c>
      <c r="I627" s="15" t="n">
        <v>0</v>
      </c>
      <c r="J627" s="15" t="n">
        <v>0</v>
      </c>
      <c r="K627" s="15" t="n">
        <v>2.633754201137</v>
      </c>
      <c r="L627" s="15" t="n">
        <v>55</v>
      </c>
      <c r="M627" s="25" t="n">
        <v>3.08003209</v>
      </c>
      <c r="N627" s="0" t="str">
        <f aca="false">A627&amp;"_"&amp;B627</f>
        <v>MAW753_2</v>
      </c>
      <c r="O627" s="0" t="n">
        <f aca="false">HLOOKUP(N627,UP!$C$15:$AH$16,2,0)</f>
        <v>0</v>
      </c>
    </row>
    <row r="628" customFormat="false" ht="15.75" hidden="false" customHeight="true" outlineLevel="0" collapsed="false">
      <c r="A628" s="21" t="s">
        <v>62</v>
      </c>
      <c r="B628" s="36" t="n">
        <v>2</v>
      </c>
      <c r="C628" s="37" t="s">
        <v>56</v>
      </c>
      <c r="D628" s="38" t="n">
        <v>6404</v>
      </c>
      <c r="E628" s="24" t="s">
        <v>98</v>
      </c>
      <c r="F628" s="15" t="n">
        <f aca="false">IF(ISERROR(SEARCH("2",E628)),0,1)</f>
        <v>1</v>
      </c>
      <c r="G628" s="15" t="n">
        <v>0</v>
      </c>
      <c r="H628" s="2" t="n">
        <f aca="false">MAX(I628:J628)</f>
        <v>0</v>
      </c>
      <c r="I628" s="15" t="n">
        <v>0</v>
      </c>
      <c r="J628" s="15" t="n">
        <v>0</v>
      </c>
      <c r="K628" s="15" t="n">
        <v>3.49502182711864</v>
      </c>
      <c r="L628" s="15" t="n">
        <v>55</v>
      </c>
      <c r="M628" s="25" t="n">
        <v>3.08003209</v>
      </c>
      <c r="N628" s="0" t="str">
        <f aca="false">A628&amp;"_"&amp;B628</f>
        <v>MAW753_2</v>
      </c>
      <c r="O628" s="0" t="n">
        <f aca="false">HLOOKUP(N628,UP!$C$15:$AH$16,2,0)</f>
        <v>0</v>
      </c>
    </row>
    <row r="629" customFormat="false" ht="15.75" hidden="false" customHeight="true" outlineLevel="0" collapsed="false">
      <c r="A629" s="21" t="s">
        <v>62</v>
      </c>
      <c r="B629" s="36" t="n">
        <v>2</v>
      </c>
      <c r="C629" s="37" t="s">
        <v>57</v>
      </c>
      <c r="D629" s="38" t="n">
        <v>6609</v>
      </c>
      <c r="E629" s="24" t="s">
        <v>98</v>
      </c>
      <c r="F629" s="15" t="n">
        <f aca="false">IF(ISERROR(SEARCH("2",E629)),0,1)</f>
        <v>1</v>
      </c>
      <c r="G629" s="15" t="n">
        <v>0</v>
      </c>
      <c r="H629" s="2" t="n">
        <f aca="false">MAX(I629:J629)</f>
        <v>0</v>
      </c>
      <c r="I629" s="15" t="n">
        <v>0</v>
      </c>
      <c r="J629" s="15" t="n">
        <v>0</v>
      </c>
      <c r="K629" s="15" t="n">
        <v>3.30275635671895</v>
      </c>
      <c r="L629" s="15" t="n">
        <v>55</v>
      </c>
      <c r="M629" s="25" t="n">
        <v>3.08003209</v>
      </c>
      <c r="N629" s="0" t="str">
        <f aca="false">A629&amp;"_"&amp;B629</f>
        <v>MAW753_2</v>
      </c>
      <c r="O629" s="0" t="n">
        <f aca="false">HLOOKUP(N629,UP!$C$15:$AH$16,2,0)</f>
        <v>0</v>
      </c>
    </row>
    <row r="630" customFormat="false" ht="15.75" hidden="false" customHeight="true" outlineLevel="0" collapsed="false">
      <c r="A630" s="21" t="s">
        <v>62</v>
      </c>
      <c r="B630" s="36" t="n">
        <v>2</v>
      </c>
      <c r="C630" s="37" t="s">
        <v>64</v>
      </c>
      <c r="D630" s="38" t="n">
        <v>6610</v>
      </c>
      <c r="E630" s="24" t="s">
        <v>98</v>
      </c>
      <c r="F630" s="15" t="n">
        <f aca="false">IF(ISERROR(SEARCH("2",E630)),0,1)</f>
        <v>1</v>
      </c>
      <c r="G630" s="15" t="n">
        <v>0</v>
      </c>
      <c r="H630" s="2" t="n">
        <f aca="false">MAX(I630:J630)</f>
        <v>0</v>
      </c>
      <c r="I630" s="15" t="n">
        <v>0</v>
      </c>
      <c r="J630" s="15" t="n">
        <v>0</v>
      </c>
      <c r="K630" s="15" t="n">
        <v>3.58282934178648</v>
      </c>
      <c r="L630" s="15" t="n">
        <v>55</v>
      </c>
      <c r="M630" s="25" t="n">
        <v>3.08003209</v>
      </c>
      <c r="N630" s="0" t="str">
        <f aca="false">A630&amp;"_"&amp;B630</f>
        <v>MAW753_2</v>
      </c>
      <c r="O630" s="0" t="n">
        <f aca="false">HLOOKUP(N630,UP!$C$15:$AH$16,2,0)</f>
        <v>0</v>
      </c>
    </row>
    <row r="631" customFormat="false" ht="15.75" hidden="false" customHeight="true" outlineLevel="0" collapsed="false">
      <c r="A631" s="21" t="s">
        <v>62</v>
      </c>
      <c r="B631" s="36" t="n">
        <v>2</v>
      </c>
      <c r="C631" s="37" t="s">
        <v>64</v>
      </c>
      <c r="D631" s="38" t="n">
        <v>6611</v>
      </c>
      <c r="E631" s="24" t="s">
        <v>98</v>
      </c>
      <c r="F631" s="15" t="n">
        <f aca="false">IF(ISERROR(SEARCH("2",E631)),0,1)</f>
        <v>1</v>
      </c>
      <c r="G631" s="15" t="n">
        <v>0</v>
      </c>
      <c r="H631" s="2" t="n">
        <f aca="false">MAX(I631:J631)</f>
        <v>0</v>
      </c>
      <c r="I631" s="15" t="n">
        <v>0</v>
      </c>
      <c r="J631" s="15" t="n">
        <v>0</v>
      </c>
      <c r="K631" s="15" t="n">
        <v>3.47208820074744</v>
      </c>
      <c r="L631" s="15" t="n">
        <v>55</v>
      </c>
      <c r="M631" s="25" t="n">
        <v>3.08003209</v>
      </c>
      <c r="N631" s="0" t="str">
        <f aca="false">A631&amp;"_"&amp;B631</f>
        <v>MAW753_2</v>
      </c>
      <c r="O631" s="0" t="n">
        <f aca="false">HLOOKUP(N631,UP!$C$15:$AH$16,2,0)</f>
        <v>0</v>
      </c>
    </row>
    <row r="632" customFormat="false" ht="15.75" hidden="false" customHeight="true" outlineLevel="0" collapsed="false">
      <c r="A632" s="21" t="s">
        <v>62</v>
      </c>
      <c r="B632" s="36" t="n">
        <v>2</v>
      </c>
      <c r="C632" s="37" t="s">
        <v>56</v>
      </c>
      <c r="D632" s="38" t="n">
        <v>6202</v>
      </c>
      <c r="E632" s="24" t="s">
        <v>98</v>
      </c>
      <c r="F632" s="15" t="n">
        <f aca="false">IF(ISERROR(SEARCH("2",E632)),0,1)</f>
        <v>1</v>
      </c>
      <c r="G632" s="15" t="n">
        <v>0</v>
      </c>
      <c r="H632" s="2" t="n">
        <f aca="false">MAX(I632:J632)</f>
        <v>0</v>
      </c>
      <c r="I632" s="15" t="n">
        <v>0</v>
      </c>
      <c r="J632" s="15" t="n">
        <v>0</v>
      </c>
      <c r="K632" s="15" t="n">
        <v>4.50249132121672</v>
      </c>
      <c r="L632" s="15" t="n">
        <v>55</v>
      </c>
      <c r="M632" s="25" t="n">
        <v>3.08003209</v>
      </c>
      <c r="N632" s="0" t="str">
        <f aca="false">A632&amp;"_"&amp;B632</f>
        <v>MAW753_2</v>
      </c>
      <c r="O632" s="0" t="n">
        <f aca="false">HLOOKUP(N632,UP!$C$15:$AH$16,2,0)</f>
        <v>0</v>
      </c>
    </row>
    <row r="633" customFormat="false" ht="15.75" hidden="false" customHeight="true" outlineLevel="0" collapsed="false">
      <c r="A633" s="21" t="s">
        <v>62</v>
      </c>
      <c r="B633" s="36" t="n">
        <v>1</v>
      </c>
      <c r="C633" s="37" t="s">
        <v>56</v>
      </c>
      <c r="D633" s="38" t="n">
        <v>6679</v>
      </c>
      <c r="E633" s="24" t="s">
        <v>98</v>
      </c>
      <c r="F633" s="15" t="n">
        <f aca="false">IF(ISERROR(SEARCH("2",E633)),0,1)</f>
        <v>1</v>
      </c>
      <c r="G633" s="15" t="n">
        <v>0</v>
      </c>
      <c r="H633" s="2" t="n">
        <f aca="false">MAX(I633:J633)</f>
        <v>0</v>
      </c>
      <c r="I633" s="15" t="n">
        <v>0</v>
      </c>
      <c r="J633" s="15" t="n">
        <v>0</v>
      </c>
      <c r="K633" s="15" t="n">
        <v>4.86671971949229</v>
      </c>
      <c r="L633" s="15" t="n">
        <v>55</v>
      </c>
      <c r="M633" s="25" t="n">
        <v>3.08003209</v>
      </c>
      <c r="N633" s="0" t="str">
        <f aca="false">A633&amp;"_"&amp;B633</f>
        <v>MAW753_1</v>
      </c>
      <c r="O633" s="0" t="n">
        <f aca="false">HLOOKUP(N633,UP!$C$15:$AH$16,2,0)</f>
        <v>1</v>
      </c>
    </row>
    <row r="634" customFormat="false" ht="15.75" hidden="false" customHeight="true" outlineLevel="0" collapsed="false">
      <c r="A634" s="21" t="s">
        <v>62</v>
      </c>
      <c r="B634" s="36" t="n">
        <v>1</v>
      </c>
      <c r="C634" s="37" t="s">
        <v>56</v>
      </c>
      <c r="D634" s="38" t="n">
        <v>6494</v>
      </c>
      <c r="E634" s="24" t="s">
        <v>98</v>
      </c>
      <c r="F634" s="15" t="n">
        <f aca="false">IF(ISERROR(SEARCH("2",E634)),0,1)</f>
        <v>1</v>
      </c>
      <c r="G634" s="15" t="n">
        <v>0</v>
      </c>
      <c r="H634" s="2" t="n">
        <f aca="false">MAX(I634:J634)</f>
        <v>0</v>
      </c>
      <c r="I634" s="15" t="n">
        <v>0</v>
      </c>
      <c r="J634" s="15" t="n">
        <v>0</v>
      </c>
      <c r="K634" s="15" t="n">
        <v>2.32387535576854</v>
      </c>
      <c r="L634" s="15" t="n">
        <v>55</v>
      </c>
      <c r="M634" s="25" t="n">
        <v>3.08003209</v>
      </c>
      <c r="N634" s="0" t="str">
        <f aca="false">A634&amp;"_"&amp;B634</f>
        <v>MAW753_1</v>
      </c>
      <c r="O634" s="0" t="n">
        <f aca="false">HLOOKUP(N634,UP!$C$15:$AH$16,2,0)</f>
        <v>1</v>
      </c>
    </row>
    <row r="635" customFormat="false" ht="15.75" hidden="false" customHeight="true" outlineLevel="0" collapsed="false">
      <c r="A635" s="21" t="s">
        <v>62</v>
      </c>
      <c r="B635" s="36" t="n">
        <v>1</v>
      </c>
      <c r="C635" s="37" t="s">
        <v>56</v>
      </c>
      <c r="D635" s="38" t="n">
        <v>6675</v>
      </c>
      <c r="E635" s="24" t="s">
        <v>98</v>
      </c>
      <c r="F635" s="15" t="n">
        <f aca="false">IF(ISERROR(SEARCH("2",E635)),0,1)</f>
        <v>1</v>
      </c>
      <c r="G635" s="15" t="n">
        <v>0</v>
      </c>
      <c r="H635" s="2" t="n">
        <f aca="false">MAX(I635:J635)</f>
        <v>0</v>
      </c>
      <c r="I635" s="15" t="n">
        <v>0</v>
      </c>
      <c r="J635" s="15" t="n">
        <v>0</v>
      </c>
      <c r="K635" s="15" t="n">
        <v>3.87923860865268</v>
      </c>
      <c r="L635" s="15" t="n">
        <v>55</v>
      </c>
      <c r="M635" s="25" t="n">
        <v>3.08003209</v>
      </c>
      <c r="N635" s="0" t="str">
        <f aca="false">A635&amp;"_"&amp;B635</f>
        <v>MAW753_1</v>
      </c>
      <c r="O635" s="0" t="n">
        <f aca="false">HLOOKUP(N635,UP!$C$15:$AH$16,2,0)</f>
        <v>1</v>
      </c>
    </row>
    <row r="636" customFormat="false" ht="15.75" hidden="false" customHeight="true" outlineLevel="0" collapsed="false">
      <c r="A636" s="21" t="s">
        <v>62</v>
      </c>
      <c r="B636" s="36" t="n">
        <v>1</v>
      </c>
      <c r="C636" s="37" t="s">
        <v>56</v>
      </c>
      <c r="D636" s="38" t="n">
        <v>6491</v>
      </c>
      <c r="E636" s="24" t="s">
        <v>98</v>
      </c>
      <c r="F636" s="15" t="n">
        <f aca="false">IF(ISERROR(SEARCH("2",E636)),0,1)</f>
        <v>1</v>
      </c>
      <c r="G636" s="15" t="n">
        <v>0</v>
      </c>
      <c r="H636" s="2" t="n">
        <f aca="false">MAX(I636:J636)</f>
        <v>0</v>
      </c>
      <c r="I636" s="15" t="n">
        <v>0</v>
      </c>
      <c r="J636" s="15" t="n">
        <v>0</v>
      </c>
      <c r="K636" s="15" t="n">
        <v>2.64742012918012</v>
      </c>
      <c r="L636" s="15" t="n">
        <v>55</v>
      </c>
      <c r="M636" s="25" t="n">
        <v>3.08003209</v>
      </c>
      <c r="N636" s="0" t="str">
        <f aca="false">A636&amp;"_"&amp;B636</f>
        <v>MAW753_1</v>
      </c>
      <c r="O636" s="0" t="n">
        <f aca="false">HLOOKUP(N636,UP!$C$15:$AH$16,2,0)</f>
        <v>1</v>
      </c>
    </row>
    <row r="637" customFormat="false" ht="15.75" hidden="false" customHeight="true" outlineLevel="0" collapsed="false">
      <c r="A637" s="21" t="s">
        <v>62</v>
      </c>
      <c r="B637" s="36" t="n">
        <v>1</v>
      </c>
      <c r="C637" s="37" t="s">
        <v>56</v>
      </c>
      <c r="D637" s="38" t="n">
        <v>6667</v>
      </c>
      <c r="E637" s="24" t="s">
        <v>98</v>
      </c>
      <c r="F637" s="15" t="n">
        <f aca="false">IF(ISERROR(SEARCH("2",E637)),0,1)</f>
        <v>1</v>
      </c>
      <c r="G637" s="15" t="n">
        <v>0</v>
      </c>
      <c r="H637" s="2" t="n">
        <f aca="false">MAX(I637:J637)</f>
        <v>0</v>
      </c>
      <c r="I637" s="15" t="n">
        <v>0</v>
      </c>
      <c r="J637" s="15" t="n">
        <v>0</v>
      </c>
      <c r="K637" s="15" t="n">
        <v>5.42415606596363</v>
      </c>
      <c r="L637" s="15" t="n">
        <v>55</v>
      </c>
      <c r="M637" s="25" t="n">
        <v>3.08003209</v>
      </c>
      <c r="N637" s="0" t="str">
        <f aca="false">A637&amp;"_"&amp;B637</f>
        <v>MAW753_1</v>
      </c>
      <c r="O637" s="0" t="n">
        <f aca="false">HLOOKUP(N637,UP!$C$15:$AH$16,2,0)</f>
        <v>1</v>
      </c>
    </row>
    <row r="638" customFormat="false" ht="15.75" hidden="false" customHeight="true" outlineLevel="0" collapsed="false">
      <c r="A638" s="21" t="s">
        <v>62</v>
      </c>
      <c r="B638" s="36" t="n">
        <v>1</v>
      </c>
      <c r="C638" s="37" t="s">
        <v>56</v>
      </c>
      <c r="D638" s="38" t="n">
        <v>6680</v>
      </c>
      <c r="E638" s="24" t="s">
        <v>98</v>
      </c>
      <c r="F638" s="15" t="n">
        <f aca="false">IF(ISERROR(SEARCH("2",E638)),0,1)</f>
        <v>1</v>
      </c>
      <c r="G638" s="15" t="n">
        <v>0</v>
      </c>
      <c r="H638" s="2" t="n">
        <f aca="false">MAX(I638:J638)</f>
        <v>0</v>
      </c>
      <c r="I638" s="15" t="n">
        <v>0</v>
      </c>
      <c r="J638" s="15" t="n">
        <v>0</v>
      </c>
      <c r="K638" s="15" t="n">
        <v>3.62162801105831</v>
      </c>
      <c r="L638" s="15" t="n">
        <v>55</v>
      </c>
      <c r="M638" s="25" t="n">
        <v>3.08003209</v>
      </c>
      <c r="N638" s="0" t="str">
        <f aca="false">A638&amp;"_"&amp;B638</f>
        <v>MAW753_1</v>
      </c>
      <c r="O638" s="0" t="n">
        <f aca="false">HLOOKUP(N638,UP!$C$15:$AH$16,2,0)</f>
        <v>1</v>
      </c>
    </row>
    <row r="639" customFormat="false" ht="15.75" hidden="false" customHeight="true" outlineLevel="0" collapsed="false">
      <c r="A639" s="21" t="s">
        <v>62</v>
      </c>
      <c r="B639" s="36" t="n">
        <v>1</v>
      </c>
      <c r="C639" s="37" t="s">
        <v>76</v>
      </c>
      <c r="D639" s="38" t="n">
        <v>6489</v>
      </c>
      <c r="E639" s="24" t="s">
        <v>98</v>
      </c>
      <c r="F639" s="15" t="n">
        <f aca="false">IF(ISERROR(SEARCH("2",E639)),0,1)</f>
        <v>1</v>
      </c>
      <c r="G639" s="15" t="n">
        <v>0</v>
      </c>
      <c r="H639" s="2" t="n">
        <f aca="false">MAX(I639:J639)</f>
        <v>0</v>
      </c>
      <c r="I639" s="15" t="n">
        <v>0</v>
      </c>
      <c r="J639" s="15" t="n">
        <v>0</v>
      </c>
      <c r="K639" s="15" t="n">
        <v>2.6839411437781</v>
      </c>
      <c r="L639" s="15" t="n">
        <v>55</v>
      </c>
      <c r="M639" s="25" t="n">
        <v>3.08003209</v>
      </c>
      <c r="N639" s="0" t="str">
        <f aca="false">A639&amp;"_"&amp;B639</f>
        <v>MAW753_1</v>
      </c>
      <c r="O639" s="0" t="n">
        <f aca="false">HLOOKUP(N639,UP!$C$15:$AH$16,2,0)</f>
        <v>1</v>
      </c>
    </row>
    <row r="640" customFormat="false" ht="15.75" hidden="false" customHeight="true" outlineLevel="0" collapsed="false">
      <c r="A640" s="21" t="s">
        <v>62</v>
      </c>
      <c r="B640" s="36" t="n">
        <v>1</v>
      </c>
      <c r="C640" s="37" t="s">
        <v>54</v>
      </c>
      <c r="D640" s="38" t="n">
        <v>6071</v>
      </c>
      <c r="E640" s="24" t="s">
        <v>98</v>
      </c>
      <c r="F640" s="15" t="n">
        <f aca="false">IF(ISERROR(SEARCH("2",E640)),0,1)</f>
        <v>1</v>
      </c>
      <c r="G640" s="15" t="n">
        <v>0</v>
      </c>
      <c r="H640" s="2" t="n">
        <f aca="false">MAX(I640:J640)</f>
        <v>0</v>
      </c>
      <c r="I640" s="15" t="n">
        <v>0</v>
      </c>
      <c r="J640" s="15" t="n">
        <v>0</v>
      </c>
      <c r="K640" s="15" t="n">
        <v>4.4806179823661</v>
      </c>
      <c r="L640" s="15" t="n">
        <v>55</v>
      </c>
      <c r="M640" s="25" t="n">
        <v>3.08003209</v>
      </c>
      <c r="N640" s="0" t="str">
        <f aca="false">A640&amp;"_"&amp;B640</f>
        <v>MAW753_1</v>
      </c>
      <c r="O640" s="0" t="n">
        <f aca="false">HLOOKUP(N640,UP!$C$15:$AH$16,2,0)</f>
        <v>1</v>
      </c>
    </row>
    <row r="641" customFormat="false" ht="15.75" hidden="false" customHeight="true" outlineLevel="0" collapsed="false">
      <c r="A641" s="21" t="s">
        <v>62</v>
      </c>
      <c r="B641" s="36" t="n">
        <v>1</v>
      </c>
      <c r="C641" s="37" t="s">
        <v>56</v>
      </c>
      <c r="D641" s="38" t="n">
        <v>6501</v>
      </c>
      <c r="E641" s="24" t="s">
        <v>98</v>
      </c>
      <c r="F641" s="15" t="n">
        <f aca="false">IF(ISERROR(SEARCH("2",E641)),0,1)</f>
        <v>1</v>
      </c>
      <c r="G641" s="15" t="n">
        <v>0</v>
      </c>
      <c r="H641" s="2" t="n">
        <f aca="false">MAX(I641:J641)</f>
        <v>0</v>
      </c>
      <c r="I641" s="15" t="n">
        <v>0</v>
      </c>
      <c r="J641" s="15" t="n">
        <v>0</v>
      </c>
      <c r="K641" s="15" t="n">
        <v>5.65486677646163</v>
      </c>
      <c r="L641" s="15" t="n">
        <v>55</v>
      </c>
      <c r="M641" s="25" t="n">
        <v>3.08003209</v>
      </c>
      <c r="N641" s="0" t="str">
        <f aca="false">A641&amp;"_"&amp;B641</f>
        <v>MAW753_1</v>
      </c>
      <c r="O641" s="0" t="n">
        <f aca="false">HLOOKUP(N641,UP!$C$15:$AH$16,2,0)</f>
        <v>1</v>
      </c>
    </row>
    <row r="642" customFormat="false" ht="15.75" hidden="false" customHeight="true" outlineLevel="0" collapsed="false">
      <c r="A642" s="21" t="s">
        <v>62</v>
      </c>
      <c r="B642" s="36" t="n">
        <v>1</v>
      </c>
      <c r="C642" s="37" t="s">
        <v>56</v>
      </c>
      <c r="D642" s="38" t="n">
        <v>6075</v>
      </c>
      <c r="E642" s="24" t="s">
        <v>98</v>
      </c>
      <c r="F642" s="15" t="n">
        <f aca="false">IF(ISERROR(SEARCH("2",E642)),0,1)</f>
        <v>1</v>
      </c>
      <c r="G642" s="15" t="n">
        <v>0</v>
      </c>
      <c r="H642" s="2" t="n">
        <f aca="false">MAX(I642:J642)</f>
        <v>0</v>
      </c>
      <c r="I642" s="15" t="n">
        <v>0</v>
      </c>
      <c r="J642" s="15" t="n">
        <v>0</v>
      </c>
      <c r="K642" s="15" t="n">
        <v>1.8280927651239</v>
      </c>
      <c r="L642" s="15" t="n">
        <v>55</v>
      </c>
      <c r="M642" s="25" t="n">
        <v>3.08003209</v>
      </c>
      <c r="N642" s="0" t="str">
        <f aca="false">A642&amp;"_"&amp;B642</f>
        <v>MAW753_1</v>
      </c>
      <c r="O642" s="0" t="n">
        <f aca="false">HLOOKUP(N642,UP!$C$15:$AH$16,2,0)</f>
        <v>1</v>
      </c>
    </row>
    <row r="643" customFormat="false" ht="15.75" hidden="false" customHeight="true" outlineLevel="0" collapsed="false">
      <c r="A643" s="21" t="s">
        <v>62</v>
      </c>
      <c r="B643" s="36" t="n">
        <v>1</v>
      </c>
      <c r="C643" s="37" t="s">
        <v>56</v>
      </c>
      <c r="D643" s="38" t="n">
        <v>6083</v>
      </c>
      <c r="E643" s="24" t="s">
        <v>98</v>
      </c>
      <c r="F643" s="15" t="n">
        <f aca="false">IF(ISERROR(SEARCH("2",E643)),0,1)</f>
        <v>1</v>
      </c>
      <c r="G643" s="15" t="n">
        <v>0</v>
      </c>
      <c r="H643" s="2" t="n">
        <f aca="false">MAX(I643:J643)</f>
        <v>0</v>
      </c>
      <c r="I643" s="15" t="n">
        <v>0</v>
      </c>
      <c r="J643" s="15" t="n">
        <v>0</v>
      </c>
      <c r="K643" s="15" t="n">
        <v>4.02108151696226</v>
      </c>
      <c r="L643" s="15" t="n">
        <v>55</v>
      </c>
      <c r="M643" s="25" t="n">
        <v>3.08003209</v>
      </c>
      <c r="N643" s="0" t="str">
        <f aca="false">A643&amp;"_"&amp;B643</f>
        <v>MAW753_1</v>
      </c>
      <c r="O643" s="0" t="n">
        <f aca="false">HLOOKUP(N643,UP!$C$15:$AH$16,2,0)</f>
        <v>1</v>
      </c>
    </row>
    <row r="644" customFormat="false" ht="15.75" hidden="false" customHeight="true" outlineLevel="0" collapsed="false">
      <c r="A644" s="21" t="s">
        <v>62</v>
      </c>
      <c r="B644" s="36" t="n">
        <v>1</v>
      </c>
      <c r="C644" s="37" t="s">
        <v>56</v>
      </c>
      <c r="D644" s="38" t="n">
        <v>6243</v>
      </c>
      <c r="E644" s="24" t="s">
        <v>98</v>
      </c>
      <c r="F644" s="15" t="n">
        <f aca="false">IF(ISERROR(SEARCH("2",E644)),0,1)</f>
        <v>1</v>
      </c>
      <c r="G644" s="15" t="n">
        <v>0</v>
      </c>
      <c r="H644" s="2" t="n">
        <f aca="false">MAX(I644:J644)</f>
        <v>0</v>
      </c>
      <c r="I644" s="15" t="n">
        <v>0</v>
      </c>
      <c r="J644" s="15" t="n">
        <v>0</v>
      </c>
      <c r="K644" s="15" t="n">
        <v>3.3659023690561</v>
      </c>
      <c r="L644" s="15" t="n">
        <v>55</v>
      </c>
      <c r="M644" s="25" t="n">
        <v>3.08003209</v>
      </c>
      <c r="N644" s="0" t="str">
        <f aca="false">A644&amp;"_"&amp;B644</f>
        <v>MAW753_1</v>
      </c>
      <c r="O644" s="0" t="n">
        <f aca="false">HLOOKUP(N644,UP!$C$15:$AH$16,2,0)</f>
        <v>1</v>
      </c>
    </row>
    <row r="645" customFormat="false" ht="15.75" hidden="false" customHeight="true" outlineLevel="0" collapsed="false">
      <c r="A645" s="21" t="s">
        <v>62</v>
      </c>
      <c r="B645" s="36" t="n">
        <v>1</v>
      </c>
      <c r="C645" s="37" t="s">
        <v>85</v>
      </c>
      <c r="D645" s="38" t="n">
        <v>6691</v>
      </c>
      <c r="E645" s="24" t="s">
        <v>98</v>
      </c>
      <c r="F645" s="15" t="n">
        <f aca="false">IF(ISERROR(SEARCH("2",E645)),0,1)</f>
        <v>1</v>
      </c>
      <c r="G645" s="15" t="n">
        <v>0</v>
      </c>
      <c r="H645" s="2" t="n">
        <f aca="false">MAX(I645:J645)</f>
        <v>0</v>
      </c>
      <c r="I645" s="15" t="n">
        <v>0</v>
      </c>
      <c r="J645" s="15" t="n">
        <v>0</v>
      </c>
      <c r="K645" s="15" t="n">
        <v>1.99518622438671</v>
      </c>
      <c r="L645" s="15" t="n">
        <v>55</v>
      </c>
      <c r="M645" s="25" t="n">
        <v>3.08003209</v>
      </c>
      <c r="N645" s="0" t="str">
        <f aca="false">A645&amp;"_"&amp;B645</f>
        <v>MAW753_1</v>
      </c>
      <c r="O645" s="0" t="n">
        <f aca="false">HLOOKUP(N645,UP!$C$15:$AH$16,2,0)</f>
        <v>1</v>
      </c>
    </row>
    <row r="646" customFormat="false" ht="15.75" hidden="false" customHeight="true" outlineLevel="0" collapsed="false">
      <c r="A646" s="21" t="s">
        <v>62</v>
      </c>
      <c r="B646" s="36" t="n">
        <v>1</v>
      </c>
      <c r="C646" s="37" t="s">
        <v>57</v>
      </c>
      <c r="D646" s="38" t="n">
        <v>6650</v>
      </c>
      <c r="E646" s="24" t="s">
        <v>98</v>
      </c>
      <c r="F646" s="15" t="n">
        <f aca="false">IF(ISERROR(SEARCH("2",E646)),0,1)</f>
        <v>1</v>
      </c>
      <c r="G646" s="15" t="n">
        <v>0</v>
      </c>
      <c r="H646" s="2" t="n">
        <f aca="false">MAX(I646:J646)</f>
        <v>0</v>
      </c>
      <c r="I646" s="15" t="n">
        <v>0</v>
      </c>
      <c r="J646" s="15" t="n">
        <v>0</v>
      </c>
      <c r="K646" s="15" t="n">
        <v>2.26288918838073</v>
      </c>
      <c r="L646" s="15" t="n">
        <v>55</v>
      </c>
      <c r="M646" s="25" t="n">
        <v>3.08003209</v>
      </c>
      <c r="N646" s="0" t="str">
        <f aca="false">A646&amp;"_"&amp;B646</f>
        <v>MAW753_1</v>
      </c>
      <c r="O646" s="0" t="n">
        <f aca="false">HLOOKUP(N646,UP!$C$15:$AH$16,2,0)</f>
        <v>1</v>
      </c>
    </row>
    <row r="647" customFormat="false" ht="15.75" hidden="false" customHeight="true" outlineLevel="0" collapsed="false">
      <c r="A647" s="21" t="s">
        <v>62</v>
      </c>
      <c r="B647" s="36" t="n">
        <v>1</v>
      </c>
      <c r="C647" s="37" t="s">
        <v>57</v>
      </c>
      <c r="D647" s="38" t="n">
        <v>6084</v>
      </c>
      <c r="E647" s="24" t="s">
        <v>98</v>
      </c>
      <c r="F647" s="15" t="n">
        <f aca="false">IF(ISERROR(SEARCH("2",E647)),0,1)</f>
        <v>1</v>
      </c>
      <c r="G647" s="15" t="n">
        <v>0</v>
      </c>
      <c r="H647" s="2" t="n">
        <f aca="false">MAX(I647:J647)</f>
        <v>0</v>
      </c>
      <c r="I647" s="15" t="n">
        <v>0</v>
      </c>
      <c r="J647" s="15" t="n">
        <v>0</v>
      </c>
      <c r="K647" s="15" t="n">
        <v>3.05017230737033</v>
      </c>
      <c r="L647" s="15" t="n">
        <v>55</v>
      </c>
      <c r="M647" s="25" t="n">
        <v>3.08003209</v>
      </c>
      <c r="N647" s="0" t="str">
        <f aca="false">A647&amp;"_"&amp;B647</f>
        <v>MAW753_1</v>
      </c>
      <c r="O647" s="0" t="n">
        <f aca="false">HLOOKUP(N647,UP!$C$15:$AH$16,2,0)</f>
        <v>1</v>
      </c>
    </row>
    <row r="648" customFormat="false" ht="15.75" hidden="false" customHeight="true" outlineLevel="0" collapsed="false">
      <c r="A648" s="21" t="s">
        <v>47</v>
      </c>
      <c r="B648" s="26" t="n">
        <v>1</v>
      </c>
      <c r="C648" s="27" t="s">
        <v>56</v>
      </c>
      <c r="D648" s="27" t="n">
        <v>731</v>
      </c>
      <c r="E648" s="24" t="s">
        <v>92</v>
      </c>
      <c r="F648" s="15" t="n">
        <v>1</v>
      </c>
      <c r="G648" s="15" t="n">
        <v>0</v>
      </c>
      <c r="H648" s="2" t="n">
        <f aca="false">MAX(I648:J648)</f>
        <v>0</v>
      </c>
      <c r="I648" s="15" t="n">
        <v>0</v>
      </c>
      <c r="J648" s="15" t="n">
        <v>0</v>
      </c>
      <c r="K648" s="15" t="n">
        <v>3.14606942312116</v>
      </c>
      <c r="L648" s="15" t="n">
        <v>55</v>
      </c>
      <c r="M648" s="25" t="n">
        <v>3.08003209</v>
      </c>
      <c r="N648" s="0" t="str">
        <f aca="false">A648&amp;"_"&amp;B648</f>
        <v>MAW744_1</v>
      </c>
      <c r="O648" s="0" t="n">
        <f aca="false">HLOOKUP(N648,UP!$C$15:$AH$16,2,0)</f>
        <v>0</v>
      </c>
    </row>
    <row r="649" customFormat="false" ht="15.75" hidden="false" customHeight="true" outlineLevel="0" collapsed="false">
      <c r="A649" s="21" t="s">
        <v>47</v>
      </c>
      <c r="B649" s="26" t="n">
        <v>1</v>
      </c>
      <c r="C649" s="27" t="s">
        <v>56</v>
      </c>
      <c r="D649" s="27" t="n">
        <v>732</v>
      </c>
      <c r="E649" s="24" t="s">
        <v>92</v>
      </c>
      <c r="F649" s="15" t="n">
        <v>1</v>
      </c>
      <c r="G649" s="15" t="n">
        <v>0</v>
      </c>
      <c r="H649" s="2" t="n">
        <f aca="false">MAX(I649:J649)</f>
        <v>0</v>
      </c>
      <c r="I649" s="15" t="n">
        <v>0</v>
      </c>
      <c r="J649" s="15" t="n">
        <v>0</v>
      </c>
      <c r="K649" s="15" t="n">
        <v>2.17146884216127</v>
      </c>
      <c r="L649" s="15" t="n">
        <v>55</v>
      </c>
      <c r="M649" s="25" t="n">
        <v>3.08003209</v>
      </c>
      <c r="N649" s="0" t="str">
        <f aca="false">A649&amp;"_"&amp;B649</f>
        <v>MAW744_1</v>
      </c>
      <c r="O649" s="0" t="n">
        <f aca="false">HLOOKUP(N649,UP!$C$15:$AH$16,2,0)</f>
        <v>0</v>
      </c>
    </row>
    <row r="650" customFormat="false" ht="15.75" hidden="false" customHeight="true" outlineLevel="0" collapsed="false">
      <c r="A650" s="21" t="s">
        <v>47</v>
      </c>
      <c r="B650" s="26" t="n">
        <v>1</v>
      </c>
      <c r="C650" s="27" t="s">
        <v>56</v>
      </c>
      <c r="D650" s="27" t="n">
        <v>571</v>
      </c>
      <c r="E650" s="24" t="s">
        <v>92</v>
      </c>
      <c r="F650" s="15" t="n">
        <v>1</v>
      </c>
      <c r="G650" s="15" t="n">
        <v>0</v>
      </c>
      <c r="H650" s="2" t="n">
        <f aca="false">MAX(I650:J650)</f>
        <v>0</v>
      </c>
      <c r="I650" s="15" t="n">
        <v>0</v>
      </c>
      <c r="J650" s="15" t="n">
        <v>0</v>
      </c>
      <c r="K650" s="15" t="n">
        <v>3.72215897597319</v>
      </c>
      <c r="L650" s="15" t="n">
        <v>55</v>
      </c>
      <c r="M650" s="25" t="n">
        <v>3.08003209</v>
      </c>
      <c r="N650" s="0" t="str">
        <f aca="false">A650&amp;"_"&amp;B650</f>
        <v>MAW744_1</v>
      </c>
      <c r="O650" s="0" t="n">
        <f aca="false">HLOOKUP(N650,UP!$C$15:$AH$16,2,0)</f>
        <v>0</v>
      </c>
    </row>
    <row r="651" customFormat="false" ht="15.75" hidden="false" customHeight="true" outlineLevel="0" collapsed="false">
      <c r="A651" s="21" t="s">
        <v>47</v>
      </c>
      <c r="B651" s="26" t="n">
        <v>1</v>
      </c>
      <c r="C651" s="27" t="s">
        <v>60</v>
      </c>
      <c r="D651" s="27" t="n">
        <v>725</v>
      </c>
      <c r="E651" s="24" t="s">
        <v>92</v>
      </c>
      <c r="F651" s="15" t="n">
        <v>1</v>
      </c>
      <c r="G651" s="15" t="n">
        <v>0</v>
      </c>
      <c r="H651" s="2" t="n">
        <f aca="false">MAX(I651:J651)</f>
        <v>0</v>
      </c>
      <c r="I651" s="15" t="n">
        <v>0</v>
      </c>
      <c r="J651" s="15" t="n">
        <v>0</v>
      </c>
      <c r="K651" s="15" t="n">
        <v>2.42813696195955</v>
      </c>
      <c r="L651" s="15" t="n">
        <v>55</v>
      </c>
      <c r="M651" s="25" t="n">
        <v>3.08003209</v>
      </c>
      <c r="N651" s="0" t="str">
        <f aca="false">A651&amp;"_"&amp;B651</f>
        <v>MAW744_1</v>
      </c>
      <c r="O651" s="0" t="n">
        <f aca="false">HLOOKUP(N651,UP!$C$15:$AH$16,2,0)</f>
        <v>0</v>
      </c>
    </row>
    <row r="652" customFormat="false" ht="15.75" hidden="false" customHeight="true" outlineLevel="0" collapsed="false">
      <c r="A652" s="21" t="s">
        <v>47</v>
      </c>
      <c r="B652" s="26" t="n">
        <v>1</v>
      </c>
      <c r="C652" s="27" t="s">
        <v>56</v>
      </c>
      <c r="D652" s="27" t="n">
        <v>576</v>
      </c>
      <c r="E652" s="24" t="s">
        <v>92</v>
      </c>
      <c r="F652" s="15" t="n">
        <v>1</v>
      </c>
      <c r="G652" s="15" t="n">
        <v>0</v>
      </c>
      <c r="H652" s="2" t="n">
        <f aca="false">MAX(I652:J652)</f>
        <v>0</v>
      </c>
      <c r="I652" s="15" t="n">
        <v>0</v>
      </c>
      <c r="J652" s="15" t="n">
        <v>0</v>
      </c>
      <c r="K652" s="15" t="n">
        <v>3.90900519904544</v>
      </c>
      <c r="L652" s="15" t="n">
        <v>55</v>
      </c>
      <c r="M652" s="25" t="n">
        <v>3.08003209</v>
      </c>
      <c r="N652" s="0" t="str">
        <f aca="false">A652&amp;"_"&amp;B652</f>
        <v>MAW744_1</v>
      </c>
      <c r="O652" s="0" t="n">
        <f aca="false">HLOOKUP(N652,UP!$C$15:$AH$16,2,0)</f>
        <v>0</v>
      </c>
    </row>
    <row r="653" customFormat="false" ht="15.75" hidden="false" customHeight="true" outlineLevel="0" collapsed="false">
      <c r="A653" s="21" t="s">
        <v>47</v>
      </c>
      <c r="B653" s="26" t="n">
        <v>1</v>
      </c>
      <c r="C653" s="27" t="s">
        <v>56</v>
      </c>
      <c r="D653" s="27" t="n">
        <v>734</v>
      </c>
      <c r="E653" s="24" t="s">
        <v>92</v>
      </c>
      <c r="F653" s="15" t="n">
        <v>1</v>
      </c>
      <c r="G653" s="15" t="n">
        <v>0</v>
      </c>
      <c r="H653" s="2" t="n">
        <f aca="false">MAX(I653:J653)</f>
        <v>0</v>
      </c>
      <c r="I653" s="15" t="n">
        <v>0</v>
      </c>
      <c r="J653" s="15" t="n">
        <v>0</v>
      </c>
      <c r="K653" s="15" t="n">
        <v>2.17146884216127</v>
      </c>
      <c r="L653" s="15" t="n">
        <v>55</v>
      </c>
      <c r="M653" s="25" t="n">
        <v>3.08003209</v>
      </c>
      <c r="N653" s="0" t="str">
        <f aca="false">A653&amp;"_"&amp;B653</f>
        <v>MAW744_1</v>
      </c>
      <c r="O653" s="0" t="n">
        <f aca="false">HLOOKUP(N653,UP!$C$15:$AH$16,2,0)</f>
        <v>0</v>
      </c>
    </row>
    <row r="654" customFormat="false" ht="15.75" hidden="false" customHeight="true" outlineLevel="0" collapsed="false">
      <c r="A654" s="21" t="s">
        <v>47</v>
      </c>
      <c r="B654" s="26" t="n">
        <v>1</v>
      </c>
      <c r="C654" s="27" t="s">
        <v>54</v>
      </c>
      <c r="D654" s="27" t="n">
        <v>852</v>
      </c>
      <c r="E654" s="24" t="s">
        <v>92</v>
      </c>
      <c r="F654" s="15" t="n">
        <v>1</v>
      </c>
      <c r="G654" s="15" t="n">
        <v>0</v>
      </c>
      <c r="H654" s="2" t="n">
        <f aca="false">MAX(I654:J654)</f>
        <v>0</v>
      </c>
      <c r="I654" s="15" t="n">
        <v>0</v>
      </c>
      <c r="J654" s="15" t="n">
        <v>0</v>
      </c>
      <c r="K654" s="15" t="n">
        <v>1.98556509688509</v>
      </c>
      <c r="L654" s="15" t="n">
        <v>55</v>
      </c>
      <c r="M654" s="25" t="n">
        <v>3.08003209</v>
      </c>
      <c r="N654" s="0" t="str">
        <f aca="false">A654&amp;"_"&amp;B654</f>
        <v>MAW744_1</v>
      </c>
      <c r="O654" s="0" t="n">
        <f aca="false">HLOOKUP(N654,UP!$C$15:$AH$16,2,0)</f>
        <v>0</v>
      </c>
    </row>
    <row r="655" customFormat="false" ht="15.75" hidden="false" customHeight="true" outlineLevel="0" collapsed="false">
      <c r="A655" s="21" t="s">
        <v>47</v>
      </c>
      <c r="B655" s="26" t="n">
        <v>1</v>
      </c>
      <c r="C655" s="27" t="s">
        <v>53</v>
      </c>
      <c r="D655" s="27" t="n">
        <v>880</v>
      </c>
      <c r="E655" s="24" t="s">
        <v>92</v>
      </c>
      <c r="F655" s="15" t="n">
        <v>1</v>
      </c>
      <c r="G655" s="15" t="n">
        <v>0</v>
      </c>
      <c r="H655" s="2" t="n">
        <f aca="false">MAX(I655:J655)</f>
        <v>0</v>
      </c>
      <c r="I655" s="15" t="n">
        <v>0</v>
      </c>
      <c r="J655" s="15" t="n">
        <v>0</v>
      </c>
      <c r="K655" s="15" t="n">
        <v>4.03333372831126</v>
      </c>
      <c r="L655" s="15" t="n">
        <v>55</v>
      </c>
      <c r="M655" s="25" t="n">
        <v>3.08003209</v>
      </c>
      <c r="N655" s="0" t="str">
        <f aca="false">A655&amp;"_"&amp;B655</f>
        <v>MAW744_1</v>
      </c>
      <c r="O655" s="0" t="n">
        <f aca="false">HLOOKUP(N655,UP!$C$15:$AH$16,2,0)</f>
        <v>0</v>
      </c>
    </row>
    <row r="656" customFormat="false" ht="15.75" hidden="false" customHeight="true" outlineLevel="0" collapsed="false">
      <c r="A656" s="21" t="s">
        <v>47</v>
      </c>
      <c r="B656" s="26" t="n">
        <v>1</v>
      </c>
      <c r="C656" s="27" t="s">
        <v>56</v>
      </c>
      <c r="D656" s="27" t="n">
        <v>709</v>
      </c>
      <c r="E656" s="24" t="s">
        <v>92</v>
      </c>
      <c r="F656" s="15" t="n">
        <v>1</v>
      </c>
      <c r="G656" s="15" t="n">
        <v>0</v>
      </c>
      <c r="H656" s="2" t="n">
        <f aca="false">MAX(I656:J656)</f>
        <v>0</v>
      </c>
      <c r="I656" s="15" t="n">
        <v>0</v>
      </c>
      <c r="J656" s="15" t="n">
        <v>0</v>
      </c>
      <c r="K656" s="15" t="n">
        <v>2.86576081860461</v>
      </c>
      <c r="L656" s="15" t="n">
        <v>55</v>
      </c>
      <c r="M656" s="25" t="n">
        <v>3.08003209</v>
      </c>
      <c r="N656" s="0" t="str">
        <f aca="false">A656&amp;"_"&amp;B656</f>
        <v>MAW744_1</v>
      </c>
      <c r="O656" s="0" t="n">
        <f aca="false">HLOOKUP(N656,UP!$C$15:$AH$16,2,0)</f>
        <v>0</v>
      </c>
    </row>
    <row r="657" customFormat="false" ht="15.75" hidden="false" customHeight="true" outlineLevel="0" collapsed="false">
      <c r="A657" s="21" t="s">
        <v>47</v>
      </c>
      <c r="B657" s="26" t="n">
        <v>1</v>
      </c>
      <c r="C657" s="27" t="s">
        <v>56</v>
      </c>
      <c r="D657" s="27" t="n">
        <v>710</v>
      </c>
      <c r="E657" s="24" t="s">
        <v>92</v>
      </c>
      <c r="F657" s="15" t="n">
        <v>1</v>
      </c>
      <c r="G657" s="15" t="n">
        <v>0</v>
      </c>
      <c r="H657" s="2" t="n">
        <f aca="false">MAX(I657:J657)</f>
        <v>0</v>
      </c>
      <c r="I657" s="15" t="n">
        <v>0</v>
      </c>
      <c r="J657" s="15" t="n">
        <v>0</v>
      </c>
      <c r="K657" s="15" t="n">
        <v>3.11818778832055</v>
      </c>
      <c r="L657" s="15" t="n">
        <v>55</v>
      </c>
      <c r="M657" s="25" t="n">
        <v>3.08003209</v>
      </c>
      <c r="N657" s="0" t="str">
        <f aca="false">A657&amp;"_"&amp;B657</f>
        <v>MAW744_1</v>
      </c>
      <c r="O657" s="0" t="n">
        <f aca="false">HLOOKUP(N657,UP!$C$15:$AH$16,2,0)</f>
        <v>0</v>
      </c>
    </row>
    <row r="658" customFormat="false" ht="15.75" hidden="false" customHeight="true" outlineLevel="0" collapsed="false">
      <c r="A658" s="21" t="s">
        <v>47</v>
      </c>
      <c r="B658" s="26" t="n">
        <v>1</v>
      </c>
      <c r="C658" s="27" t="s">
        <v>56</v>
      </c>
      <c r="D658" s="27" t="n">
        <v>703</v>
      </c>
      <c r="E658" s="24" t="s">
        <v>92</v>
      </c>
      <c r="F658" s="15" t="n">
        <v>1</v>
      </c>
      <c r="G658" s="15" t="n">
        <v>0</v>
      </c>
      <c r="H658" s="2" t="n">
        <f aca="false">MAX(I658:J658)</f>
        <v>0</v>
      </c>
      <c r="I658" s="15" t="n">
        <v>0</v>
      </c>
      <c r="J658" s="15" t="n">
        <v>0</v>
      </c>
      <c r="K658" s="15" t="n">
        <v>3.44946873364159</v>
      </c>
      <c r="L658" s="15" t="n">
        <v>55</v>
      </c>
      <c r="M658" s="25" t="n">
        <v>3.08003209</v>
      </c>
      <c r="N658" s="0" t="str">
        <f aca="false">A658&amp;"_"&amp;B658</f>
        <v>MAW744_1</v>
      </c>
      <c r="O658" s="0" t="n">
        <f aca="false">HLOOKUP(N658,UP!$C$15:$AH$16,2,0)</f>
        <v>0</v>
      </c>
    </row>
    <row r="659" customFormat="false" ht="15.75" hidden="false" customHeight="true" outlineLevel="0" collapsed="false">
      <c r="A659" s="21" t="s">
        <v>47</v>
      </c>
      <c r="B659" s="26" t="n">
        <v>1</v>
      </c>
      <c r="C659" s="27" t="s">
        <v>57</v>
      </c>
      <c r="D659" s="27" t="n">
        <v>561</v>
      </c>
      <c r="E659" s="24" t="s">
        <v>92</v>
      </c>
      <c r="F659" s="15" t="n">
        <v>1</v>
      </c>
      <c r="G659" s="15" t="n">
        <v>0</v>
      </c>
      <c r="H659" s="2" t="n">
        <f aca="false">MAX(I659:J659)</f>
        <v>0</v>
      </c>
      <c r="I659" s="15" t="n">
        <v>0</v>
      </c>
      <c r="J659" s="15" t="n">
        <v>0</v>
      </c>
      <c r="K659" s="15" t="n">
        <v>2.14708222918777</v>
      </c>
      <c r="L659" s="15" t="n">
        <v>55</v>
      </c>
      <c r="M659" s="25" t="n">
        <v>3.08003209</v>
      </c>
      <c r="N659" s="0" t="str">
        <f aca="false">A659&amp;"_"&amp;B659</f>
        <v>MAW744_1</v>
      </c>
      <c r="O659" s="0" t="n">
        <f aca="false">HLOOKUP(N659,UP!$C$15:$AH$16,2,0)</f>
        <v>0</v>
      </c>
    </row>
    <row r="660" customFormat="false" ht="15.75" hidden="false" customHeight="true" outlineLevel="0" collapsed="false">
      <c r="A660" s="21" t="s">
        <v>47</v>
      </c>
      <c r="B660" s="26" t="n">
        <v>1</v>
      </c>
      <c r="C660" s="27" t="s">
        <v>56</v>
      </c>
      <c r="D660" s="27" t="n">
        <v>689</v>
      </c>
      <c r="E660" s="24" t="s">
        <v>92</v>
      </c>
      <c r="F660" s="15" t="n">
        <v>1</v>
      </c>
      <c r="G660" s="15" t="n">
        <v>0</v>
      </c>
      <c r="H660" s="2" t="n">
        <f aca="false">MAX(I660:J660)</f>
        <v>0</v>
      </c>
      <c r="I660" s="15" t="n">
        <v>0</v>
      </c>
      <c r="J660" s="15" t="n">
        <v>0</v>
      </c>
      <c r="K660" s="15" t="n">
        <v>4.25371645296058</v>
      </c>
      <c r="L660" s="15" t="n">
        <v>55</v>
      </c>
      <c r="M660" s="25" t="n">
        <v>3.08003209</v>
      </c>
      <c r="N660" s="0" t="str">
        <f aca="false">A660&amp;"_"&amp;B660</f>
        <v>MAW744_1</v>
      </c>
      <c r="O660" s="0" t="n">
        <f aca="false">HLOOKUP(N660,UP!$C$15:$AH$16,2,0)</f>
        <v>0</v>
      </c>
    </row>
    <row r="661" customFormat="false" ht="15.75" hidden="false" customHeight="true" outlineLevel="0" collapsed="false">
      <c r="A661" s="21" t="s">
        <v>47</v>
      </c>
      <c r="B661" s="26" t="n">
        <v>1</v>
      </c>
      <c r="C661" s="27" t="s">
        <v>56</v>
      </c>
      <c r="D661" s="27" t="n">
        <v>694</v>
      </c>
      <c r="E661" s="24" t="s">
        <v>92</v>
      </c>
      <c r="F661" s="15" t="n">
        <v>1</v>
      </c>
      <c r="G661" s="15" t="n">
        <v>0</v>
      </c>
      <c r="H661" s="2" t="n">
        <f aca="false">MAX(I661:J661)</f>
        <v>0</v>
      </c>
      <c r="I661" s="15" t="n">
        <v>0</v>
      </c>
      <c r="J661" s="15" t="n">
        <v>0</v>
      </c>
      <c r="K661" s="15" t="n">
        <v>2.79601746169492</v>
      </c>
      <c r="L661" s="15" t="n">
        <v>55</v>
      </c>
      <c r="M661" s="25" t="n">
        <v>3.08003209</v>
      </c>
      <c r="N661" s="0" t="str">
        <f aca="false">A661&amp;"_"&amp;B661</f>
        <v>MAW744_1</v>
      </c>
      <c r="O661" s="0" t="n">
        <f aca="false">HLOOKUP(N661,UP!$C$15:$AH$16,2,0)</f>
        <v>0</v>
      </c>
    </row>
    <row r="662" customFormat="false" ht="15.75" hidden="false" customHeight="true" outlineLevel="0" collapsed="false">
      <c r="A662" s="21" t="s">
        <v>47</v>
      </c>
      <c r="B662" s="26" t="n">
        <v>1</v>
      </c>
      <c r="C662" s="27" t="s">
        <v>56</v>
      </c>
      <c r="D662" s="27" t="n">
        <v>688</v>
      </c>
      <c r="E662" s="24" t="s">
        <v>92</v>
      </c>
      <c r="F662" s="15" t="n">
        <v>1</v>
      </c>
      <c r="G662" s="15" t="n">
        <v>0</v>
      </c>
      <c r="H662" s="2" t="n">
        <f aca="false">MAX(I662:J662)</f>
        <v>0</v>
      </c>
      <c r="I662" s="15" t="n">
        <v>0</v>
      </c>
      <c r="J662" s="15" t="n">
        <v>0</v>
      </c>
      <c r="K662" s="15" t="n">
        <v>3.85850409713898</v>
      </c>
      <c r="L662" s="15" t="n">
        <v>55</v>
      </c>
      <c r="M662" s="25" t="n">
        <v>3.08003209</v>
      </c>
      <c r="N662" s="0" t="str">
        <f aca="false">A662&amp;"_"&amp;B662</f>
        <v>MAW744_1</v>
      </c>
      <c r="O662" s="0" t="n">
        <f aca="false">HLOOKUP(N662,UP!$C$15:$AH$16,2,0)</f>
        <v>0</v>
      </c>
    </row>
    <row r="663" customFormat="false" ht="15.75" hidden="false" customHeight="true" outlineLevel="0" collapsed="false">
      <c r="A663" s="21" t="s">
        <v>47</v>
      </c>
      <c r="B663" s="26" t="n">
        <v>1</v>
      </c>
      <c r="C663" s="27" t="s">
        <v>56</v>
      </c>
      <c r="D663" s="27" t="n">
        <v>836</v>
      </c>
      <c r="E663" s="24" t="s">
        <v>92</v>
      </c>
      <c r="F663" s="15" t="n">
        <v>1</v>
      </c>
      <c r="G663" s="15" t="n">
        <v>0</v>
      </c>
      <c r="H663" s="2" t="n">
        <f aca="false">MAX(I663:J663)</f>
        <v>0</v>
      </c>
      <c r="I663" s="15" t="n">
        <v>0</v>
      </c>
      <c r="J663" s="15" t="n">
        <v>0</v>
      </c>
      <c r="K663" s="15" t="n">
        <v>3.14025747671202</v>
      </c>
      <c r="L663" s="15" t="n">
        <v>55</v>
      </c>
      <c r="M663" s="25" t="n">
        <v>3.08003209</v>
      </c>
      <c r="N663" s="0" t="str">
        <f aca="false">A663&amp;"_"&amp;B663</f>
        <v>MAW744_1</v>
      </c>
      <c r="O663" s="0" t="n">
        <f aca="false">HLOOKUP(N663,UP!$C$15:$AH$16,2,0)</f>
        <v>0</v>
      </c>
    </row>
    <row r="664" customFormat="false" ht="15.75" hidden="false" customHeight="true" outlineLevel="0" collapsed="false">
      <c r="A664" s="21" t="s">
        <v>47</v>
      </c>
      <c r="B664" s="26" t="n">
        <v>1</v>
      </c>
      <c r="C664" s="27" t="s">
        <v>99</v>
      </c>
      <c r="D664" s="27" t="n">
        <v>686</v>
      </c>
      <c r="E664" s="24" t="s">
        <v>92</v>
      </c>
      <c r="F664" s="15" t="n">
        <v>1</v>
      </c>
      <c r="G664" s="15" t="n">
        <v>0</v>
      </c>
      <c r="H664" s="2" t="n">
        <f aca="false">MAX(I664:J664)</f>
        <v>0</v>
      </c>
      <c r="I664" s="15" t="n">
        <v>0</v>
      </c>
      <c r="J664" s="15" t="n">
        <v>0</v>
      </c>
      <c r="K664" s="15" t="n">
        <v>3.26596045276378</v>
      </c>
      <c r="L664" s="15" t="n">
        <v>55</v>
      </c>
      <c r="M664" s="25" t="n">
        <v>3.08003209</v>
      </c>
      <c r="N664" s="0" t="str">
        <f aca="false">A664&amp;"_"&amp;B664</f>
        <v>MAW744_1</v>
      </c>
      <c r="O664" s="0" t="n">
        <f aca="false">HLOOKUP(N664,UP!$C$15:$AH$16,2,0)</f>
        <v>0</v>
      </c>
    </row>
    <row r="665" customFormat="false" ht="15.75" hidden="false" customHeight="true" outlineLevel="0" collapsed="false">
      <c r="A665" s="21" t="s">
        <v>47</v>
      </c>
      <c r="B665" s="26" t="n">
        <v>1</v>
      </c>
      <c r="C665" s="27" t="s">
        <v>56</v>
      </c>
      <c r="D665" s="27" t="n">
        <v>683</v>
      </c>
      <c r="E665" s="24" t="s">
        <v>92</v>
      </c>
      <c r="F665" s="15" t="n">
        <v>1</v>
      </c>
      <c r="G665" s="15" t="n">
        <v>0</v>
      </c>
      <c r="H665" s="2" t="n">
        <f aca="false">MAX(I665:J665)</f>
        <v>0</v>
      </c>
      <c r="I665" s="15" t="n">
        <v>0</v>
      </c>
      <c r="J665" s="15" t="n">
        <v>0</v>
      </c>
      <c r="K665" s="15" t="n">
        <v>3.11842340776957</v>
      </c>
      <c r="L665" s="15" t="n">
        <v>55</v>
      </c>
      <c r="M665" s="25" t="n">
        <v>3.08003209</v>
      </c>
      <c r="N665" s="0" t="str">
        <f aca="false">A665&amp;"_"&amp;B665</f>
        <v>MAW744_1</v>
      </c>
      <c r="O665" s="0" t="n">
        <f aca="false">HLOOKUP(N665,UP!$C$15:$AH$16,2,0)</f>
        <v>0</v>
      </c>
    </row>
    <row r="666" customFormat="false" ht="15.75" hidden="false" customHeight="true" outlineLevel="0" collapsed="false">
      <c r="A666" s="21" t="s">
        <v>47</v>
      </c>
      <c r="B666" s="26" t="n">
        <v>1</v>
      </c>
      <c r="C666" s="27" t="s">
        <v>56</v>
      </c>
      <c r="D666" s="27" t="n">
        <v>827</v>
      </c>
      <c r="E666" s="24" t="s">
        <v>92</v>
      </c>
      <c r="F666" s="15" t="n">
        <v>1</v>
      </c>
      <c r="G666" s="15" t="n">
        <v>0</v>
      </c>
      <c r="H666" s="2" t="n">
        <f aca="false">MAX(I666:J666)</f>
        <v>0</v>
      </c>
      <c r="I666" s="15" t="n">
        <v>0</v>
      </c>
      <c r="J666" s="15" t="n">
        <v>0</v>
      </c>
      <c r="K666" s="15" t="n">
        <v>4.18271645898945</v>
      </c>
      <c r="L666" s="15" t="n">
        <v>55</v>
      </c>
      <c r="M666" s="25" t="n">
        <v>3.08003209</v>
      </c>
      <c r="N666" s="0" t="str">
        <f aca="false">A666&amp;"_"&amp;B666</f>
        <v>MAW744_1</v>
      </c>
      <c r="O666" s="0" t="n">
        <f aca="false">HLOOKUP(N666,UP!$C$15:$AH$16,2,0)</f>
        <v>0</v>
      </c>
    </row>
    <row r="667" customFormat="false" ht="15.75" hidden="false" customHeight="true" outlineLevel="0" collapsed="false">
      <c r="A667" s="21" t="s">
        <v>47</v>
      </c>
      <c r="B667" s="26" t="n">
        <v>1</v>
      </c>
      <c r="C667" s="27" t="s">
        <v>56</v>
      </c>
      <c r="D667" s="27" t="n">
        <v>822</v>
      </c>
      <c r="E667" s="24" t="s">
        <v>92</v>
      </c>
      <c r="F667" s="15" t="n">
        <v>1</v>
      </c>
      <c r="G667" s="15" t="n">
        <v>0</v>
      </c>
      <c r="H667" s="2" t="n">
        <f aca="false">MAX(I667:J667)</f>
        <v>0</v>
      </c>
      <c r="I667" s="15" t="n">
        <v>0</v>
      </c>
      <c r="J667" s="15" t="n">
        <v>0</v>
      </c>
      <c r="K667" s="15" t="n">
        <v>3.2641147670798</v>
      </c>
      <c r="L667" s="15" t="n">
        <v>55</v>
      </c>
      <c r="M667" s="25" t="n">
        <v>3.08003209</v>
      </c>
      <c r="N667" s="0" t="str">
        <f aca="false">A667&amp;"_"&amp;B667</f>
        <v>MAW744_1</v>
      </c>
      <c r="O667" s="0" t="n">
        <f aca="false">HLOOKUP(N667,UP!$C$15:$AH$16,2,0)</f>
        <v>0</v>
      </c>
    </row>
    <row r="668" customFormat="false" ht="15.75" hidden="false" customHeight="true" outlineLevel="0" collapsed="false">
      <c r="A668" s="21" t="s">
        <v>47</v>
      </c>
      <c r="B668" s="26" t="n">
        <v>1</v>
      </c>
      <c r="C668" s="27" t="s">
        <v>56</v>
      </c>
      <c r="D668" s="27" t="n">
        <v>823</v>
      </c>
      <c r="E668" s="24" t="s">
        <v>92</v>
      </c>
      <c r="F668" s="15" t="n">
        <v>1</v>
      </c>
      <c r="G668" s="15" t="n">
        <v>0</v>
      </c>
      <c r="H668" s="2" t="n">
        <f aca="false">MAX(I668:J668)</f>
        <v>0</v>
      </c>
      <c r="I668" s="15" t="n">
        <v>0</v>
      </c>
      <c r="J668" s="15" t="n">
        <v>0</v>
      </c>
      <c r="K668" s="15" t="n">
        <v>3.15612251961265</v>
      </c>
      <c r="L668" s="15" t="n">
        <v>55</v>
      </c>
      <c r="M668" s="25" t="n">
        <v>3.08003209</v>
      </c>
      <c r="N668" s="0" t="str">
        <f aca="false">A668&amp;"_"&amp;B668</f>
        <v>MAW744_1</v>
      </c>
      <c r="O668" s="0" t="n">
        <f aca="false">HLOOKUP(N668,UP!$C$15:$AH$16,2,0)</f>
        <v>0</v>
      </c>
    </row>
    <row r="669" customFormat="false" ht="15.75" hidden="false" customHeight="true" outlineLevel="0" collapsed="false">
      <c r="A669" s="21" t="s">
        <v>47</v>
      </c>
      <c r="B669" s="26" t="n">
        <v>1</v>
      </c>
      <c r="C669" s="27" t="s">
        <v>57</v>
      </c>
      <c r="D669" s="27" t="n">
        <v>675</v>
      </c>
      <c r="E669" s="24" t="s">
        <v>92</v>
      </c>
      <c r="F669" s="15" t="n">
        <v>1</v>
      </c>
      <c r="G669" s="15" t="n">
        <v>0</v>
      </c>
      <c r="H669" s="2" t="n">
        <f aca="false">MAX(I669:J669)</f>
        <v>0</v>
      </c>
      <c r="I669" s="15" t="n">
        <v>0</v>
      </c>
      <c r="J669" s="15" t="n">
        <v>0</v>
      </c>
      <c r="K669" s="15" t="n">
        <v>2.69301249256534</v>
      </c>
      <c r="L669" s="15" t="n">
        <v>55</v>
      </c>
      <c r="M669" s="25" t="n">
        <v>3.08003209</v>
      </c>
      <c r="N669" s="0" t="str">
        <f aca="false">A669&amp;"_"&amp;B669</f>
        <v>MAW744_1</v>
      </c>
      <c r="O669" s="0" t="n">
        <f aca="false">HLOOKUP(N669,UP!$C$15:$AH$16,2,0)</f>
        <v>0</v>
      </c>
    </row>
    <row r="670" customFormat="false" ht="15.75" hidden="false" customHeight="true" outlineLevel="0" collapsed="false">
      <c r="A670" s="21" t="s">
        <v>47</v>
      </c>
      <c r="B670" s="26" t="n">
        <v>3</v>
      </c>
      <c r="C670" s="27" t="s">
        <v>56</v>
      </c>
      <c r="D670" s="27" t="n">
        <v>205</v>
      </c>
      <c r="E670" s="24" t="s">
        <v>92</v>
      </c>
      <c r="F670" s="15" t="n">
        <v>1</v>
      </c>
      <c r="G670" s="15" t="n">
        <v>0</v>
      </c>
      <c r="H670" s="2" t="n">
        <f aca="false">MAX(I670:J670)</f>
        <v>0</v>
      </c>
      <c r="I670" s="15" t="n">
        <v>0</v>
      </c>
      <c r="J670" s="15" t="n">
        <v>0</v>
      </c>
      <c r="K670" s="15" t="n">
        <v>3.62539792224262</v>
      </c>
      <c r="L670" s="15" t="n">
        <v>55</v>
      </c>
      <c r="M670" s="25" t="n">
        <v>3.08003209</v>
      </c>
      <c r="N670" s="0" t="str">
        <f aca="false">A670&amp;"_"&amp;B670</f>
        <v>MAW744_3</v>
      </c>
      <c r="O670" s="0" t="n">
        <f aca="false">HLOOKUP(N670,UP!$C$15:$AH$16,2,0)</f>
        <v>1</v>
      </c>
    </row>
    <row r="671" customFormat="false" ht="15.75" hidden="false" customHeight="true" outlineLevel="0" collapsed="false">
      <c r="A671" s="21" t="s">
        <v>47</v>
      </c>
      <c r="B671" s="26" t="n">
        <v>3</v>
      </c>
      <c r="C671" s="27" t="s">
        <v>76</v>
      </c>
      <c r="D671" s="27" t="n">
        <v>433</v>
      </c>
      <c r="E671" s="24" t="s">
        <v>92</v>
      </c>
      <c r="F671" s="15" t="n">
        <v>1</v>
      </c>
      <c r="G671" s="15" t="n">
        <v>0</v>
      </c>
      <c r="H671" s="2" t="n">
        <f aca="false">MAX(I671:J671)</f>
        <v>0</v>
      </c>
      <c r="I671" s="15" t="n">
        <v>0</v>
      </c>
      <c r="J671" s="15" t="n">
        <v>0</v>
      </c>
      <c r="K671" s="15" t="n">
        <v>4.54729828643855</v>
      </c>
      <c r="L671" s="15" t="n">
        <v>55</v>
      </c>
      <c r="M671" s="25" t="n">
        <v>3.08003209</v>
      </c>
      <c r="N671" s="0" t="str">
        <f aca="false">A671&amp;"_"&amp;B671</f>
        <v>MAW744_3</v>
      </c>
      <c r="O671" s="0" t="n">
        <f aca="false">HLOOKUP(N671,UP!$C$15:$AH$16,2,0)</f>
        <v>1</v>
      </c>
    </row>
    <row r="672" customFormat="false" ht="15.75" hidden="false" customHeight="true" outlineLevel="0" collapsed="false">
      <c r="A672" s="21" t="s">
        <v>47</v>
      </c>
      <c r="B672" s="26" t="n">
        <v>1</v>
      </c>
      <c r="C672" s="27" t="s">
        <v>56</v>
      </c>
      <c r="D672" s="27" t="n">
        <v>716</v>
      </c>
      <c r="E672" s="24" t="s">
        <v>92</v>
      </c>
      <c r="F672" s="15" t="n">
        <v>1</v>
      </c>
      <c r="G672" s="15" t="n">
        <v>0</v>
      </c>
      <c r="H672" s="2" t="n">
        <f aca="false">MAX(I672:J672)</f>
        <v>0</v>
      </c>
      <c r="I672" s="15" t="n">
        <v>0</v>
      </c>
      <c r="J672" s="15" t="n">
        <v>0</v>
      </c>
      <c r="K672" s="15" t="n">
        <v>3.7856191475757</v>
      </c>
      <c r="L672" s="15" t="n">
        <v>55</v>
      </c>
      <c r="M672" s="25" t="n">
        <v>3.08003209</v>
      </c>
      <c r="N672" s="0" t="str">
        <f aca="false">A672&amp;"_"&amp;B672</f>
        <v>MAW744_1</v>
      </c>
      <c r="O672" s="0" t="n">
        <f aca="false">HLOOKUP(N672,UP!$C$15:$AH$16,2,0)</f>
        <v>0</v>
      </c>
    </row>
    <row r="673" customFormat="false" ht="15.75" hidden="false" customHeight="true" outlineLevel="0" collapsed="false">
      <c r="A673" s="21" t="s">
        <v>47</v>
      </c>
      <c r="B673" s="26" t="n">
        <v>1</v>
      </c>
      <c r="C673" s="27" t="s">
        <v>56</v>
      </c>
      <c r="D673" s="27" t="n">
        <v>858</v>
      </c>
      <c r="E673" s="24" t="s">
        <v>92</v>
      </c>
      <c r="F673" s="15" t="n">
        <v>1</v>
      </c>
      <c r="G673" s="15" t="n">
        <v>0</v>
      </c>
      <c r="H673" s="2" t="n">
        <f aca="false">MAX(I673:J673)</f>
        <v>0</v>
      </c>
      <c r="I673" s="15" t="n">
        <v>0</v>
      </c>
      <c r="J673" s="15" t="n">
        <v>0</v>
      </c>
      <c r="K673" s="15" t="n">
        <v>3.6799045547824</v>
      </c>
      <c r="L673" s="15" t="n">
        <v>55</v>
      </c>
      <c r="M673" s="25" t="n">
        <v>3.08003209</v>
      </c>
      <c r="N673" s="0" t="str">
        <f aca="false">A673&amp;"_"&amp;B673</f>
        <v>MAW744_1</v>
      </c>
      <c r="O673" s="0" t="n">
        <f aca="false">HLOOKUP(N673,UP!$C$15:$AH$16,2,0)</f>
        <v>0</v>
      </c>
    </row>
    <row r="674" customFormat="false" ht="15.75" hidden="false" customHeight="true" outlineLevel="0" collapsed="false">
      <c r="A674" s="21" t="s">
        <v>47</v>
      </c>
      <c r="B674" s="26" t="n">
        <v>1</v>
      </c>
      <c r="C674" s="27" t="s">
        <v>53</v>
      </c>
      <c r="D674" s="27" t="n">
        <v>808</v>
      </c>
      <c r="E674" s="24" t="s">
        <v>92</v>
      </c>
      <c r="F674" s="15" t="n">
        <v>1</v>
      </c>
      <c r="G674" s="15" t="n">
        <v>0</v>
      </c>
      <c r="H674" s="2" t="n">
        <f aca="false">MAX(I674:J674)</f>
        <v>0</v>
      </c>
      <c r="I674" s="15" t="n">
        <v>0</v>
      </c>
      <c r="J674" s="15" t="n">
        <v>0</v>
      </c>
      <c r="K674" s="15" t="n">
        <v>3.86624026904845</v>
      </c>
      <c r="L674" s="15" t="n">
        <v>55</v>
      </c>
      <c r="M674" s="25" t="n">
        <v>3.08003209</v>
      </c>
      <c r="N674" s="0" t="str">
        <f aca="false">A674&amp;"_"&amp;B674</f>
        <v>MAW744_1</v>
      </c>
      <c r="O674" s="0" t="n">
        <f aca="false">HLOOKUP(N674,UP!$C$15:$AH$16,2,0)</f>
        <v>0</v>
      </c>
    </row>
    <row r="675" customFormat="false" ht="15.75" hidden="false" customHeight="true" outlineLevel="0" collapsed="false">
      <c r="A675" s="21" t="s">
        <v>47</v>
      </c>
      <c r="B675" s="26" t="n">
        <v>1</v>
      </c>
      <c r="C675" s="27" t="s">
        <v>56</v>
      </c>
      <c r="D675" s="27" t="n">
        <v>809</v>
      </c>
      <c r="E675" s="24" t="s">
        <v>92</v>
      </c>
      <c r="F675" s="15" t="n">
        <v>1</v>
      </c>
      <c r="G675" s="15" t="n">
        <v>0</v>
      </c>
      <c r="H675" s="2" t="n">
        <f aca="false">MAX(I675:J675)</f>
        <v>0</v>
      </c>
      <c r="I675" s="15" t="n">
        <v>0</v>
      </c>
      <c r="J675" s="15" t="n">
        <v>0</v>
      </c>
      <c r="K675" s="15" t="n">
        <v>3.85866117677166</v>
      </c>
      <c r="L675" s="15" t="n">
        <v>55</v>
      </c>
      <c r="M675" s="25" t="n">
        <v>3.08003209</v>
      </c>
      <c r="N675" s="0" t="str">
        <f aca="false">A675&amp;"_"&amp;B675</f>
        <v>MAW744_1</v>
      </c>
      <c r="O675" s="0" t="n">
        <f aca="false">HLOOKUP(N675,UP!$C$15:$AH$16,2,0)</f>
        <v>0</v>
      </c>
    </row>
    <row r="676" customFormat="false" ht="15.75" hidden="false" customHeight="true" outlineLevel="0" collapsed="false">
      <c r="A676" s="21" t="s">
        <v>47</v>
      </c>
      <c r="B676" s="26" t="n">
        <v>2</v>
      </c>
      <c r="C676" s="27" t="s">
        <v>56</v>
      </c>
      <c r="D676" s="27" t="n">
        <v>802</v>
      </c>
      <c r="E676" s="24" t="s">
        <v>92</v>
      </c>
      <c r="F676" s="15" t="n">
        <v>1</v>
      </c>
      <c r="G676" s="15" t="n">
        <v>0</v>
      </c>
      <c r="H676" s="2" t="n">
        <f aca="false">MAX(I676:J676)</f>
        <v>0</v>
      </c>
      <c r="I676" s="15" t="n">
        <v>0</v>
      </c>
      <c r="J676" s="15" t="n">
        <v>0</v>
      </c>
      <c r="K676" s="15" t="n">
        <v>3.85866117677166</v>
      </c>
      <c r="L676" s="15" t="n">
        <v>55</v>
      </c>
      <c r="M676" s="25" t="n">
        <v>3.08003209</v>
      </c>
      <c r="N676" s="0" t="str">
        <f aca="false">A676&amp;"_"&amp;B676</f>
        <v>MAW744_2</v>
      </c>
      <c r="O676" s="0" t="n">
        <f aca="false">HLOOKUP(N676,UP!$C$15:$AH$16,2,0)</f>
        <v>1</v>
      </c>
    </row>
    <row r="677" customFormat="false" ht="15.75" hidden="false" customHeight="true" outlineLevel="0" collapsed="false">
      <c r="A677" s="21" t="s">
        <v>47</v>
      </c>
      <c r="B677" s="26" t="n">
        <v>2</v>
      </c>
      <c r="C677" s="27" t="s">
        <v>56</v>
      </c>
      <c r="D677" s="27" t="n">
        <v>662</v>
      </c>
      <c r="E677" s="24" t="s">
        <v>92</v>
      </c>
      <c r="F677" s="15" t="n">
        <v>1</v>
      </c>
      <c r="G677" s="15" t="n">
        <v>0</v>
      </c>
      <c r="H677" s="2" t="n">
        <f aca="false">MAX(I677:J677)</f>
        <v>0</v>
      </c>
      <c r="I677" s="15" t="n">
        <v>0</v>
      </c>
      <c r="J677" s="15" t="n">
        <v>0</v>
      </c>
      <c r="K677" s="15" t="n">
        <v>3.33743168563295</v>
      </c>
      <c r="L677" s="15" t="n">
        <v>55</v>
      </c>
      <c r="M677" s="25" t="n">
        <v>3.08003209</v>
      </c>
      <c r="N677" s="0" t="str">
        <f aca="false">A677&amp;"_"&amp;B677</f>
        <v>MAW744_2</v>
      </c>
      <c r="O677" s="0" t="n">
        <f aca="false">HLOOKUP(N677,UP!$C$15:$AH$16,2,0)</f>
        <v>1</v>
      </c>
    </row>
    <row r="678" customFormat="false" ht="15.75" hidden="false" customHeight="true" outlineLevel="0" collapsed="false">
      <c r="A678" s="21" t="s">
        <v>47</v>
      </c>
      <c r="B678" s="26" t="n">
        <v>2</v>
      </c>
      <c r="C678" s="27" t="s">
        <v>57</v>
      </c>
      <c r="D678" s="27" t="n">
        <v>667</v>
      </c>
      <c r="E678" s="24" t="s">
        <v>92</v>
      </c>
      <c r="F678" s="15" t="n">
        <v>1</v>
      </c>
      <c r="G678" s="15" t="n">
        <v>0</v>
      </c>
      <c r="H678" s="2" t="n">
        <f aca="false">MAX(I678:J678)</f>
        <v>0</v>
      </c>
      <c r="I678" s="15" t="n">
        <v>0</v>
      </c>
      <c r="J678" s="15" t="n">
        <v>0</v>
      </c>
      <c r="K678" s="15" t="n">
        <v>2.98329565375704</v>
      </c>
      <c r="L678" s="15" t="n">
        <v>55</v>
      </c>
      <c r="M678" s="25" t="n">
        <v>3.08003209</v>
      </c>
      <c r="N678" s="0" t="str">
        <f aca="false">A678&amp;"_"&amp;B678</f>
        <v>MAW744_2</v>
      </c>
      <c r="O678" s="0" t="n">
        <f aca="false">HLOOKUP(N678,UP!$C$15:$AH$16,2,0)</f>
        <v>1</v>
      </c>
    </row>
    <row r="679" customFormat="false" ht="15.75" hidden="false" customHeight="true" outlineLevel="0" collapsed="false">
      <c r="A679" s="21" t="s">
        <v>47</v>
      </c>
      <c r="B679" s="26" t="n">
        <v>2</v>
      </c>
      <c r="C679" s="27" t="s">
        <v>57</v>
      </c>
      <c r="D679" s="27" t="n">
        <v>534</v>
      </c>
      <c r="E679" s="24" t="s">
        <v>92</v>
      </c>
      <c r="F679" s="15" t="n">
        <v>1</v>
      </c>
      <c r="G679" s="15" t="n">
        <v>0</v>
      </c>
      <c r="H679" s="2" t="n">
        <f aca="false">MAX(I679:J679)</f>
        <v>0</v>
      </c>
      <c r="I679" s="15" t="n">
        <v>0</v>
      </c>
      <c r="J679" s="15" t="n">
        <v>0</v>
      </c>
      <c r="K679" s="15" t="n">
        <v>3.23081388495174</v>
      </c>
      <c r="L679" s="15" t="n">
        <v>55</v>
      </c>
      <c r="M679" s="25" t="n">
        <v>3.08003209</v>
      </c>
      <c r="N679" s="0" t="str">
        <f aca="false">A679&amp;"_"&amp;B679</f>
        <v>MAW744_2</v>
      </c>
      <c r="O679" s="0" t="n">
        <f aca="false">HLOOKUP(N679,UP!$C$15:$AH$16,2,0)</f>
        <v>1</v>
      </c>
    </row>
    <row r="680" customFormat="false" ht="15.75" hidden="false" customHeight="true" outlineLevel="0" collapsed="false">
      <c r="A680" s="21" t="s">
        <v>47</v>
      </c>
      <c r="B680" s="26" t="n">
        <v>3</v>
      </c>
      <c r="C680" s="27" t="s">
        <v>56</v>
      </c>
      <c r="D680" s="27" t="n">
        <v>294</v>
      </c>
      <c r="E680" s="24" t="s">
        <v>92</v>
      </c>
      <c r="F680" s="15" t="n">
        <v>1</v>
      </c>
      <c r="G680" s="15" t="n">
        <v>0</v>
      </c>
      <c r="H680" s="2" t="n">
        <f aca="false">MAX(I680:J680)</f>
        <v>0</v>
      </c>
      <c r="I680" s="15" t="n">
        <v>0</v>
      </c>
      <c r="J680" s="15" t="n">
        <v>0</v>
      </c>
      <c r="K680" s="15" t="n">
        <v>3.27982273034774</v>
      </c>
      <c r="L680" s="15" t="n">
        <v>55</v>
      </c>
      <c r="M680" s="25" t="n">
        <v>3.08003209</v>
      </c>
      <c r="N680" s="0" t="str">
        <f aca="false">A680&amp;"_"&amp;B680</f>
        <v>MAW744_3</v>
      </c>
      <c r="O680" s="0" t="n">
        <f aca="false">HLOOKUP(N680,UP!$C$15:$AH$16,2,0)</f>
        <v>1</v>
      </c>
    </row>
    <row r="681" customFormat="false" ht="15.75" hidden="false" customHeight="true" outlineLevel="0" collapsed="false">
      <c r="A681" s="21" t="s">
        <v>47</v>
      </c>
      <c r="B681" s="26" t="n">
        <v>2</v>
      </c>
      <c r="C681" s="27" t="s">
        <v>58</v>
      </c>
      <c r="D681" s="27" t="n">
        <v>617</v>
      </c>
      <c r="E681" s="24" t="s">
        <v>92</v>
      </c>
      <c r="F681" s="15" t="n">
        <v>1</v>
      </c>
      <c r="G681" s="15" t="n">
        <v>0</v>
      </c>
      <c r="H681" s="2" t="n">
        <f aca="false">MAX(I681:J681)</f>
        <v>0</v>
      </c>
      <c r="I681" s="15" t="n">
        <v>0</v>
      </c>
      <c r="J681" s="15" t="n">
        <v>0</v>
      </c>
      <c r="K681" s="15" t="n">
        <v>3.74242224858884</v>
      </c>
      <c r="L681" s="15" t="n">
        <v>55</v>
      </c>
      <c r="M681" s="25" t="n">
        <v>3.08003209</v>
      </c>
      <c r="N681" s="0" t="str">
        <f aca="false">A681&amp;"_"&amp;B681</f>
        <v>MAW744_2</v>
      </c>
      <c r="O681" s="0" t="n">
        <f aca="false">HLOOKUP(N681,UP!$C$15:$AH$16,2,0)</f>
        <v>1</v>
      </c>
    </row>
    <row r="682" customFormat="false" ht="15.75" hidden="false" customHeight="true" outlineLevel="0" collapsed="false">
      <c r="A682" s="21" t="s">
        <v>47</v>
      </c>
      <c r="B682" s="26" t="n">
        <v>2</v>
      </c>
      <c r="C682" s="27" t="s">
        <v>56</v>
      </c>
      <c r="D682" s="27" t="n">
        <v>626</v>
      </c>
      <c r="E682" s="24" t="s">
        <v>92</v>
      </c>
      <c r="F682" s="15" t="n">
        <v>1</v>
      </c>
      <c r="G682" s="15" t="n">
        <v>0</v>
      </c>
      <c r="H682" s="2" t="n">
        <f aca="false">MAX(I682:J682)</f>
        <v>0</v>
      </c>
      <c r="I682" s="15" t="n">
        <v>0</v>
      </c>
      <c r="J682" s="15" t="n">
        <v>0</v>
      </c>
      <c r="K682" s="15" t="n">
        <v>4.83930932358972</v>
      </c>
      <c r="L682" s="15" t="n">
        <v>55</v>
      </c>
      <c r="M682" s="25" t="n">
        <v>3.08003209</v>
      </c>
      <c r="N682" s="0" t="str">
        <f aca="false">A682&amp;"_"&amp;B682</f>
        <v>MAW744_2</v>
      </c>
      <c r="O682" s="0" t="n">
        <f aca="false">HLOOKUP(N682,UP!$C$15:$AH$16,2,0)</f>
        <v>1</v>
      </c>
    </row>
    <row r="683" customFormat="false" ht="15.75" hidden="false" customHeight="true" outlineLevel="0" collapsed="false">
      <c r="A683" s="21" t="s">
        <v>47</v>
      </c>
      <c r="B683" s="26" t="n">
        <v>1</v>
      </c>
      <c r="C683" s="27" t="s">
        <v>56</v>
      </c>
      <c r="D683" s="27" t="n">
        <v>548</v>
      </c>
      <c r="E683" s="24" t="s">
        <v>92</v>
      </c>
      <c r="F683" s="15" t="n">
        <v>1</v>
      </c>
      <c r="G683" s="15" t="n">
        <v>0</v>
      </c>
      <c r="H683" s="2" t="n">
        <f aca="false">MAX(I683:J683)</f>
        <v>0</v>
      </c>
      <c r="I683" s="15" t="n">
        <v>0</v>
      </c>
      <c r="J683" s="15" t="n">
        <v>0</v>
      </c>
      <c r="K683" s="15" t="n">
        <v>2.13824649984955</v>
      </c>
      <c r="L683" s="15" t="n">
        <v>55</v>
      </c>
      <c r="M683" s="25" t="n">
        <v>3.08003209</v>
      </c>
      <c r="N683" s="0" t="str">
        <f aca="false">A683&amp;"_"&amp;B683</f>
        <v>MAW744_1</v>
      </c>
      <c r="O683" s="0" t="n">
        <f aca="false">HLOOKUP(N683,UP!$C$15:$AH$16,2,0)</f>
        <v>0</v>
      </c>
    </row>
    <row r="684" customFormat="false" ht="15.75" hidden="false" customHeight="true" outlineLevel="0" collapsed="false">
      <c r="A684" s="21" t="s">
        <v>47</v>
      </c>
      <c r="B684" s="26" t="n">
        <v>1</v>
      </c>
      <c r="C684" s="27" t="s">
        <v>95</v>
      </c>
      <c r="D684" s="27" t="n">
        <v>671</v>
      </c>
      <c r="E684" s="24" t="s">
        <v>92</v>
      </c>
      <c r="F684" s="15" t="n">
        <v>1</v>
      </c>
      <c r="G684" s="15" t="n">
        <v>0</v>
      </c>
      <c r="H684" s="2" t="n">
        <f aca="false">MAX(I684:J684)</f>
        <v>0</v>
      </c>
      <c r="I684" s="15" t="n">
        <v>0</v>
      </c>
      <c r="J684" s="15" t="n">
        <v>0</v>
      </c>
      <c r="K684" s="15" t="n">
        <v>2.93106667589111</v>
      </c>
      <c r="L684" s="15" t="n">
        <v>55</v>
      </c>
      <c r="M684" s="25" t="n">
        <v>3.08003209</v>
      </c>
      <c r="N684" s="0" t="str">
        <f aca="false">A684&amp;"_"&amp;B684</f>
        <v>MAW744_1</v>
      </c>
      <c r="O684" s="0" t="n">
        <f aca="false">HLOOKUP(N684,UP!$C$15:$AH$16,2,0)</f>
        <v>0</v>
      </c>
    </row>
    <row r="685" customFormat="false" ht="15.75" hidden="false" customHeight="true" outlineLevel="0" collapsed="false">
      <c r="A685" s="21" t="s">
        <v>47</v>
      </c>
      <c r="B685" s="26" t="n">
        <v>2</v>
      </c>
      <c r="C685" s="27" t="s">
        <v>56</v>
      </c>
      <c r="D685" s="27" t="n">
        <v>547</v>
      </c>
      <c r="E685" s="24" t="s">
        <v>92</v>
      </c>
      <c r="F685" s="15" t="n">
        <v>1</v>
      </c>
      <c r="G685" s="15" t="n">
        <v>0</v>
      </c>
      <c r="H685" s="2" t="n">
        <f aca="false">MAX(I685:J685)</f>
        <v>0</v>
      </c>
      <c r="I685" s="15" t="n">
        <v>0</v>
      </c>
      <c r="J685" s="15" t="n">
        <v>0</v>
      </c>
      <c r="K685" s="15" t="n">
        <v>5.22509690145054</v>
      </c>
      <c r="L685" s="15" t="n">
        <v>55</v>
      </c>
      <c r="M685" s="25" t="n">
        <v>3.08003209</v>
      </c>
      <c r="N685" s="0" t="str">
        <f aca="false">A685&amp;"_"&amp;B685</f>
        <v>MAW744_2</v>
      </c>
      <c r="O685" s="0" t="n">
        <f aca="false">HLOOKUP(N685,UP!$C$15:$AH$16,2,0)</f>
        <v>1</v>
      </c>
    </row>
    <row r="686" customFormat="false" ht="15.75" hidden="false" customHeight="true" outlineLevel="0" collapsed="false">
      <c r="A686" s="21" t="s">
        <v>47</v>
      </c>
      <c r="B686" s="26" t="n">
        <v>2</v>
      </c>
      <c r="C686" s="27" t="s">
        <v>56</v>
      </c>
      <c r="D686" s="27" t="n">
        <v>522</v>
      </c>
      <c r="E686" s="24" t="s">
        <v>92</v>
      </c>
      <c r="F686" s="15" t="n">
        <v>1</v>
      </c>
      <c r="G686" s="15" t="n">
        <v>0</v>
      </c>
      <c r="H686" s="2" t="n">
        <f aca="false">MAX(I686:J686)</f>
        <v>0</v>
      </c>
      <c r="I686" s="15" t="n">
        <v>0</v>
      </c>
      <c r="J686" s="15" t="n">
        <v>0</v>
      </c>
      <c r="K686" s="15" t="n">
        <v>3.48650025704578</v>
      </c>
      <c r="L686" s="15" t="n">
        <v>55</v>
      </c>
      <c r="M686" s="25" t="n">
        <v>3.08003209</v>
      </c>
      <c r="N686" s="0" t="str">
        <f aca="false">A686&amp;"_"&amp;B686</f>
        <v>MAW744_2</v>
      </c>
      <c r="O686" s="0" t="n">
        <f aca="false">HLOOKUP(N686,UP!$C$15:$AH$16,2,0)</f>
        <v>1</v>
      </c>
    </row>
    <row r="687" customFormat="false" ht="15.75" hidden="false" customHeight="true" outlineLevel="0" collapsed="false">
      <c r="A687" s="21" t="s">
        <v>47</v>
      </c>
      <c r="B687" s="26" t="n">
        <v>2</v>
      </c>
      <c r="C687" s="27" t="s">
        <v>56</v>
      </c>
      <c r="D687" s="27" t="n">
        <v>659</v>
      </c>
      <c r="E687" s="24" t="s">
        <v>92</v>
      </c>
      <c r="F687" s="15" t="n">
        <v>1</v>
      </c>
      <c r="G687" s="15" t="n">
        <v>0</v>
      </c>
      <c r="H687" s="2" t="n">
        <f aca="false">MAX(I687:J687)</f>
        <v>0</v>
      </c>
      <c r="I687" s="15" t="n">
        <v>0</v>
      </c>
      <c r="J687" s="15" t="n">
        <v>0</v>
      </c>
      <c r="K687" s="15" t="n">
        <v>3.46521596681771</v>
      </c>
      <c r="L687" s="15" t="n">
        <v>55</v>
      </c>
      <c r="M687" s="25" t="n">
        <v>3.08003209</v>
      </c>
      <c r="N687" s="0" t="str">
        <f aca="false">A687&amp;"_"&amp;B687</f>
        <v>MAW744_2</v>
      </c>
      <c r="O687" s="0" t="n">
        <f aca="false">HLOOKUP(N687,UP!$C$15:$AH$16,2,0)</f>
        <v>1</v>
      </c>
    </row>
    <row r="688" customFormat="false" ht="15.75" hidden="false" customHeight="true" outlineLevel="0" collapsed="false">
      <c r="A688" s="21" t="s">
        <v>47</v>
      </c>
      <c r="B688" s="26" t="n">
        <v>2</v>
      </c>
      <c r="C688" s="27" t="s">
        <v>56</v>
      </c>
      <c r="D688" s="27" t="n">
        <v>395</v>
      </c>
      <c r="E688" s="24" t="s">
        <v>92</v>
      </c>
      <c r="F688" s="15" t="n">
        <v>1</v>
      </c>
      <c r="G688" s="15" t="n">
        <v>0</v>
      </c>
      <c r="H688" s="2" t="n">
        <f aca="false">MAX(I688:J688)</f>
        <v>0</v>
      </c>
      <c r="I688" s="15" t="n">
        <v>0</v>
      </c>
      <c r="J688" s="15" t="n">
        <v>0</v>
      </c>
      <c r="K688" s="15" t="n">
        <v>3.37595546554759</v>
      </c>
      <c r="L688" s="15" t="n">
        <v>55</v>
      </c>
      <c r="M688" s="25" t="n">
        <v>3.08003209</v>
      </c>
      <c r="N688" s="0" t="str">
        <f aca="false">A688&amp;"_"&amp;B688</f>
        <v>MAW744_2</v>
      </c>
      <c r="O688" s="0" t="n">
        <f aca="false">HLOOKUP(N688,UP!$C$15:$AH$16,2,0)</f>
        <v>1</v>
      </c>
    </row>
    <row r="689" customFormat="false" ht="15.75" hidden="false" customHeight="true" outlineLevel="0" collapsed="false">
      <c r="A689" s="21" t="s">
        <v>47</v>
      </c>
      <c r="B689" s="26" t="n">
        <v>2</v>
      </c>
      <c r="C689" s="27" t="s">
        <v>56</v>
      </c>
      <c r="D689" s="27" t="n">
        <v>513</v>
      </c>
      <c r="E689" s="24" t="s">
        <v>92</v>
      </c>
      <c r="F689" s="15" t="n">
        <v>1</v>
      </c>
      <c r="G689" s="15" t="n">
        <v>0</v>
      </c>
      <c r="H689" s="2" t="n">
        <f aca="false">MAX(I689:J689)</f>
        <v>0</v>
      </c>
      <c r="I689" s="15" t="n">
        <v>0</v>
      </c>
      <c r="J689" s="15" t="n">
        <v>0</v>
      </c>
      <c r="K689" s="15" t="n">
        <v>3.95212355821596</v>
      </c>
      <c r="L689" s="15" t="n">
        <v>55</v>
      </c>
      <c r="M689" s="25" t="n">
        <v>3.08003209</v>
      </c>
      <c r="N689" s="0" t="str">
        <f aca="false">A689&amp;"_"&amp;B689</f>
        <v>MAW744_2</v>
      </c>
      <c r="O689" s="0" t="n">
        <f aca="false">HLOOKUP(N689,UP!$C$15:$AH$16,2,0)</f>
        <v>1</v>
      </c>
    </row>
    <row r="690" customFormat="false" ht="15.75" hidden="false" customHeight="true" outlineLevel="0" collapsed="false">
      <c r="A690" s="21" t="s">
        <v>47</v>
      </c>
      <c r="B690" s="26" t="n">
        <v>2</v>
      </c>
      <c r="C690" s="27" t="s">
        <v>56</v>
      </c>
      <c r="D690" s="27" t="n">
        <v>649</v>
      </c>
      <c r="E690" s="24" t="s">
        <v>92</v>
      </c>
      <c r="F690" s="15" t="n">
        <v>1</v>
      </c>
      <c r="G690" s="15" t="n">
        <v>0</v>
      </c>
      <c r="H690" s="2" t="n">
        <f aca="false">MAX(I690:J690)</f>
        <v>0</v>
      </c>
      <c r="I690" s="15" t="n">
        <v>0</v>
      </c>
      <c r="J690" s="15" t="n">
        <v>0</v>
      </c>
      <c r="K690" s="15" t="n">
        <v>4.11014566869153</v>
      </c>
      <c r="L690" s="15" t="n">
        <v>55</v>
      </c>
      <c r="M690" s="25" t="n">
        <v>3.08003209</v>
      </c>
      <c r="N690" s="0" t="str">
        <f aca="false">A690&amp;"_"&amp;B690</f>
        <v>MAW744_2</v>
      </c>
      <c r="O690" s="0" t="n">
        <f aca="false">HLOOKUP(N690,UP!$C$15:$AH$16,2,0)</f>
        <v>1</v>
      </c>
    </row>
    <row r="691" customFormat="false" ht="15.75" hidden="false" customHeight="true" outlineLevel="0" collapsed="false">
      <c r="A691" s="21" t="s">
        <v>47</v>
      </c>
      <c r="B691" s="26" t="n">
        <v>2</v>
      </c>
      <c r="C691" s="27" t="s">
        <v>56</v>
      </c>
      <c r="D691" s="27" t="n">
        <v>650</v>
      </c>
      <c r="E691" s="24" t="s">
        <v>92</v>
      </c>
      <c r="F691" s="15" t="n">
        <v>1</v>
      </c>
      <c r="G691" s="15" t="n">
        <v>0</v>
      </c>
      <c r="H691" s="2" t="n">
        <f aca="false">MAX(I691:J691)</f>
        <v>0</v>
      </c>
      <c r="I691" s="15" t="n">
        <v>0</v>
      </c>
      <c r="J691" s="15" t="n">
        <v>0</v>
      </c>
      <c r="K691" s="15" t="n">
        <v>5.72303933704453</v>
      </c>
      <c r="L691" s="15" t="n">
        <v>55</v>
      </c>
      <c r="M691" s="25" t="n">
        <v>3.08003209</v>
      </c>
      <c r="N691" s="0" t="str">
        <f aca="false">A691&amp;"_"&amp;B691</f>
        <v>MAW744_2</v>
      </c>
      <c r="O691" s="0" t="n">
        <f aca="false">HLOOKUP(N691,UP!$C$15:$AH$16,2,0)</f>
        <v>1</v>
      </c>
    </row>
    <row r="692" customFormat="false" ht="15.75" hidden="false" customHeight="true" outlineLevel="0" collapsed="false">
      <c r="A692" s="21" t="s">
        <v>47</v>
      </c>
      <c r="B692" s="26" t="n">
        <v>2</v>
      </c>
      <c r="C692" s="27" t="s">
        <v>56</v>
      </c>
      <c r="D692" s="27" t="n">
        <v>640</v>
      </c>
      <c r="E692" s="24" t="s">
        <v>92</v>
      </c>
      <c r="F692" s="15" t="n">
        <v>1</v>
      </c>
      <c r="G692" s="15" t="n">
        <v>0</v>
      </c>
      <c r="H692" s="2" t="n">
        <f aca="false">MAX(I692:J692)</f>
        <v>0</v>
      </c>
      <c r="I692" s="15" t="n">
        <v>0</v>
      </c>
      <c r="J692" s="15" t="n">
        <v>0</v>
      </c>
      <c r="K692" s="15" t="n">
        <v>4.81197746750349</v>
      </c>
      <c r="L692" s="15" t="n">
        <v>55</v>
      </c>
      <c r="M692" s="25" t="n">
        <v>3.08003209</v>
      </c>
      <c r="N692" s="0" t="str">
        <f aca="false">A692&amp;"_"&amp;B692</f>
        <v>MAW744_2</v>
      </c>
      <c r="O692" s="0" t="n">
        <f aca="false">HLOOKUP(N692,UP!$C$15:$AH$16,2,0)</f>
        <v>1</v>
      </c>
    </row>
    <row r="693" customFormat="false" ht="15.75" hidden="false" customHeight="true" outlineLevel="0" collapsed="false">
      <c r="A693" s="21" t="s">
        <v>47</v>
      </c>
      <c r="B693" s="26" t="n">
        <v>3</v>
      </c>
      <c r="C693" s="27" t="s">
        <v>56</v>
      </c>
      <c r="D693" s="27" t="n">
        <v>258</v>
      </c>
      <c r="E693" s="24" t="s">
        <v>92</v>
      </c>
      <c r="F693" s="15" t="n">
        <v>1</v>
      </c>
      <c r="G693" s="15" t="n">
        <v>0</v>
      </c>
      <c r="H693" s="2" t="n">
        <f aca="false">MAX(I693:J693)</f>
        <v>0</v>
      </c>
      <c r="I693" s="15" t="n">
        <v>0</v>
      </c>
      <c r="J693" s="15" t="n">
        <v>0</v>
      </c>
      <c r="K693" s="15" t="n">
        <v>3.38192449158941</v>
      </c>
      <c r="L693" s="15" t="n">
        <v>55</v>
      </c>
      <c r="M693" s="25" t="n">
        <v>3.08003209</v>
      </c>
      <c r="N693" s="0" t="str">
        <f aca="false">A693&amp;"_"&amp;B693</f>
        <v>MAW744_3</v>
      </c>
      <c r="O693" s="0" t="n">
        <f aca="false">HLOOKUP(N693,UP!$C$15:$AH$16,2,0)</f>
        <v>1</v>
      </c>
    </row>
    <row r="694" customFormat="false" ht="15.75" hidden="false" customHeight="true" outlineLevel="0" collapsed="false">
      <c r="A694" s="21" t="s">
        <v>47</v>
      </c>
      <c r="B694" s="26" t="n">
        <v>3</v>
      </c>
      <c r="C694" s="27" t="s">
        <v>56</v>
      </c>
      <c r="D694" s="27" t="n">
        <v>435</v>
      </c>
      <c r="E694" s="24" t="s">
        <v>92</v>
      </c>
      <c r="F694" s="15" t="n">
        <v>1</v>
      </c>
      <c r="G694" s="15" t="n">
        <v>0</v>
      </c>
      <c r="H694" s="2" t="n">
        <f aca="false">MAX(I694:J694)</f>
        <v>0</v>
      </c>
      <c r="I694" s="15" t="n">
        <v>0</v>
      </c>
      <c r="J694" s="15" t="n">
        <v>0</v>
      </c>
      <c r="K694" s="15" t="n">
        <v>3.41514683390112</v>
      </c>
      <c r="L694" s="15" t="n">
        <v>55</v>
      </c>
      <c r="M694" s="25" t="n">
        <v>3.08003209</v>
      </c>
      <c r="N694" s="0" t="str">
        <f aca="false">A694&amp;"_"&amp;B694</f>
        <v>MAW744_3</v>
      </c>
      <c r="O694" s="0" t="n">
        <f aca="false">HLOOKUP(N694,UP!$C$15:$AH$16,2,0)</f>
        <v>1</v>
      </c>
    </row>
    <row r="695" customFormat="false" ht="15.75" hidden="false" customHeight="true" outlineLevel="0" collapsed="false">
      <c r="A695" s="21" t="s">
        <v>47</v>
      </c>
      <c r="B695" s="26" t="n">
        <v>3</v>
      </c>
      <c r="C695" s="27" t="s">
        <v>56</v>
      </c>
      <c r="D695" s="27" t="n">
        <v>221</v>
      </c>
      <c r="E695" s="24" t="s">
        <v>92</v>
      </c>
      <c r="F695" s="15" t="n">
        <v>1</v>
      </c>
      <c r="G695" s="15" t="n">
        <v>0</v>
      </c>
      <c r="H695" s="2" t="n">
        <f aca="false">MAX(I695:J695)</f>
        <v>0</v>
      </c>
      <c r="I695" s="15" t="n">
        <v>0</v>
      </c>
      <c r="J695" s="15" t="n">
        <v>0</v>
      </c>
      <c r="K695" s="15" t="n">
        <v>3.46831828956313</v>
      </c>
      <c r="L695" s="15" t="n">
        <v>55</v>
      </c>
      <c r="M695" s="25" t="n">
        <v>3.08003209</v>
      </c>
      <c r="N695" s="0" t="str">
        <f aca="false">A695&amp;"_"&amp;B695</f>
        <v>MAW744_3</v>
      </c>
      <c r="O695" s="0" t="n">
        <f aca="false">HLOOKUP(N695,UP!$C$15:$AH$16,2,0)</f>
        <v>1</v>
      </c>
    </row>
    <row r="696" customFormat="false" ht="15.75" hidden="false" customHeight="true" outlineLevel="0" collapsed="false">
      <c r="A696" s="21" t="s">
        <v>47</v>
      </c>
      <c r="B696" s="26" t="n">
        <v>3</v>
      </c>
      <c r="C696" s="27" t="s">
        <v>56</v>
      </c>
      <c r="D696" s="27" t="n">
        <v>261</v>
      </c>
      <c r="E696" s="24" t="s">
        <v>92</v>
      </c>
      <c r="F696" s="15" t="n">
        <v>1</v>
      </c>
      <c r="G696" s="15" t="n">
        <v>0</v>
      </c>
      <c r="H696" s="2" t="n">
        <f aca="false">MAX(I696:J696)</f>
        <v>0</v>
      </c>
      <c r="I696" s="15" t="n">
        <v>0</v>
      </c>
      <c r="J696" s="15" t="n">
        <v>0</v>
      </c>
      <c r="K696" s="15" t="n">
        <v>3.22028954956222</v>
      </c>
      <c r="L696" s="15" t="n">
        <v>55</v>
      </c>
      <c r="M696" s="25" t="n">
        <v>3.08003209</v>
      </c>
      <c r="N696" s="0" t="str">
        <f aca="false">A696&amp;"_"&amp;B696</f>
        <v>MAW744_3</v>
      </c>
      <c r="O696" s="0" t="n">
        <f aca="false">HLOOKUP(N696,UP!$C$15:$AH$16,2,0)</f>
        <v>1</v>
      </c>
    </row>
    <row r="697" customFormat="false" ht="15.75" hidden="false" customHeight="true" outlineLevel="0" collapsed="false">
      <c r="A697" s="21" t="s">
        <v>47</v>
      </c>
      <c r="B697" s="26" t="n">
        <v>3</v>
      </c>
      <c r="C697" s="27" t="s">
        <v>56</v>
      </c>
      <c r="D697" s="27" t="n">
        <v>234</v>
      </c>
      <c r="E697" s="24" t="s">
        <v>92</v>
      </c>
      <c r="F697" s="15" t="n">
        <v>1</v>
      </c>
      <c r="G697" s="15" t="n">
        <v>0</v>
      </c>
      <c r="H697" s="2" t="n">
        <f aca="false">MAX(I697:J697)</f>
        <v>0</v>
      </c>
      <c r="I697" s="15" t="n">
        <v>0</v>
      </c>
      <c r="J697" s="15" t="n">
        <v>0</v>
      </c>
      <c r="K697" s="15" t="n">
        <v>3.79268773104628</v>
      </c>
      <c r="L697" s="15" t="n">
        <v>55</v>
      </c>
      <c r="M697" s="25" t="n">
        <v>3.08003209</v>
      </c>
      <c r="N697" s="0" t="str">
        <f aca="false">A697&amp;"_"&amp;B697</f>
        <v>MAW744_3</v>
      </c>
      <c r="O697" s="0" t="n">
        <f aca="false">HLOOKUP(N697,UP!$C$15:$AH$16,2,0)</f>
        <v>1</v>
      </c>
    </row>
    <row r="698" customFormat="false" ht="15.75" hidden="false" customHeight="true" outlineLevel="0" collapsed="false">
      <c r="A698" s="21" t="s">
        <v>47</v>
      </c>
      <c r="B698" s="26" t="n">
        <v>3</v>
      </c>
      <c r="C698" s="27" t="s">
        <v>56</v>
      </c>
      <c r="D698" s="27" t="n">
        <v>5</v>
      </c>
      <c r="E698" s="24" t="s">
        <v>92</v>
      </c>
      <c r="F698" s="15" t="n">
        <v>1</v>
      </c>
      <c r="G698" s="15" t="n">
        <v>0</v>
      </c>
      <c r="H698" s="2" t="n">
        <f aca="false">MAX(I698:J698)</f>
        <v>0</v>
      </c>
      <c r="I698" s="15" t="n">
        <v>0</v>
      </c>
      <c r="J698" s="15" t="n">
        <v>0</v>
      </c>
      <c r="K698" s="15" t="n">
        <v>3.99198251500838</v>
      </c>
      <c r="L698" s="15" t="n">
        <v>55</v>
      </c>
      <c r="M698" s="25" t="n">
        <v>3.08003209</v>
      </c>
      <c r="N698" s="0" t="str">
        <f aca="false">A698&amp;"_"&amp;B698</f>
        <v>MAW744_3</v>
      </c>
      <c r="O698" s="0" t="n">
        <f aca="false">HLOOKUP(N698,UP!$C$15:$AH$16,2,0)</f>
        <v>1</v>
      </c>
    </row>
    <row r="699" customFormat="false" ht="15.75" hidden="false" customHeight="true" outlineLevel="0" collapsed="false">
      <c r="A699" s="21" t="s">
        <v>47</v>
      </c>
      <c r="B699" s="26" t="n">
        <v>3</v>
      </c>
      <c r="C699" s="27" t="s">
        <v>57</v>
      </c>
      <c r="D699" s="27" t="n">
        <v>216</v>
      </c>
      <c r="E699" s="24" t="s">
        <v>92</v>
      </c>
      <c r="F699" s="15" t="n">
        <v>1</v>
      </c>
      <c r="G699" s="15" t="n">
        <v>0</v>
      </c>
      <c r="H699" s="2" t="n">
        <f aca="false">MAX(I699:J699)</f>
        <v>0</v>
      </c>
      <c r="I699" s="15" t="n">
        <v>0</v>
      </c>
      <c r="J699" s="15" t="n">
        <v>0</v>
      </c>
      <c r="K699" s="15" t="n">
        <v>3.53570545198263</v>
      </c>
      <c r="L699" s="15" t="n">
        <v>55</v>
      </c>
      <c r="M699" s="25" t="n">
        <v>3.08003209</v>
      </c>
      <c r="N699" s="0" t="str">
        <f aca="false">A699&amp;"_"&amp;B699</f>
        <v>MAW744_3</v>
      </c>
      <c r="O699" s="0" t="n">
        <f aca="false">HLOOKUP(N699,UP!$C$15:$AH$16,2,0)</f>
        <v>1</v>
      </c>
    </row>
    <row r="700" customFormat="false" ht="15.75" hidden="false" customHeight="true" outlineLevel="0" collapsed="false">
      <c r="A700" s="21" t="s">
        <v>47</v>
      </c>
      <c r="B700" s="26" t="n">
        <v>3</v>
      </c>
      <c r="C700" s="27" t="s">
        <v>56</v>
      </c>
      <c r="D700" s="27" t="n">
        <v>408</v>
      </c>
      <c r="E700" s="24" t="s">
        <v>92</v>
      </c>
      <c r="F700" s="15" t="n">
        <v>1</v>
      </c>
      <c r="G700" s="15" t="n">
        <v>0</v>
      </c>
      <c r="H700" s="2" t="n">
        <f aca="false">MAX(I700:J700)</f>
        <v>0</v>
      </c>
      <c r="I700" s="15" t="n">
        <v>0</v>
      </c>
      <c r="J700" s="15" t="n">
        <v>0</v>
      </c>
      <c r="K700" s="15" t="n">
        <v>3.36967228024041</v>
      </c>
      <c r="L700" s="15" t="n">
        <v>55</v>
      </c>
      <c r="M700" s="25" t="n">
        <v>3.08003209</v>
      </c>
      <c r="N700" s="0" t="str">
        <f aca="false">A700&amp;"_"&amp;B700</f>
        <v>MAW744_3</v>
      </c>
      <c r="O700" s="0" t="n">
        <f aca="false">HLOOKUP(N700,UP!$C$15:$AH$16,2,0)</f>
        <v>1</v>
      </c>
    </row>
    <row r="701" customFormat="false" ht="15.75" hidden="false" customHeight="true" outlineLevel="0" collapsed="false">
      <c r="A701" s="21" t="s">
        <v>47</v>
      </c>
      <c r="B701" s="26" t="n">
        <v>3</v>
      </c>
      <c r="C701" s="27" t="s">
        <v>56</v>
      </c>
      <c r="D701" s="27" t="n">
        <v>407</v>
      </c>
      <c r="E701" s="24" t="s">
        <v>92</v>
      </c>
      <c r="F701" s="15" t="n">
        <v>1</v>
      </c>
      <c r="G701" s="15" t="n">
        <v>0</v>
      </c>
      <c r="H701" s="2" t="n">
        <f aca="false">MAX(I701:J701)</f>
        <v>0</v>
      </c>
      <c r="I701" s="15" t="n">
        <v>0</v>
      </c>
      <c r="J701" s="15" t="n">
        <v>0</v>
      </c>
      <c r="K701" s="15" t="n">
        <v>3.3119455152307</v>
      </c>
      <c r="L701" s="15" t="n">
        <v>55</v>
      </c>
      <c r="M701" s="25" t="n">
        <v>3.08003209</v>
      </c>
      <c r="N701" s="0" t="str">
        <f aca="false">A701&amp;"_"&amp;B701</f>
        <v>MAW744_3</v>
      </c>
      <c r="O701" s="0" t="n">
        <f aca="false">HLOOKUP(N701,UP!$C$15:$AH$16,2,0)</f>
        <v>1</v>
      </c>
    </row>
    <row r="702" customFormat="false" ht="15.75" hidden="false" customHeight="true" outlineLevel="0" collapsed="false">
      <c r="A702" s="21" t="s">
        <v>47</v>
      </c>
      <c r="B702" s="26" t="n">
        <v>3</v>
      </c>
      <c r="C702" s="27" t="s">
        <v>56</v>
      </c>
      <c r="D702" s="27" t="n">
        <v>206</v>
      </c>
      <c r="E702" s="24" t="s">
        <v>92</v>
      </c>
      <c r="F702" s="15" t="n">
        <v>1</v>
      </c>
      <c r="G702" s="15" t="n">
        <v>0</v>
      </c>
      <c r="H702" s="2" t="n">
        <f aca="false">MAX(I702:J702)</f>
        <v>0</v>
      </c>
      <c r="I702" s="15" t="n">
        <v>0</v>
      </c>
      <c r="J702" s="15" t="n">
        <v>0</v>
      </c>
      <c r="K702" s="15" t="n">
        <v>3.22233158478705</v>
      </c>
      <c r="L702" s="15" t="n">
        <v>55</v>
      </c>
      <c r="M702" s="25" t="n">
        <v>3.08003209</v>
      </c>
      <c r="N702" s="0" t="str">
        <f aca="false">A702&amp;"_"&amp;B702</f>
        <v>MAW744_3</v>
      </c>
      <c r="O702" s="0" t="n">
        <f aca="false">HLOOKUP(N702,UP!$C$15:$AH$16,2,0)</f>
        <v>1</v>
      </c>
    </row>
    <row r="703" customFormat="false" ht="15.75" hidden="false" customHeight="true" outlineLevel="0" collapsed="false">
      <c r="A703" s="21" t="s">
        <v>47</v>
      </c>
      <c r="B703" s="26" t="n">
        <v>3</v>
      </c>
      <c r="C703" s="27" t="s">
        <v>56</v>
      </c>
      <c r="D703" s="27" t="n">
        <v>208</v>
      </c>
      <c r="E703" s="24" t="s">
        <v>92</v>
      </c>
      <c r="F703" s="15" t="n">
        <v>1</v>
      </c>
      <c r="G703" s="15" t="n">
        <v>0</v>
      </c>
      <c r="H703" s="2" t="n">
        <f aca="false">MAX(I703:J703)</f>
        <v>0</v>
      </c>
      <c r="I703" s="15" t="n">
        <v>0</v>
      </c>
      <c r="J703" s="15" t="n">
        <v>0</v>
      </c>
      <c r="K703" s="15" t="n">
        <v>2.83999975884517</v>
      </c>
      <c r="L703" s="15" t="n">
        <v>55</v>
      </c>
      <c r="M703" s="25" t="n">
        <v>3.08003209</v>
      </c>
      <c r="N703" s="0" t="str">
        <f aca="false">A703&amp;"_"&amp;B703</f>
        <v>MAW744_3</v>
      </c>
      <c r="O703" s="0" t="n">
        <f aca="false">HLOOKUP(N703,UP!$C$15:$AH$16,2,0)</f>
        <v>1</v>
      </c>
    </row>
    <row r="704" customFormat="false" ht="15.75" hidden="false" customHeight="true" outlineLevel="0" collapsed="false">
      <c r="A704" s="21" t="s">
        <v>47</v>
      </c>
      <c r="B704" s="26" t="n">
        <v>3</v>
      </c>
      <c r="C704" s="27" t="s">
        <v>56</v>
      </c>
      <c r="D704" s="27" t="n">
        <v>209</v>
      </c>
      <c r="E704" s="24" t="s">
        <v>92</v>
      </c>
      <c r="F704" s="15" t="n">
        <v>1</v>
      </c>
      <c r="G704" s="15" t="n">
        <v>0</v>
      </c>
      <c r="H704" s="2" t="n">
        <f aca="false">MAX(I704:J704)</f>
        <v>0</v>
      </c>
      <c r="I704" s="15" t="n">
        <v>0</v>
      </c>
      <c r="J704" s="15" t="n">
        <v>0</v>
      </c>
      <c r="K704" s="15" t="n">
        <v>4.68768820814584</v>
      </c>
      <c r="L704" s="15" t="n">
        <v>55</v>
      </c>
      <c r="M704" s="25" t="n">
        <v>3.08003209</v>
      </c>
      <c r="N704" s="0" t="str">
        <f aca="false">A704&amp;"_"&amp;B704</f>
        <v>MAW744_3</v>
      </c>
      <c r="O704" s="0" t="n">
        <f aca="false">HLOOKUP(N704,UP!$C$15:$AH$16,2,0)</f>
        <v>1</v>
      </c>
    </row>
    <row r="705" customFormat="false" ht="15.75" hidden="false" customHeight="true" outlineLevel="0" collapsed="false">
      <c r="A705" s="21" t="s">
        <v>47</v>
      </c>
      <c r="B705" s="26" t="n">
        <v>3</v>
      </c>
      <c r="C705" s="27" t="s">
        <v>56</v>
      </c>
      <c r="D705" s="27" t="n">
        <v>404</v>
      </c>
      <c r="E705" s="24" t="s">
        <v>92</v>
      </c>
      <c r="F705" s="15" t="n">
        <v>1</v>
      </c>
      <c r="G705" s="15" t="n">
        <v>0</v>
      </c>
      <c r="H705" s="2" t="n">
        <f aca="false">MAX(I705:J705)</f>
        <v>0</v>
      </c>
      <c r="I705" s="15" t="n">
        <v>0</v>
      </c>
      <c r="J705" s="15" t="n">
        <v>0</v>
      </c>
      <c r="K705" s="15" t="n">
        <v>2.01945502763569</v>
      </c>
      <c r="L705" s="15" t="n">
        <v>55</v>
      </c>
      <c r="M705" s="25" t="n">
        <v>3.08003209</v>
      </c>
      <c r="N705" s="0" t="str">
        <f aca="false">A705&amp;"_"&amp;B705</f>
        <v>MAW744_3</v>
      </c>
      <c r="O705" s="0" t="n">
        <f aca="false">HLOOKUP(N705,UP!$C$15:$AH$16,2,0)</f>
        <v>1</v>
      </c>
    </row>
    <row r="706" customFormat="false" ht="15.75" hidden="false" customHeight="true" outlineLevel="0" collapsed="false">
      <c r="A706" s="21" t="s">
        <v>47</v>
      </c>
      <c r="B706" s="26" t="n">
        <v>3</v>
      </c>
      <c r="C706" s="27" t="s">
        <v>48</v>
      </c>
      <c r="D706" s="27" t="n">
        <v>425</v>
      </c>
      <c r="E706" s="24" t="s">
        <v>92</v>
      </c>
      <c r="F706" s="15" t="n">
        <v>1</v>
      </c>
      <c r="G706" s="15" t="n">
        <v>0</v>
      </c>
      <c r="H706" s="2" t="n">
        <f aca="false">MAX(I706:J706)</f>
        <v>0</v>
      </c>
      <c r="I706" s="15" t="n">
        <v>0</v>
      </c>
      <c r="J706" s="15" t="n">
        <v>0</v>
      </c>
      <c r="K706" s="15" t="n">
        <v>3.24915293206707</v>
      </c>
      <c r="L706" s="15" t="n">
        <v>55</v>
      </c>
      <c r="M706" s="25" t="n">
        <v>3.08003209</v>
      </c>
      <c r="N706" s="0" t="str">
        <f aca="false">A706&amp;"_"&amp;B706</f>
        <v>MAW744_3</v>
      </c>
      <c r="O706" s="0" t="n">
        <f aca="false">HLOOKUP(N706,UP!$C$15:$AH$16,2,0)</f>
        <v>1</v>
      </c>
    </row>
    <row r="707" customFormat="false" ht="15.75" hidden="false" customHeight="true" outlineLevel="0" collapsed="false">
      <c r="A707" s="21" t="s">
        <v>47</v>
      </c>
      <c r="B707" s="26" t="n">
        <v>3</v>
      </c>
      <c r="C707" s="27" t="s">
        <v>83</v>
      </c>
      <c r="D707" s="27" t="n">
        <v>429</v>
      </c>
      <c r="E707" s="24" t="s">
        <v>92</v>
      </c>
      <c r="F707" s="15" t="n">
        <v>1</v>
      </c>
      <c r="G707" s="15" t="n">
        <v>0</v>
      </c>
      <c r="H707" s="2" t="n">
        <f aca="false">MAX(I707:J707)</f>
        <v>0</v>
      </c>
      <c r="I707" s="15" t="n">
        <v>0</v>
      </c>
      <c r="J707" s="15" t="n">
        <v>0</v>
      </c>
      <c r="K707" s="15" t="n">
        <v>3.89910918218663</v>
      </c>
      <c r="L707" s="15" t="n">
        <v>55</v>
      </c>
      <c r="M707" s="25" t="n">
        <v>3.08003209</v>
      </c>
      <c r="N707" s="0" t="str">
        <f aca="false">A707&amp;"_"&amp;B707</f>
        <v>MAW744_3</v>
      </c>
      <c r="O707" s="0" t="n">
        <f aca="false">HLOOKUP(N707,UP!$C$15:$AH$16,2,0)</f>
        <v>1</v>
      </c>
    </row>
    <row r="708" customFormat="false" ht="15.75" hidden="false" customHeight="true" outlineLevel="0" collapsed="false">
      <c r="A708" s="21" t="s">
        <v>47</v>
      </c>
      <c r="B708" s="26" t="n">
        <v>3</v>
      </c>
      <c r="C708" s="27" t="s">
        <v>56</v>
      </c>
      <c r="D708" s="27" t="n">
        <v>17</v>
      </c>
      <c r="E708" s="24" t="s">
        <v>92</v>
      </c>
      <c r="F708" s="15" t="n">
        <v>1</v>
      </c>
      <c r="G708" s="15" t="n">
        <v>0</v>
      </c>
      <c r="H708" s="2" t="n">
        <f aca="false">MAX(I708:J708)</f>
        <v>0</v>
      </c>
      <c r="I708" s="15" t="n">
        <v>0</v>
      </c>
      <c r="J708" s="15" t="n">
        <v>0</v>
      </c>
      <c r="K708" s="15" t="n">
        <v>4.67908809825664</v>
      </c>
      <c r="L708" s="15" t="n">
        <v>55</v>
      </c>
      <c r="M708" s="25" t="n">
        <v>3.08003209</v>
      </c>
      <c r="N708" s="0" t="str">
        <f aca="false">A708&amp;"_"&amp;B708</f>
        <v>MAW744_3</v>
      </c>
      <c r="O708" s="0" t="n">
        <f aca="false">HLOOKUP(N708,UP!$C$15:$AH$16,2,0)</f>
        <v>1</v>
      </c>
    </row>
    <row r="709" customFormat="false" ht="15.75" hidden="false" customHeight="true" outlineLevel="0" collapsed="false">
      <c r="A709" s="21" t="s">
        <v>47</v>
      </c>
      <c r="B709" s="26" t="n">
        <v>3</v>
      </c>
      <c r="C709" s="27" t="s">
        <v>56</v>
      </c>
      <c r="D709" s="27" t="n">
        <v>247</v>
      </c>
      <c r="E709" s="24" t="s">
        <v>92</v>
      </c>
      <c r="F709" s="15" t="n">
        <v>1</v>
      </c>
      <c r="G709" s="15" t="n">
        <v>0</v>
      </c>
      <c r="H709" s="2" t="n">
        <f aca="false">MAX(I709:J709)</f>
        <v>0</v>
      </c>
      <c r="I709" s="15" t="n">
        <v>0</v>
      </c>
      <c r="J709" s="15" t="n">
        <v>0</v>
      </c>
      <c r="K709" s="15" t="n">
        <v>3.16044220951133</v>
      </c>
      <c r="L709" s="15" t="n">
        <v>55</v>
      </c>
      <c r="M709" s="25" t="n">
        <v>3.08003209</v>
      </c>
      <c r="N709" s="0" t="str">
        <f aca="false">A709&amp;"_"&amp;B709</f>
        <v>MAW744_3</v>
      </c>
      <c r="O709" s="0" t="n">
        <f aca="false">HLOOKUP(N709,UP!$C$15:$AH$16,2,0)</f>
        <v>1</v>
      </c>
    </row>
    <row r="710" customFormat="false" ht="15.75" hidden="false" customHeight="true" outlineLevel="0" collapsed="false">
      <c r="A710" s="21" t="s">
        <v>47</v>
      </c>
      <c r="B710" s="26" t="n">
        <v>3</v>
      </c>
      <c r="C710" s="27" t="s">
        <v>56</v>
      </c>
      <c r="D710" s="27" t="n">
        <v>277</v>
      </c>
      <c r="E710" s="24" t="s">
        <v>92</v>
      </c>
      <c r="F710" s="15" t="n">
        <v>1</v>
      </c>
      <c r="G710" s="15" t="n">
        <v>0</v>
      </c>
      <c r="H710" s="2" t="n">
        <f aca="false">MAX(I710:J710)</f>
        <v>0</v>
      </c>
      <c r="I710" s="15" t="n">
        <v>0</v>
      </c>
      <c r="J710" s="15" t="n">
        <v>0</v>
      </c>
      <c r="K710" s="15" t="n">
        <v>3.71414791470653</v>
      </c>
      <c r="L710" s="15" t="n">
        <v>55</v>
      </c>
      <c r="M710" s="25" t="n">
        <v>3.08003209</v>
      </c>
      <c r="N710" s="0" t="str">
        <f aca="false">A710&amp;"_"&amp;B710</f>
        <v>MAW744_3</v>
      </c>
      <c r="O710" s="0" t="n">
        <f aca="false">HLOOKUP(N710,UP!$C$15:$AH$16,2,0)</f>
        <v>1</v>
      </c>
    </row>
    <row r="711" customFormat="false" ht="15.75" hidden="false" customHeight="true" outlineLevel="0" collapsed="false">
      <c r="A711" s="21" t="s">
        <v>47</v>
      </c>
      <c r="B711" s="26" t="n">
        <v>3</v>
      </c>
      <c r="C711" s="27" t="s">
        <v>56</v>
      </c>
      <c r="D711" s="27" t="n">
        <v>457</v>
      </c>
      <c r="E711" s="24" t="s">
        <v>92</v>
      </c>
      <c r="F711" s="15" t="n">
        <v>1</v>
      </c>
      <c r="G711" s="15" t="n">
        <v>0</v>
      </c>
      <c r="H711" s="2" t="n">
        <f aca="false">MAX(I711:J711)</f>
        <v>0</v>
      </c>
      <c r="I711" s="15" t="n">
        <v>0</v>
      </c>
      <c r="J711" s="15" t="n">
        <v>0</v>
      </c>
      <c r="K711" s="15" t="n">
        <v>4.43384752173579</v>
      </c>
      <c r="L711" s="15" t="n">
        <v>55</v>
      </c>
      <c r="M711" s="25" t="n">
        <v>3.08003209</v>
      </c>
      <c r="N711" s="0" t="str">
        <f aca="false">A711&amp;"_"&amp;B711</f>
        <v>MAW744_3</v>
      </c>
      <c r="O711" s="0" t="n">
        <f aca="false">HLOOKUP(N711,UP!$C$15:$AH$16,2,0)</f>
        <v>1</v>
      </c>
    </row>
    <row r="712" customFormat="false" ht="15.75" hidden="false" customHeight="true" outlineLevel="0" collapsed="false">
      <c r="A712" s="21" t="s">
        <v>47</v>
      </c>
      <c r="B712" s="26" t="n">
        <v>4</v>
      </c>
      <c r="C712" s="27" t="s">
        <v>93</v>
      </c>
      <c r="D712" s="27" t="n">
        <v>90</v>
      </c>
      <c r="E712" s="24" t="s">
        <v>92</v>
      </c>
      <c r="F712" s="15" t="n">
        <v>1</v>
      </c>
      <c r="G712" s="15" t="n">
        <v>0</v>
      </c>
      <c r="H712" s="2" t="n">
        <f aca="false">MAX(I712:J712)</f>
        <v>0</v>
      </c>
      <c r="I712" s="15" t="n">
        <v>0</v>
      </c>
      <c r="J712" s="15" t="n">
        <v>0</v>
      </c>
      <c r="K712" s="15" t="n">
        <v>3.37352073124106</v>
      </c>
      <c r="L712" s="15" t="n">
        <v>55</v>
      </c>
      <c r="M712" s="25" t="n">
        <v>3.08003209</v>
      </c>
      <c r="N712" s="0" t="str">
        <f aca="false">A712&amp;"_"&amp;B712</f>
        <v>MAW744_4</v>
      </c>
      <c r="O712" s="0" t="n">
        <f aca="false">HLOOKUP(N712,UP!$C$15:$AH$16,2,0)</f>
        <v>0</v>
      </c>
    </row>
    <row r="713" customFormat="false" ht="15.75" hidden="false" customHeight="true" outlineLevel="0" collapsed="false">
      <c r="A713" s="21" t="s">
        <v>47</v>
      </c>
      <c r="B713" s="26" t="n">
        <v>4</v>
      </c>
      <c r="C713" s="27" t="s">
        <v>56</v>
      </c>
      <c r="D713" s="27" t="n">
        <v>85</v>
      </c>
      <c r="E713" s="24" t="s">
        <v>92</v>
      </c>
      <c r="F713" s="15" t="n">
        <v>1</v>
      </c>
      <c r="G713" s="15" t="n">
        <v>0</v>
      </c>
      <c r="H713" s="2" t="n">
        <f aca="false">MAX(I713:J713)</f>
        <v>0</v>
      </c>
      <c r="I713" s="15" t="n">
        <v>0</v>
      </c>
      <c r="J713" s="15" t="n">
        <v>0</v>
      </c>
      <c r="K713" s="15" t="n">
        <v>4.11077398722224</v>
      </c>
      <c r="L713" s="15" t="n">
        <v>55</v>
      </c>
      <c r="M713" s="25" t="n">
        <v>3.08003209</v>
      </c>
      <c r="N713" s="0" t="str">
        <f aca="false">A713&amp;"_"&amp;B713</f>
        <v>MAW744_4</v>
      </c>
      <c r="O713" s="0" t="n">
        <f aca="false">HLOOKUP(N713,UP!$C$15:$AH$16,2,0)</f>
        <v>0</v>
      </c>
    </row>
    <row r="714" customFormat="false" ht="15.75" hidden="false" customHeight="true" outlineLevel="0" collapsed="false">
      <c r="A714" s="21" t="s">
        <v>47</v>
      </c>
      <c r="B714" s="26" t="n">
        <v>4</v>
      </c>
      <c r="C714" s="27" t="s">
        <v>57</v>
      </c>
      <c r="D714" s="27" t="n">
        <v>86</v>
      </c>
      <c r="E714" s="24" t="s">
        <v>92</v>
      </c>
      <c r="F714" s="15" t="n">
        <v>1</v>
      </c>
      <c r="G714" s="15" t="n">
        <v>0</v>
      </c>
      <c r="H714" s="2" t="n">
        <f aca="false">MAX(I714:J714)</f>
        <v>0</v>
      </c>
      <c r="I714" s="15" t="n">
        <v>0</v>
      </c>
      <c r="J714" s="15" t="n">
        <v>0</v>
      </c>
      <c r="K714" s="15" t="n">
        <v>2.02318566891183</v>
      </c>
      <c r="L714" s="15" t="n">
        <v>55</v>
      </c>
      <c r="M714" s="25" t="n">
        <v>3.08003209</v>
      </c>
      <c r="N714" s="0" t="str">
        <f aca="false">A714&amp;"_"&amp;B714</f>
        <v>MAW744_4</v>
      </c>
      <c r="O714" s="0" t="n">
        <f aca="false">HLOOKUP(N714,UP!$C$15:$AH$16,2,0)</f>
        <v>0</v>
      </c>
    </row>
    <row r="715" customFormat="false" ht="15.75" hidden="false" customHeight="true" outlineLevel="0" collapsed="false">
      <c r="A715" s="21" t="s">
        <v>47</v>
      </c>
      <c r="B715" s="26" t="n">
        <v>4</v>
      </c>
      <c r="C715" s="27" t="s">
        <v>60</v>
      </c>
      <c r="D715" s="27" t="n">
        <v>80</v>
      </c>
      <c r="E715" s="24" t="s">
        <v>92</v>
      </c>
      <c r="F715" s="15" t="n">
        <v>1</v>
      </c>
      <c r="G715" s="15" t="n">
        <v>0</v>
      </c>
      <c r="H715" s="2" t="n">
        <f aca="false">MAX(I715:J715)</f>
        <v>0</v>
      </c>
      <c r="I715" s="15" t="n">
        <v>0</v>
      </c>
      <c r="J715" s="15" t="n">
        <v>0</v>
      </c>
      <c r="K715" s="15" t="n">
        <v>3.15824309465382</v>
      </c>
      <c r="L715" s="15" t="n">
        <v>55</v>
      </c>
      <c r="M715" s="25" t="n">
        <v>3.08003209</v>
      </c>
      <c r="N715" s="0" t="str">
        <f aca="false">A715&amp;"_"&amp;B715</f>
        <v>MAW744_4</v>
      </c>
      <c r="O715" s="0" t="n">
        <f aca="false">HLOOKUP(N715,UP!$C$15:$AH$16,2,0)</f>
        <v>0</v>
      </c>
    </row>
    <row r="716" customFormat="false" ht="15.75" hidden="false" customHeight="true" outlineLevel="0" collapsed="false">
      <c r="A716" s="21" t="s">
        <v>47</v>
      </c>
      <c r="B716" s="26" t="n">
        <v>4</v>
      </c>
      <c r="C716" s="27" t="s">
        <v>57</v>
      </c>
      <c r="D716" s="27" t="n">
        <v>82</v>
      </c>
      <c r="E716" s="24" t="s">
        <v>92</v>
      </c>
      <c r="F716" s="15" t="n">
        <v>1</v>
      </c>
      <c r="G716" s="15" t="n">
        <v>0</v>
      </c>
      <c r="H716" s="2" t="n">
        <f aca="false">MAX(I716:J716)</f>
        <v>0</v>
      </c>
      <c r="I716" s="15" t="n">
        <v>0</v>
      </c>
      <c r="J716" s="15" t="n">
        <v>0</v>
      </c>
      <c r="K716" s="15" t="n">
        <v>2.1686806786812</v>
      </c>
      <c r="L716" s="15" t="n">
        <v>55</v>
      </c>
      <c r="M716" s="25" t="n">
        <v>3.08003209</v>
      </c>
      <c r="N716" s="0" t="str">
        <f aca="false">A716&amp;"_"&amp;B716</f>
        <v>MAW744_4</v>
      </c>
      <c r="O716" s="0" t="n">
        <f aca="false">HLOOKUP(N716,UP!$C$15:$AH$16,2,0)</f>
        <v>0</v>
      </c>
    </row>
    <row r="717" customFormat="false" ht="15.75" hidden="false" customHeight="true" outlineLevel="0" collapsed="false">
      <c r="A717" s="21" t="s">
        <v>47</v>
      </c>
      <c r="B717" s="26" t="n">
        <v>4</v>
      </c>
      <c r="C717" s="27" t="s">
        <v>78</v>
      </c>
      <c r="D717" s="27" t="n">
        <v>93</v>
      </c>
      <c r="E717" s="24" t="s">
        <v>92</v>
      </c>
      <c r="F717" s="15" t="n">
        <v>1</v>
      </c>
      <c r="G717" s="15" t="n">
        <v>0</v>
      </c>
      <c r="H717" s="2" t="n">
        <f aca="false">MAX(I717:J717)</f>
        <v>0</v>
      </c>
      <c r="I717" s="15" t="n">
        <v>0</v>
      </c>
      <c r="J717" s="15" t="n">
        <v>0</v>
      </c>
      <c r="K717" s="15" t="n">
        <v>3.86808595473243</v>
      </c>
      <c r="L717" s="15" t="n">
        <v>55</v>
      </c>
      <c r="M717" s="25" t="n">
        <v>3.08003209</v>
      </c>
      <c r="N717" s="0" t="str">
        <f aca="false">A717&amp;"_"&amp;B717</f>
        <v>MAW744_4</v>
      </c>
      <c r="O717" s="0" t="n">
        <f aca="false">HLOOKUP(N717,UP!$C$15:$AH$16,2,0)</f>
        <v>0</v>
      </c>
    </row>
    <row r="718" customFormat="false" ht="15.75" hidden="false" customHeight="true" outlineLevel="0" collapsed="false">
      <c r="A718" s="21" t="s">
        <v>47</v>
      </c>
      <c r="B718" s="26" t="n">
        <v>4</v>
      </c>
      <c r="C718" s="27" t="s">
        <v>56</v>
      </c>
      <c r="D718" s="27" t="n">
        <v>94</v>
      </c>
      <c r="E718" s="24" t="s">
        <v>92</v>
      </c>
      <c r="F718" s="15" t="n">
        <v>1</v>
      </c>
      <c r="G718" s="15" t="n">
        <v>0</v>
      </c>
      <c r="H718" s="2" t="n">
        <f aca="false">MAX(I718:J718)</f>
        <v>0</v>
      </c>
      <c r="I718" s="15" t="n">
        <v>0</v>
      </c>
      <c r="J718" s="15" t="n">
        <v>0</v>
      </c>
      <c r="K718" s="15" t="n">
        <v>2.52709713054763</v>
      </c>
      <c r="L718" s="15" t="n">
        <v>55</v>
      </c>
      <c r="M718" s="25" t="n">
        <v>3.08003209</v>
      </c>
      <c r="N718" s="0" t="str">
        <f aca="false">A718&amp;"_"&amp;B718</f>
        <v>MAW744_4</v>
      </c>
      <c r="O718" s="0" t="n">
        <f aca="false">HLOOKUP(N718,UP!$C$15:$AH$16,2,0)</f>
        <v>0</v>
      </c>
    </row>
    <row r="719" customFormat="false" ht="15.75" hidden="false" customHeight="true" outlineLevel="0" collapsed="false">
      <c r="A719" s="21" t="s">
        <v>47</v>
      </c>
      <c r="B719" s="26" t="n">
        <v>4</v>
      </c>
      <c r="C719" s="27" t="s">
        <v>56</v>
      </c>
      <c r="D719" s="27" t="n">
        <v>96</v>
      </c>
      <c r="E719" s="24" t="s">
        <v>92</v>
      </c>
      <c r="F719" s="15" t="n">
        <v>1</v>
      </c>
      <c r="G719" s="15" t="n">
        <v>0</v>
      </c>
      <c r="H719" s="2" t="n">
        <f aca="false">MAX(I719:J719)</f>
        <v>0</v>
      </c>
      <c r="I719" s="15" t="n">
        <v>0</v>
      </c>
      <c r="J719" s="15" t="n">
        <v>0</v>
      </c>
      <c r="K719" s="15" t="n">
        <v>2.45138474759612</v>
      </c>
      <c r="L719" s="15" t="n">
        <v>55</v>
      </c>
      <c r="M719" s="25" t="n">
        <v>3.08003209</v>
      </c>
      <c r="N719" s="0" t="str">
        <f aca="false">A719&amp;"_"&amp;B719</f>
        <v>MAW744_4</v>
      </c>
      <c r="O719" s="0" t="n">
        <f aca="false">HLOOKUP(N719,UP!$C$15:$AH$16,2,0)</f>
        <v>0</v>
      </c>
    </row>
    <row r="720" customFormat="false" ht="15.75" hidden="false" customHeight="true" outlineLevel="0" collapsed="false">
      <c r="A720" s="21" t="s">
        <v>47</v>
      </c>
      <c r="B720" s="26" t="n">
        <v>4</v>
      </c>
      <c r="C720" s="27" t="s">
        <v>56</v>
      </c>
      <c r="D720" s="27" t="n">
        <v>74</v>
      </c>
      <c r="E720" s="24" t="s">
        <v>92</v>
      </c>
      <c r="F720" s="15" t="n">
        <v>1</v>
      </c>
      <c r="G720" s="15" t="n">
        <v>0</v>
      </c>
      <c r="H720" s="2" t="n">
        <f aca="false">MAX(I720:J720)</f>
        <v>0</v>
      </c>
      <c r="I720" s="15" t="n">
        <v>0</v>
      </c>
      <c r="J720" s="15" t="n">
        <v>0</v>
      </c>
      <c r="K720" s="15" t="n">
        <v>3.52345324063363</v>
      </c>
      <c r="L720" s="15" t="n">
        <v>55</v>
      </c>
      <c r="M720" s="25" t="n">
        <v>3.08003209</v>
      </c>
      <c r="N720" s="0" t="str">
        <f aca="false">A720&amp;"_"&amp;B720</f>
        <v>MAW744_4</v>
      </c>
      <c r="O720" s="0" t="n">
        <f aca="false">HLOOKUP(N720,UP!$C$15:$AH$16,2,0)</f>
        <v>0</v>
      </c>
    </row>
    <row r="721" customFormat="false" ht="15.75" hidden="false" customHeight="true" outlineLevel="0" collapsed="false">
      <c r="A721" s="21" t="s">
        <v>47</v>
      </c>
      <c r="B721" s="26" t="n">
        <v>4</v>
      </c>
      <c r="C721" s="27" t="s">
        <v>56</v>
      </c>
      <c r="D721" s="27" t="n">
        <v>339</v>
      </c>
      <c r="E721" s="24" t="s">
        <v>92</v>
      </c>
      <c r="F721" s="15" t="n">
        <v>1</v>
      </c>
      <c r="G721" s="15" t="n">
        <v>0</v>
      </c>
      <c r="H721" s="2" t="n">
        <f aca="false">MAX(I721:J721)</f>
        <v>0</v>
      </c>
      <c r="I721" s="15" t="n">
        <v>0</v>
      </c>
      <c r="J721" s="15" t="n">
        <v>0</v>
      </c>
      <c r="K721" s="15" t="n">
        <v>2.61926360502232</v>
      </c>
      <c r="L721" s="15" t="n">
        <v>55</v>
      </c>
      <c r="M721" s="25" t="n">
        <v>3.08003209</v>
      </c>
      <c r="N721" s="0" t="str">
        <f aca="false">A721&amp;"_"&amp;B721</f>
        <v>MAW744_4</v>
      </c>
      <c r="O721" s="0" t="n">
        <f aca="false">HLOOKUP(N721,UP!$C$15:$AH$16,2,0)</f>
        <v>0</v>
      </c>
    </row>
    <row r="722" customFormat="false" ht="15.75" hidden="false" customHeight="true" outlineLevel="0" collapsed="false">
      <c r="A722" s="21" t="s">
        <v>47</v>
      </c>
      <c r="B722" s="26" t="n">
        <v>4</v>
      </c>
      <c r="C722" s="27" t="s">
        <v>56</v>
      </c>
      <c r="D722" s="27" t="n">
        <v>486</v>
      </c>
      <c r="E722" s="24" t="s">
        <v>92</v>
      </c>
      <c r="F722" s="15" t="n">
        <v>1</v>
      </c>
      <c r="G722" s="15" t="n">
        <v>0</v>
      </c>
      <c r="H722" s="2" t="n">
        <f aca="false">MAX(I722:J722)</f>
        <v>0</v>
      </c>
      <c r="I722" s="15" t="n">
        <v>0</v>
      </c>
      <c r="J722" s="15" t="n">
        <v>0</v>
      </c>
      <c r="K722" s="15" t="n">
        <v>3.79150963380118</v>
      </c>
      <c r="L722" s="15" t="n">
        <v>55</v>
      </c>
      <c r="M722" s="25" t="n">
        <v>3.08003209</v>
      </c>
      <c r="N722" s="0" t="str">
        <f aca="false">A722&amp;"_"&amp;B722</f>
        <v>MAW744_4</v>
      </c>
      <c r="O722" s="0" t="n">
        <f aca="false">HLOOKUP(N722,UP!$C$15:$AH$16,2,0)</f>
        <v>0</v>
      </c>
    </row>
    <row r="723" customFormat="false" ht="15.75" hidden="false" customHeight="true" outlineLevel="0" collapsed="false">
      <c r="A723" s="21" t="s">
        <v>47</v>
      </c>
      <c r="B723" s="26" t="n">
        <v>4</v>
      </c>
      <c r="C723" s="27" t="s">
        <v>56</v>
      </c>
      <c r="D723" s="27" t="n">
        <v>67</v>
      </c>
      <c r="E723" s="24" t="s">
        <v>92</v>
      </c>
      <c r="F723" s="15" t="n">
        <v>1</v>
      </c>
      <c r="G723" s="15" t="n">
        <v>0</v>
      </c>
      <c r="H723" s="2" t="n">
        <f aca="false">MAX(I723:J723)</f>
        <v>0</v>
      </c>
      <c r="I723" s="15" t="n">
        <v>0</v>
      </c>
      <c r="J723" s="15" t="n">
        <v>0</v>
      </c>
      <c r="K723" s="15" t="n">
        <v>2.3062038970921</v>
      </c>
      <c r="L723" s="15" t="n">
        <v>55</v>
      </c>
      <c r="M723" s="25" t="n">
        <v>3.08003209</v>
      </c>
      <c r="N723" s="0" t="str">
        <f aca="false">A723&amp;"_"&amp;B723</f>
        <v>MAW744_4</v>
      </c>
      <c r="O723" s="0" t="n">
        <f aca="false">HLOOKUP(N723,UP!$C$15:$AH$16,2,0)</f>
        <v>0</v>
      </c>
    </row>
    <row r="724" customFormat="false" ht="15.75" hidden="false" customHeight="true" outlineLevel="0" collapsed="false">
      <c r="A724" s="21" t="s">
        <v>47</v>
      </c>
      <c r="B724" s="26" t="n">
        <v>4</v>
      </c>
      <c r="C724" s="27" t="s">
        <v>56</v>
      </c>
      <c r="D724" s="27" t="n">
        <v>70</v>
      </c>
      <c r="E724" s="24" t="s">
        <v>92</v>
      </c>
      <c r="F724" s="15" t="n">
        <v>1</v>
      </c>
      <c r="G724" s="15" t="n">
        <v>0</v>
      </c>
      <c r="H724" s="2" t="n">
        <f aca="false">MAX(I724:J724)</f>
        <v>0</v>
      </c>
      <c r="I724" s="15" t="n">
        <v>0</v>
      </c>
      <c r="J724" s="15" t="n">
        <v>0</v>
      </c>
      <c r="K724" s="15" t="n">
        <v>4.83993764212044</v>
      </c>
      <c r="L724" s="15" t="n">
        <v>55</v>
      </c>
      <c r="M724" s="25" t="n">
        <v>3.08003209</v>
      </c>
      <c r="N724" s="0" t="str">
        <f aca="false">A724&amp;"_"&amp;B724</f>
        <v>MAW744_4</v>
      </c>
      <c r="O724" s="0" t="n">
        <f aca="false">HLOOKUP(N724,UP!$C$15:$AH$16,2,0)</f>
        <v>0</v>
      </c>
    </row>
    <row r="725" customFormat="false" ht="15.75" hidden="false" customHeight="true" outlineLevel="0" collapsed="false">
      <c r="A725" s="21" t="s">
        <v>47</v>
      </c>
      <c r="B725" s="26" t="n">
        <v>4</v>
      </c>
      <c r="C725" s="27" t="s">
        <v>57</v>
      </c>
      <c r="D725" s="27" t="n">
        <v>78</v>
      </c>
      <c r="E725" s="24" t="s">
        <v>92</v>
      </c>
      <c r="F725" s="15" t="n">
        <v>1</v>
      </c>
      <c r="G725" s="15" t="n">
        <v>0</v>
      </c>
      <c r="H725" s="2" t="n">
        <f aca="false">MAX(I725:J725)</f>
        <v>0</v>
      </c>
      <c r="I725" s="15" t="n">
        <v>0</v>
      </c>
      <c r="J725" s="15" t="n">
        <v>0</v>
      </c>
      <c r="K725" s="15" t="n">
        <v>1.99051310531449</v>
      </c>
      <c r="L725" s="15" t="n">
        <v>55</v>
      </c>
      <c r="M725" s="25" t="n">
        <v>3.08003209</v>
      </c>
      <c r="N725" s="0" t="str">
        <f aca="false">A725&amp;"_"&amp;B725</f>
        <v>MAW744_4</v>
      </c>
      <c r="O725" s="0" t="n">
        <f aca="false">HLOOKUP(N725,UP!$C$15:$AH$16,2,0)</f>
        <v>0</v>
      </c>
    </row>
    <row r="726" customFormat="false" ht="15.75" hidden="false" customHeight="true" outlineLevel="0" collapsed="false">
      <c r="A726" s="21" t="s">
        <v>47</v>
      </c>
      <c r="B726" s="26" t="n">
        <v>4</v>
      </c>
      <c r="C726" s="27" t="s">
        <v>56</v>
      </c>
      <c r="D726" s="27" t="n">
        <v>312</v>
      </c>
      <c r="E726" s="24" t="s">
        <v>92</v>
      </c>
      <c r="F726" s="15" t="n">
        <v>1</v>
      </c>
      <c r="G726" s="15" t="n">
        <v>0</v>
      </c>
      <c r="H726" s="2" t="n">
        <f aca="false">MAX(I726:J726)</f>
        <v>0</v>
      </c>
      <c r="I726" s="15" t="n">
        <v>0</v>
      </c>
      <c r="J726" s="15" t="n">
        <v>0</v>
      </c>
      <c r="K726" s="15" t="n">
        <v>3.41769937793217</v>
      </c>
      <c r="L726" s="15" t="n">
        <v>55</v>
      </c>
      <c r="M726" s="25" t="n">
        <v>3.08003209</v>
      </c>
      <c r="N726" s="0" t="str">
        <f aca="false">A726&amp;"_"&amp;B726</f>
        <v>MAW744_4</v>
      </c>
      <c r="O726" s="0" t="n">
        <f aca="false">HLOOKUP(N726,UP!$C$15:$AH$16,2,0)</f>
        <v>0</v>
      </c>
    </row>
    <row r="727" customFormat="false" ht="15.75" hidden="false" customHeight="true" outlineLevel="0" collapsed="false">
      <c r="A727" s="21" t="s">
        <v>47</v>
      </c>
      <c r="B727" s="26" t="n">
        <v>4</v>
      </c>
      <c r="C727" s="27" t="s">
        <v>56</v>
      </c>
      <c r="D727" s="27" t="n">
        <v>316</v>
      </c>
      <c r="E727" s="24" t="s">
        <v>92</v>
      </c>
      <c r="F727" s="15" t="n">
        <v>1</v>
      </c>
      <c r="G727" s="15" t="n">
        <v>0</v>
      </c>
      <c r="H727" s="2" t="n">
        <f aca="false">MAX(I727:J727)</f>
        <v>0</v>
      </c>
      <c r="I727" s="15" t="n">
        <v>0</v>
      </c>
      <c r="J727" s="15" t="n">
        <v>0</v>
      </c>
      <c r="K727" s="15" t="n">
        <v>4.80475180440023</v>
      </c>
      <c r="L727" s="15" t="n">
        <v>55</v>
      </c>
      <c r="M727" s="25" t="n">
        <v>3.08003209</v>
      </c>
      <c r="N727" s="0" t="str">
        <f aca="false">A727&amp;"_"&amp;B727</f>
        <v>MAW744_4</v>
      </c>
      <c r="O727" s="0" t="n">
        <f aca="false">HLOOKUP(N727,UP!$C$15:$AH$16,2,0)</f>
        <v>0</v>
      </c>
    </row>
    <row r="728" customFormat="false" ht="15.75" hidden="false" customHeight="true" outlineLevel="0" collapsed="false">
      <c r="A728" s="21" t="s">
        <v>47</v>
      </c>
      <c r="B728" s="26" t="n">
        <v>4</v>
      </c>
      <c r="C728" s="27" t="s">
        <v>57</v>
      </c>
      <c r="D728" s="27" t="n">
        <v>64</v>
      </c>
      <c r="E728" s="24" t="s">
        <v>92</v>
      </c>
      <c r="F728" s="15" t="n">
        <v>1</v>
      </c>
      <c r="G728" s="15" t="n">
        <v>0</v>
      </c>
      <c r="H728" s="2" t="n">
        <f aca="false">MAX(I728:J728)</f>
        <v>0</v>
      </c>
      <c r="I728" s="15" t="n">
        <v>0</v>
      </c>
      <c r="J728" s="15" t="n">
        <v>0</v>
      </c>
      <c r="K728" s="15" t="n">
        <v>1.82169177009221</v>
      </c>
      <c r="L728" s="15" t="n">
        <v>55</v>
      </c>
      <c r="M728" s="25" t="n">
        <v>3.08003209</v>
      </c>
      <c r="N728" s="0" t="str">
        <f aca="false">A728&amp;"_"&amp;B728</f>
        <v>MAW744_4</v>
      </c>
      <c r="O728" s="0" t="n">
        <f aca="false">HLOOKUP(N728,UP!$C$15:$AH$16,2,0)</f>
        <v>0</v>
      </c>
    </row>
    <row r="729" customFormat="false" ht="15.75" hidden="false" customHeight="true" outlineLevel="0" collapsed="false">
      <c r="A729" s="21" t="s">
        <v>47</v>
      </c>
      <c r="B729" s="26" t="n">
        <v>4</v>
      </c>
      <c r="C729" s="27" t="s">
        <v>57</v>
      </c>
      <c r="D729" s="27" t="n">
        <v>65</v>
      </c>
      <c r="E729" s="24" t="s">
        <v>92</v>
      </c>
      <c r="F729" s="15" t="n">
        <v>1</v>
      </c>
      <c r="G729" s="15" t="n">
        <v>0</v>
      </c>
      <c r="H729" s="2" t="n">
        <f aca="false">MAX(I729:J729)</f>
        <v>0</v>
      </c>
      <c r="I729" s="15" t="n">
        <v>0</v>
      </c>
      <c r="J729" s="15" t="n">
        <v>0</v>
      </c>
      <c r="K729" s="15" t="n">
        <v>2.77936702063089</v>
      </c>
      <c r="L729" s="15" t="n">
        <v>55</v>
      </c>
      <c r="M729" s="25" t="n">
        <v>3.08003209</v>
      </c>
      <c r="N729" s="0" t="str">
        <f aca="false">A729&amp;"_"&amp;B729</f>
        <v>MAW744_4</v>
      </c>
      <c r="O729" s="0" t="n">
        <f aca="false">HLOOKUP(N729,UP!$C$15:$AH$16,2,0)</f>
        <v>0</v>
      </c>
    </row>
    <row r="730" customFormat="false" ht="15.75" hidden="false" customHeight="true" outlineLevel="0" collapsed="false">
      <c r="A730" s="21" t="s">
        <v>47</v>
      </c>
      <c r="B730" s="26" t="n">
        <v>4</v>
      </c>
      <c r="C730" s="27" t="s">
        <v>56</v>
      </c>
      <c r="D730" s="27" t="n">
        <v>124</v>
      </c>
      <c r="E730" s="24" t="s">
        <v>92</v>
      </c>
      <c r="F730" s="15" t="n">
        <v>1</v>
      </c>
      <c r="G730" s="15" t="n">
        <v>0</v>
      </c>
      <c r="H730" s="2" t="n">
        <f aca="false">MAX(I730:J730)</f>
        <v>0</v>
      </c>
      <c r="I730" s="15" t="n">
        <v>0</v>
      </c>
      <c r="J730" s="15" t="n">
        <v>0</v>
      </c>
      <c r="K730" s="15" t="n">
        <v>2.67616570196046</v>
      </c>
      <c r="L730" s="15" t="n">
        <v>55</v>
      </c>
      <c r="M730" s="25" t="n">
        <v>3.08003209</v>
      </c>
      <c r="N730" s="0" t="str">
        <f aca="false">A730&amp;"_"&amp;B730</f>
        <v>MAW744_4</v>
      </c>
      <c r="O730" s="0" t="n">
        <f aca="false">HLOOKUP(N730,UP!$C$15:$AH$16,2,0)</f>
        <v>0</v>
      </c>
    </row>
    <row r="731" customFormat="false" ht="15.75" hidden="false" customHeight="true" outlineLevel="0" collapsed="false">
      <c r="A731" s="21" t="s">
        <v>47</v>
      </c>
      <c r="B731" s="26" t="n">
        <v>4</v>
      </c>
      <c r="C731" s="27" t="s">
        <v>83</v>
      </c>
      <c r="D731" s="27" t="n">
        <v>135</v>
      </c>
      <c r="E731" s="24" t="s">
        <v>92</v>
      </c>
      <c r="F731" s="15" t="n">
        <v>1</v>
      </c>
      <c r="G731" s="15" t="n">
        <v>0</v>
      </c>
      <c r="H731" s="2" t="n">
        <f aca="false">MAX(I731:J731)</f>
        <v>0</v>
      </c>
      <c r="I731" s="15" t="n">
        <v>0</v>
      </c>
      <c r="J731" s="15" t="n">
        <v>0</v>
      </c>
      <c r="K731" s="15" t="n">
        <v>4.67233367405142</v>
      </c>
      <c r="L731" s="15" t="n">
        <v>55</v>
      </c>
      <c r="M731" s="25" t="n">
        <v>3.08003209</v>
      </c>
      <c r="N731" s="0" t="str">
        <f aca="false">A731&amp;"_"&amp;B731</f>
        <v>MAW744_4</v>
      </c>
      <c r="O731" s="0" t="n">
        <f aca="false">HLOOKUP(N731,UP!$C$15:$AH$16,2,0)</f>
        <v>0</v>
      </c>
    </row>
    <row r="732" customFormat="false" ht="15.75" hidden="false" customHeight="true" outlineLevel="0" collapsed="false">
      <c r="A732" s="21" t="s">
        <v>47</v>
      </c>
      <c r="B732" s="26" t="n">
        <v>4</v>
      </c>
      <c r="C732" s="27" t="s">
        <v>100</v>
      </c>
      <c r="D732" s="27" t="n">
        <v>377</v>
      </c>
      <c r="E732" s="24" t="s">
        <v>92</v>
      </c>
      <c r="F732" s="15" t="n">
        <v>1</v>
      </c>
      <c r="G732" s="15" t="n">
        <v>0</v>
      </c>
      <c r="H732" s="2" t="n">
        <f aca="false">MAX(I732:J732)</f>
        <v>0</v>
      </c>
      <c r="I732" s="15" t="n">
        <v>0</v>
      </c>
      <c r="J732" s="15" t="n">
        <v>0</v>
      </c>
      <c r="K732" s="15" t="n">
        <v>2.90660152310128</v>
      </c>
      <c r="L732" s="15" t="n">
        <v>55</v>
      </c>
      <c r="M732" s="25" t="n">
        <v>3.08003209</v>
      </c>
      <c r="N732" s="0" t="str">
        <f aca="false">A732&amp;"_"&amp;B732</f>
        <v>MAW744_4</v>
      </c>
      <c r="O732" s="0" t="n">
        <f aca="false">HLOOKUP(N732,UP!$C$15:$AH$16,2,0)</f>
        <v>0</v>
      </c>
    </row>
    <row r="733" customFormat="false" ht="15.75" hidden="false" customHeight="true" outlineLevel="0" collapsed="false">
      <c r="A733" s="21" t="s">
        <v>47</v>
      </c>
      <c r="B733" s="26" t="n">
        <v>4</v>
      </c>
      <c r="C733" s="27" t="s">
        <v>56</v>
      </c>
      <c r="D733" s="27" t="n">
        <v>136</v>
      </c>
      <c r="E733" s="24" t="s">
        <v>92</v>
      </c>
      <c r="F733" s="15" t="n">
        <v>1</v>
      </c>
      <c r="G733" s="15" t="n">
        <v>0</v>
      </c>
      <c r="H733" s="2" t="n">
        <f aca="false">MAX(I733:J733)</f>
        <v>0</v>
      </c>
      <c r="I733" s="15" t="n">
        <v>0</v>
      </c>
      <c r="J733" s="15" t="n">
        <v>0</v>
      </c>
      <c r="K733" s="15" t="n">
        <v>3.3997922998067</v>
      </c>
      <c r="L733" s="15" t="n">
        <v>55</v>
      </c>
      <c r="M733" s="25" t="n">
        <v>3.08003209</v>
      </c>
      <c r="N733" s="0" t="str">
        <f aca="false">A733&amp;"_"&amp;B733</f>
        <v>MAW744_4</v>
      </c>
      <c r="O733" s="0" t="n">
        <f aca="false">HLOOKUP(N733,UP!$C$15:$AH$16,2,0)</f>
        <v>0</v>
      </c>
    </row>
    <row r="734" customFormat="false" ht="15.75" hidden="false" customHeight="true" outlineLevel="0" collapsed="false">
      <c r="A734" s="21" t="s">
        <v>47</v>
      </c>
      <c r="B734" s="26" t="n">
        <v>4</v>
      </c>
      <c r="C734" s="27" t="s">
        <v>101</v>
      </c>
      <c r="D734" s="27" t="n">
        <v>392</v>
      </c>
      <c r="E734" s="24" t="s">
        <v>92</v>
      </c>
      <c r="F734" s="15" t="n">
        <v>1</v>
      </c>
      <c r="G734" s="15" t="n">
        <v>0</v>
      </c>
      <c r="H734" s="2" t="n">
        <f aca="false">MAX(I734:J734)</f>
        <v>0</v>
      </c>
      <c r="I734" s="15" t="n">
        <v>0</v>
      </c>
      <c r="J734" s="15" t="n">
        <v>0</v>
      </c>
      <c r="K734" s="15" t="n">
        <v>1.67258392877121</v>
      </c>
      <c r="L734" s="15" t="n">
        <v>55</v>
      </c>
      <c r="M734" s="25" t="n">
        <v>3.08003209</v>
      </c>
      <c r="N734" s="0" t="str">
        <f aca="false">A734&amp;"_"&amp;B734</f>
        <v>MAW744_4</v>
      </c>
      <c r="O734" s="0" t="n">
        <f aca="false">HLOOKUP(N734,UP!$C$15:$AH$16,2,0)</f>
        <v>0</v>
      </c>
    </row>
    <row r="735" customFormat="false" ht="15.75" hidden="false" customHeight="true" outlineLevel="0" collapsed="false">
      <c r="A735" s="21" t="s">
        <v>47</v>
      </c>
      <c r="B735" s="26" t="n">
        <v>4</v>
      </c>
      <c r="C735" s="27" t="s">
        <v>65</v>
      </c>
      <c r="D735" s="27" t="n">
        <v>495</v>
      </c>
      <c r="E735" s="24" t="s">
        <v>92</v>
      </c>
      <c r="F735" s="15" t="n">
        <v>1</v>
      </c>
      <c r="G735" s="15" t="n">
        <v>0</v>
      </c>
      <c r="H735" s="2" t="n">
        <f aca="false">MAX(I735:J735)</f>
        <v>0</v>
      </c>
      <c r="I735" s="15" t="n">
        <v>0</v>
      </c>
      <c r="J735" s="15" t="n">
        <v>0</v>
      </c>
      <c r="K735" s="15" t="n">
        <v>3.06211035945397</v>
      </c>
      <c r="L735" s="15" t="n">
        <v>55</v>
      </c>
      <c r="M735" s="25" t="n">
        <v>3.08003209</v>
      </c>
      <c r="N735" s="0" t="str">
        <f aca="false">A735&amp;"_"&amp;B735</f>
        <v>MAW744_4</v>
      </c>
      <c r="O735" s="0" t="n">
        <f aca="false">HLOOKUP(N735,UP!$C$15:$AH$16,2,0)</f>
        <v>0</v>
      </c>
    </row>
    <row r="736" customFormat="false" ht="15.75" hidden="false" customHeight="true" outlineLevel="0" collapsed="false">
      <c r="A736" s="21" t="s">
        <v>47</v>
      </c>
      <c r="B736" s="26" t="n">
        <v>4</v>
      </c>
      <c r="C736" s="27" t="s">
        <v>57</v>
      </c>
      <c r="D736" s="27" t="n">
        <v>362</v>
      </c>
      <c r="E736" s="24" t="s">
        <v>92</v>
      </c>
      <c r="F736" s="15" t="n">
        <v>1</v>
      </c>
      <c r="G736" s="15" t="n">
        <v>0</v>
      </c>
      <c r="H736" s="2" t="n">
        <f aca="false">MAX(I736:J736)</f>
        <v>0</v>
      </c>
      <c r="I736" s="15" t="n">
        <v>0</v>
      </c>
      <c r="J736" s="15" t="n">
        <v>0</v>
      </c>
      <c r="K736" s="15" t="n">
        <v>3.91285365004609</v>
      </c>
      <c r="L736" s="15" t="n">
        <v>55</v>
      </c>
      <c r="M736" s="25" t="n">
        <v>3.08003209</v>
      </c>
      <c r="N736" s="0" t="str">
        <f aca="false">A736&amp;"_"&amp;B736</f>
        <v>MAW744_4</v>
      </c>
      <c r="O736" s="0" t="n">
        <f aca="false">HLOOKUP(N736,UP!$C$15:$AH$16,2,0)</f>
        <v>0</v>
      </c>
    </row>
    <row r="737" customFormat="false" ht="15.75" hidden="false" customHeight="true" outlineLevel="0" collapsed="false">
      <c r="A737" s="21" t="s">
        <v>47</v>
      </c>
      <c r="B737" s="26" t="n">
        <v>4</v>
      </c>
      <c r="C737" s="27" t="s">
        <v>57</v>
      </c>
      <c r="D737" s="27" t="n">
        <v>511</v>
      </c>
      <c r="E737" s="24" t="s">
        <v>92</v>
      </c>
      <c r="F737" s="15" t="n">
        <v>1</v>
      </c>
      <c r="G737" s="15" t="n">
        <v>0</v>
      </c>
      <c r="H737" s="2" t="n">
        <f aca="false">MAX(I737:J737)</f>
        <v>0</v>
      </c>
      <c r="I737" s="15" t="n">
        <v>0</v>
      </c>
      <c r="J737" s="15" t="n">
        <v>0</v>
      </c>
      <c r="K737" s="15" t="n">
        <v>2.86419002227781</v>
      </c>
      <c r="L737" s="15" t="n">
        <v>55</v>
      </c>
      <c r="M737" s="25" t="n">
        <v>3.08003209</v>
      </c>
      <c r="N737" s="0" t="str">
        <f aca="false">A737&amp;"_"&amp;B737</f>
        <v>MAW744_4</v>
      </c>
      <c r="O737" s="0" t="n">
        <f aca="false">HLOOKUP(N737,UP!$C$15:$AH$16,2,0)</f>
        <v>0</v>
      </c>
    </row>
    <row r="738" customFormat="false" ht="15.75" hidden="false" customHeight="true" outlineLevel="0" collapsed="false">
      <c r="A738" s="21" t="s">
        <v>47</v>
      </c>
      <c r="B738" s="26" t="n">
        <v>4</v>
      </c>
      <c r="C738" s="27" t="s">
        <v>56</v>
      </c>
      <c r="D738" s="27" t="n">
        <v>117</v>
      </c>
      <c r="E738" s="24" t="s">
        <v>92</v>
      </c>
      <c r="F738" s="15" t="n">
        <v>1</v>
      </c>
      <c r="G738" s="15" t="n">
        <v>0</v>
      </c>
      <c r="H738" s="2" t="n">
        <f aca="false">MAX(I738:J738)</f>
        <v>0</v>
      </c>
      <c r="I738" s="15" t="n">
        <v>0</v>
      </c>
      <c r="J738" s="15" t="n">
        <v>0</v>
      </c>
      <c r="K738" s="15" t="n">
        <v>3.40705723281813</v>
      </c>
      <c r="L738" s="15" t="n">
        <v>55</v>
      </c>
      <c r="M738" s="25" t="n">
        <v>3.08003209</v>
      </c>
      <c r="N738" s="0" t="str">
        <f aca="false">A738&amp;"_"&amp;B738</f>
        <v>MAW744_4</v>
      </c>
      <c r="O738" s="0" t="n">
        <f aca="false">HLOOKUP(N738,UP!$C$15:$AH$16,2,0)</f>
        <v>0</v>
      </c>
    </row>
    <row r="739" customFormat="false" ht="15.75" hidden="false" customHeight="true" outlineLevel="0" collapsed="false">
      <c r="A739" s="21" t="s">
        <v>47</v>
      </c>
      <c r="B739" s="26" t="n">
        <v>4</v>
      </c>
      <c r="C739" s="27" t="s">
        <v>57</v>
      </c>
      <c r="D739" s="27" t="n">
        <v>354</v>
      </c>
      <c r="E739" s="24" t="s">
        <v>92</v>
      </c>
      <c r="F739" s="15" t="n">
        <v>1</v>
      </c>
      <c r="G739" s="15" t="n">
        <v>0</v>
      </c>
      <c r="H739" s="2" t="n">
        <f aca="false">MAX(I739:J739)</f>
        <v>0</v>
      </c>
      <c r="I739" s="15" t="n">
        <v>0</v>
      </c>
      <c r="J739" s="15" t="n">
        <v>0</v>
      </c>
      <c r="K739" s="15" t="n">
        <v>3.05111478516641</v>
      </c>
      <c r="L739" s="15" t="n">
        <v>55</v>
      </c>
      <c r="M739" s="25" t="n">
        <v>3.08003209</v>
      </c>
      <c r="N739" s="0" t="str">
        <f aca="false">A739&amp;"_"&amp;B739</f>
        <v>MAW744_4</v>
      </c>
      <c r="O739" s="0" t="n">
        <f aca="false">HLOOKUP(N739,UP!$C$15:$AH$16,2,0)</f>
        <v>0</v>
      </c>
    </row>
    <row r="740" customFormat="false" ht="15.75" hidden="false" customHeight="true" outlineLevel="0" collapsed="false">
      <c r="A740" s="21" t="s">
        <v>47</v>
      </c>
      <c r="B740" s="26" t="n">
        <v>4</v>
      </c>
      <c r="C740" s="27" t="s">
        <v>57</v>
      </c>
      <c r="D740" s="27" t="n">
        <v>491</v>
      </c>
      <c r="E740" s="24" t="s">
        <v>92</v>
      </c>
      <c r="F740" s="15" t="n">
        <v>1</v>
      </c>
      <c r="G740" s="15" t="n">
        <v>0</v>
      </c>
      <c r="H740" s="2" t="n">
        <f aca="false">MAX(I740:J740)</f>
        <v>0</v>
      </c>
      <c r="I740" s="15" t="n">
        <v>0</v>
      </c>
      <c r="J740" s="15" t="n">
        <v>0</v>
      </c>
      <c r="K740" s="15" t="n">
        <v>3.55392668937345</v>
      </c>
      <c r="L740" s="15" t="n">
        <v>55</v>
      </c>
      <c r="M740" s="25" t="n">
        <v>3.08003209</v>
      </c>
      <c r="N740" s="0" t="str">
        <f aca="false">A740&amp;"_"&amp;B740</f>
        <v>MAW744_4</v>
      </c>
      <c r="O740" s="0" t="n">
        <f aca="false">HLOOKUP(N740,UP!$C$15:$AH$16,2,0)</f>
        <v>0</v>
      </c>
    </row>
    <row r="741" customFormat="false" ht="15.75" hidden="false" customHeight="true" outlineLevel="0" collapsed="false">
      <c r="A741" s="21" t="s">
        <v>47</v>
      </c>
      <c r="B741" s="26" t="n">
        <v>4</v>
      </c>
      <c r="C741" s="27" t="s">
        <v>48</v>
      </c>
      <c r="D741" s="27" t="n">
        <v>469</v>
      </c>
      <c r="E741" s="24" t="s">
        <v>92</v>
      </c>
      <c r="F741" s="15" t="n">
        <v>1</v>
      </c>
      <c r="G741" s="15" t="n">
        <v>0</v>
      </c>
      <c r="H741" s="2" t="n">
        <f aca="false">MAX(I741:J741)</f>
        <v>0</v>
      </c>
      <c r="I741" s="15" t="n">
        <v>0</v>
      </c>
      <c r="J741" s="15" t="n">
        <v>0</v>
      </c>
      <c r="K741" s="15" t="n">
        <v>4.02932819767793</v>
      </c>
      <c r="L741" s="15" t="n">
        <v>55</v>
      </c>
      <c r="M741" s="25" t="n">
        <v>3.08003209</v>
      </c>
      <c r="N741" s="0" t="str">
        <f aca="false">A741&amp;"_"&amp;B741</f>
        <v>MAW744_4</v>
      </c>
      <c r="O741" s="0" t="n">
        <f aca="false">HLOOKUP(N741,UP!$C$15:$AH$16,2,0)</f>
        <v>0</v>
      </c>
    </row>
    <row r="742" customFormat="false" ht="15.75" hidden="false" customHeight="true" outlineLevel="0" collapsed="false">
      <c r="A742" s="21" t="s">
        <v>47</v>
      </c>
      <c r="B742" s="26" t="n">
        <v>3</v>
      </c>
      <c r="C742" s="27" t="s">
        <v>61</v>
      </c>
      <c r="D742" s="27" t="n">
        <v>265</v>
      </c>
      <c r="E742" s="24" t="s">
        <v>92</v>
      </c>
      <c r="F742" s="15" t="n">
        <v>1</v>
      </c>
      <c r="G742" s="15" t="n">
        <v>0</v>
      </c>
      <c r="H742" s="2" t="n">
        <f aca="false">MAX(I742:J742)</f>
        <v>0</v>
      </c>
      <c r="I742" s="15" t="n">
        <v>0</v>
      </c>
      <c r="J742" s="15" t="n">
        <v>0</v>
      </c>
      <c r="K742" s="15" t="n">
        <v>4.37938015910417</v>
      </c>
      <c r="L742" s="15" t="n">
        <v>55</v>
      </c>
      <c r="M742" s="25" t="n">
        <v>3.08003209</v>
      </c>
      <c r="N742" s="0" t="str">
        <f aca="false">A742&amp;"_"&amp;B742</f>
        <v>MAW744_3</v>
      </c>
      <c r="O742" s="0" t="n">
        <f aca="false">HLOOKUP(N742,UP!$C$15:$AH$16,2,0)</f>
        <v>1</v>
      </c>
    </row>
    <row r="743" customFormat="false" ht="15.75" hidden="false" customHeight="true" outlineLevel="0" collapsed="false">
      <c r="A743" s="21" t="s">
        <v>47</v>
      </c>
      <c r="B743" s="26" t="n">
        <v>3</v>
      </c>
      <c r="C743" s="27" t="s">
        <v>56</v>
      </c>
      <c r="D743" s="27" t="n">
        <v>29</v>
      </c>
      <c r="E743" s="24" t="s">
        <v>92</v>
      </c>
      <c r="F743" s="15" t="n">
        <v>1</v>
      </c>
      <c r="G743" s="15" t="n">
        <v>0</v>
      </c>
      <c r="H743" s="2" t="n">
        <f aca="false">MAX(I743:J743)</f>
        <v>0</v>
      </c>
      <c r="I743" s="15" t="n">
        <v>0</v>
      </c>
      <c r="J743" s="15" t="n">
        <v>0</v>
      </c>
      <c r="K743" s="15" t="n">
        <v>3.40564351612402</v>
      </c>
      <c r="L743" s="15" t="n">
        <v>55</v>
      </c>
      <c r="M743" s="25" t="n">
        <v>3.08003209</v>
      </c>
      <c r="N743" s="0" t="str">
        <f aca="false">A743&amp;"_"&amp;B743</f>
        <v>MAW744_3</v>
      </c>
      <c r="O743" s="0" t="n">
        <f aca="false">HLOOKUP(N743,UP!$C$15:$AH$16,2,0)</f>
        <v>1</v>
      </c>
    </row>
    <row r="744" customFormat="false" ht="15.75" hidden="false" customHeight="true" outlineLevel="0" collapsed="false">
      <c r="A744" s="21" t="s">
        <v>47</v>
      </c>
      <c r="B744" s="26" t="n">
        <v>3</v>
      </c>
      <c r="C744" s="27" t="s">
        <v>56</v>
      </c>
      <c r="D744" s="27" t="n">
        <v>30</v>
      </c>
      <c r="E744" s="24" t="s">
        <v>92</v>
      </c>
      <c r="F744" s="15" t="n">
        <v>1</v>
      </c>
      <c r="G744" s="15" t="n">
        <v>0</v>
      </c>
      <c r="H744" s="2" t="n">
        <f aca="false">MAX(I744:J744)</f>
        <v>0</v>
      </c>
      <c r="I744" s="15" t="n">
        <v>0</v>
      </c>
      <c r="J744" s="15" t="n">
        <v>0</v>
      </c>
      <c r="K744" s="15" t="n">
        <v>1.9942830164988</v>
      </c>
      <c r="L744" s="15" t="n">
        <v>55</v>
      </c>
      <c r="M744" s="25" t="n">
        <v>3.08003209</v>
      </c>
      <c r="N744" s="0" t="str">
        <f aca="false">A744&amp;"_"&amp;B744</f>
        <v>MAW744_3</v>
      </c>
      <c r="O744" s="0" t="n">
        <f aca="false">HLOOKUP(N744,UP!$C$15:$AH$16,2,0)</f>
        <v>1</v>
      </c>
    </row>
    <row r="745" customFormat="false" ht="15.75" hidden="false" customHeight="true" outlineLevel="0" collapsed="false">
      <c r="A745" s="21" t="s">
        <v>47</v>
      </c>
      <c r="B745" s="26" t="n">
        <v>3</v>
      </c>
      <c r="C745" s="27" t="s">
        <v>100</v>
      </c>
      <c r="D745" s="27" t="n">
        <v>463</v>
      </c>
      <c r="E745" s="24" t="s">
        <v>92</v>
      </c>
      <c r="F745" s="15" t="n">
        <v>1</v>
      </c>
      <c r="G745" s="15" t="n">
        <v>0</v>
      </c>
      <c r="H745" s="2" t="n">
        <f aca="false">MAX(I745:J745)</f>
        <v>0</v>
      </c>
      <c r="I745" s="15" t="n">
        <v>0</v>
      </c>
      <c r="J745" s="15" t="n">
        <v>0</v>
      </c>
      <c r="K745" s="15" t="n">
        <v>2.61341238870501</v>
      </c>
      <c r="L745" s="15" t="n">
        <v>55</v>
      </c>
      <c r="M745" s="25" t="n">
        <v>3.08003209</v>
      </c>
      <c r="N745" s="0" t="str">
        <f aca="false">A745&amp;"_"&amp;B745</f>
        <v>MAW744_3</v>
      </c>
      <c r="O745" s="0" t="n">
        <f aca="false">HLOOKUP(N745,UP!$C$15:$AH$16,2,0)</f>
        <v>1</v>
      </c>
    </row>
    <row r="746" customFormat="false" ht="15.75" hidden="false" customHeight="true" outlineLevel="0" collapsed="false">
      <c r="A746" s="21" t="s">
        <v>47</v>
      </c>
      <c r="B746" s="26" t="n">
        <v>3</v>
      </c>
      <c r="C746" s="27" t="s">
        <v>56</v>
      </c>
      <c r="D746" s="27" t="n">
        <v>286</v>
      </c>
      <c r="E746" s="24" t="s">
        <v>92</v>
      </c>
      <c r="F746" s="15" t="n">
        <v>1</v>
      </c>
      <c r="G746" s="15" t="n">
        <v>0</v>
      </c>
      <c r="H746" s="2" t="n">
        <f aca="false">MAX(I746:J746)</f>
        <v>0</v>
      </c>
      <c r="I746" s="15" t="n">
        <v>0</v>
      </c>
      <c r="J746" s="15" t="n">
        <v>0</v>
      </c>
      <c r="K746" s="15" t="n">
        <v>3.52844051897121</v>
      </c>
      <c r="L746" s="15" t="n">
        <v>55</v>
      </c>
      <c r="M746" s="25" t="n">
        <v>3.08003209</v>
      </c>
      <c r="N746" s="0" t="str">
        <f aca="false">A746&amp;"_"&amp;B746</f>
        <v>MAW744_3</v>
      </c>
      <c r="O746" s="0" t="n">
        <f aca="false">HLOOKUP(N746,UP!$C$15:$AH$16,2,0)</f>
        <v>1</v>
      </c>
    </row>
    <row r="747" customFormat="false" ht="15.75" hidden="false" customHeight="true" outlineLevel="0" collapsed="false">
      <c r="A747" s="21" t="s">
        <v>47</v>
      </c>
      <c r="B747" s="26" t="n">
        <v>2</v>
      </c>
      <c r="C747" s="27" t="s">
        <v>57</v>
      </c>
      <c r="D747" s="27" t="n">
        <v>530</v>
      </c>
      <c r="E747" s="24" t="s">
        <v>92</v>
      </c>
      <c r="F747" s="15" t="n">
        <v>1</v>
      </c>
      <c r="G747" s="15" t="n">
        <v>0</v>
      </c>
      <c r="H747" s="2" t="n">
        <f aca="false">MAX(I747:J747)</f>
        <v>0</v>
      </c>
      <c r="I747" s="15" t="n">
        <v>0</v>
      </c>
      <c r="J747" s="15" t="n">
        <v>0</v>
      </c>
      <c r="K747" s="15" t="n">
        <v>2.28849316850748</v>
      </c>
      <c r="L747" s="15" t="n">
        <v>55</v>
      </c>
      <c r="M747" s="25" t="n">
        <v>3.08003209</v>
      </c>
      <c r="N747" s="0" t="str">
        <f aca="false">A747&amp;"_"&amp;B747</f>
        <v>MAW744_2</v>
      </c>
      <c r="O747" s="0" t="n">
        <f aca="false">HLOOKUP(N747,UP!$C$15:$AH$16,2,0)</f>
        <v>1</v>
      </c>
    </row>
    <row r="748" customFormat="false" ht="15.75" hidden="false" customHeight="true" outlineLevel="0" collapsed="false">
      <c r="A748" s="21" t="s">
        <v>47</v>
      </c>
      <c r="B748" s="26" t="n">
        <v>2</v>
      </c>
      <c r="C748" s="27" t="s">
        <v>53</v>
      </c>
      <c r="D748" s="27" t="n">
        <v>531</v>
      </c>
      <c r="E748" s="24" t="s">
        <v>92</v>
      </c>
      <c r="F748" s="15" t="n">
        <v>1</v>
      </c>
      <c r="G748" s="15" t="n">
        <v>0</v>
      </c>
      <c r="H748" s="2" t="n">
        <f aca="false">MAX(I748:J748)</f>
        <v>0</v>
      </c>
      <c r="I748" s="15" t="n">
        <v>0</v>
      </c>
      <c r="J748" s="15" t="n">
        <v>0</v>
      </c>
      <c r="K748" s="15" t="n">
        <v>1.08023663393685</v>
      </c>
      <c r="L748" s="15" t="n">
        <v>55</v>
      </c>
      <c r="M748" s="25" t="n">
        <v>3.08003209</v>
      </c>
      <c r="N748" s="0" t="str">
        <f aca="false">A748&amp;"_"&amp;B748</f>
        <v>MAW744_2</v>
      </c>
      <c r="O748" s="0" t="n">
        <f aca="false">HLOOKUP(N748,UP!$C$15:$AH$16,2,0)</f>
        <v>1</v>
      </c>
    </row>
    <row r="749" customFormat="false" ht="15.75" hidden="false" customHeight="true" outlineLevel="0" collapsed="false">
      <c r="A749" s="21" t="s">
        <v>47</v>
      </c>
      <c r="B749" s="26" t="n">
        <v>2</v>
      </c>
      <c r="C749" s="27" t="s">
        <v>56</v>
      </c>
      <c r="D749" s="27" t="n">
        <v>608</v>
      </c>
      <c r="E749" s="24" t="s">
        <v>92</v>
      </c>
      <c r="F749" s="15" t="n">
        <v>1</v>
      </c>
      <c r="G749" s="15" t="n">
        <v>0</v>
      </c>
      <c r="H749" s="2" t="n">
        <f aca="false">MAX(I749:J749)</f>
        <v>0</v>
      </c>
      <c r="I749" s="15" t="n">
        <v>0</v>
      </c>
      <c r="J749" s="15" t="n">
        <v>0</v>
      </c>
      <c r="K749" s="15" t="n">
        <v>2.94304399788292</v>
      </c>
      <c r="L749" s="15" t="n">
        <v>55</v>
      </c>
      <c r="M749" s="25" t="n">
        <v>3.08003209</v>
      </c>
      <c r="N749" s="0" t="str">
        <f aca="false">A749&amp;"_"&amp;B749</f>
        <v>MAW744_2</v>
      </c>
      <c r="O749" s="0" t="n">
        <f aca="false">HLOOKUP(N749,UP!$C$15:$AH$16,2,0)</f>
        <v>1</v>
      </c>
    </row>
    <row r="750" customFormat="false" ht="15.75" hidden="false" customHeight="true" outlineLevel="0" collapsed="false">
      <c r="A750" s="21" t="s">
        <v>47</v>
      </c>
      <c r="B750" s="26" t="n">
        <v>2</v>
      </c>
      <c r="C750" s="27" t="s">
        <v>56</v>
      </c>
      <c r="D750" s="27" t="n">
        <v>162</v>
      </c>
      <c r="E750" s="24" t="s">
        <v>92</v>
      </c>
      <c r="F750" s="15" t="n">
        <v>1</v>
      </c>
      <c r="G750" s="15" t="n">
        <v>0</v>
      </c>
      <c r="H750" s="2" t="n">
        <f aca="false">MAX(I750:J750)</f>
        <v>0</v>
      </c>
      <c r="I750" s="15" t="n">
        <v>0</v>
      </c>
      <c r="J750" s="15" t="n">
        <v>0</v>
      </c>
      <c r="K750" s="15" t="n">
        <v>3.07298812401703</v>
      </c>
      <c r="L750" s="15" t="n">
        <v>55</v>
      </c>
      <c r="M750" s="25" t="n">
        <v>3.08003209</v>
      </c>
      <c r="N750" s="0" t="str">
        <f aca="false">A750&amp;"_"&amp;B750</f>
        <v>MAW744_2</v>
      </c>
      <c r="O750" s="0" t="n">
        <f aca="false">HLOOKUP(N750,UP!$C$15:$AH$16,2,0)</f>
        <v>1</v>
      </c>
    </row>
    <row r="751" customFormat="false" ht="15.75" hidden="false" customHeight="true" outlineLevel="0" collapsed="false">
      <c r="A751" s="21" t="s">
        <v>47</v>
      </c>
      <c r="B751" s="26" t="n">
        <v>2</v>
      </c>
      <c r="C751" s="27" t="s">
        <v>57</v>
      </c>
      <c r="D751" s="27" t="n">
        <v>514</v>
      </c>
      <c r="E751" s="24" t="s">
        <v>92</v>
      </c>
      <c r="F751" s="15" t="n">
        <v>1</v>
      </c>
      <c r="G751" s="15" t="n">
        <v>0</v>
      </c>
      <c r="H751" s="2" t="n">
        <f aca="false">MAX(I751:J751)</f>
        <v>0</v>
      </c>
      <c r="I751" s="15" t="n">
        <v>0</v>
      </c>
      <c r="J751" s="15" t="n">
        <v>0</v>
      </c>
      <c r="K751" s="15" t="n">
        <v>2.72552797652999</v>
      </c>
      <c r="L751" s="15" t="n">
        <v>55</v>
      </c>
      <c r="M751" s="25" t="n">
        <v>3.08003209</v>
      </c>
      <c r="N751" s="0" t="str">
        <f aca="false">A751&amp;"_"&amp;B751</f>
        <v>MAW744_2</v>
      </c>
      <c r="O751" s="0" t="n">
        <f aca="false">HLOOKUP(N751,UP!$C$15:$AH$16,2,0)</f>
        <v>1</v>
      </c>
    </row>
    <row r="752" customFormat="false" ht="15.75" hidden="false" customHeight="true" outlineLevel="0" collapsed="false">
      <c r="A752" s="21" t="s">
        <v>47</v>
      </c>
      <c r="B752" s="26" t="n">
        <v>2</v>
      </c>
      <c r="C752" s="27" t="s">
        <v>56</v>
      </c>
      <c r="D752" s="27" t="n">
        <v>600</v>
      </c>
      <c r="E752" s="24" t="s">
        <v>92</v>
      </c>
      <c r="F752" s="15" t="n">
        <v>1</v>
      </c>
      <c r="G752" s="15" t="n">
        <v>0</v>
      </c>
      <c r="H752" s="2" t="n">
        <f aca="false">MAX(I752:J752)</f>
        <v>0</v>
      </c>
      <c r="I752" s="15" t="n">
        <v>0</v>
      </c>
      <c r="J752" s="15" t="n">
        <v>0</v>
      </c>
      <c r="K752" s="15" t="n">
        <v>3.13562362754797</v>
      </c>
      <c r="L752" s="15" t="n">
        <v>55</v>
      </c>
      <c r="M752" s="25" t="n">
        <v>3.08003209</v>
      </c>
      <c r="N752" s="0" t="str">
        <f aca="false">A752&amp;"_"&amp;B752</f>
        <v>MAW744_2</v>
      </c>
      <c r="O752" s="0" t="n">
        <f aca="false">HLOOKUP(N752,UP!$C$15:$AH$16,2,0)</f>
        <v>1</v>
      </c>
    </row>
    <row r="753" customFormat="false" ht="15.75" hidden="false" customHeight="true" outlineLevel="0" collapsed="false">
      <c r="A753" s="21" t="s">
        <v>47</v>
      </c>
      <c r="B753" s="12" t="n">
        <v>5</v>
      </c>
      <c r="C753" s="29" t="s">
        <v>57</v>
      </c>
      <c r="D753" s="30" t="n">
        <v>7407</v>
      </c>
      <c r="E753" s="24" t="s">
        <v>92</v>
      </c>
      <c r="F753" s="15" t="n">
        <v>1</v>
      </c>
      <c r="G753" s="15" t="n">
        <v>0</v>
      </c>
      <c r="H753" s="2" t="n">
        <f aca="false">MAX(I753:J753)</f>
        <v>0</v>
      </c>
      <c r="I753" s="15" t="n">
        <v>0</v>
      </c>
      <c r="J753" s="15" t="n">
        <v>0</v>
      </c>
      <c r="K753" s="15" t="n">
        <v>2.22660379323177</v>
      </c>
      <c r="L753" s="15" t="n">
        <v>55</v>
      </c>
      <c r="M753" s="25" t="n">
        <v>3.08003209</v>
      </c>
      <c r="N753" s="0" t="str">
        <f aca="false">A753&amp;"_"&amp;B753</f>
        <v>MAW744_5</v>
      </c>
      <c r="O753" s="0" t="n">
        <f aca="false">HLOOKUP(N753,UP!$C$15:$AH$16,2,0)</f>
        <v>0</v>
      </c>
    </row>
    <row r="754" customFormat="false" ht="15.75" hidden="false" customHeight="true" outlineLevel="0" collapsed="false">
      <c r="A754" s="21" t="s">
        <v>47</v>
      </c>
      <c r="B754" s="12" t="n">
        <v>5</v>
      </c>
      <c r="C754" s="29" t="s">
        <v>57</v>
      </c>
      <c r="D754" s="30" t="n">
        <v>7212</v>
      </c>
      <c r="E754" s="24" t="s">
        <v>92</v>
      </c>
      <c r="F754" s="15" t="n">
        <v>1</v>
      </c>
      <c r="G754" s="15" t="n">
        <v>0</v>
      </c>
      <c r="H754" s="2" t="n">
        <f aca="false">MAX(I754:J754)</f>
        <v>0</v>
      </c>
      <c r="I754" s="15" t="n">
        <v>0</v>
      </c>
      <c r="J754" s="15" t="n">
        <v>0</v>
      </c>
      <c r="K754" s="15" t="n">
        <v>1.52053084433746</v>
      </c>
      <c r="L754" s="15" t="n">
        <v>55</v>
      </c>
      <c r="M754" s="25" t="n">
        <v>3.08003209</v>
      </c>
      <c r="N754" s="0" t="str">
        <f aca="false">A754&amp;"_"&amp;B754</f>
        <v>MAW744_5</v>
      </c>
      <c r="O754" s="0" t="n">
        <f aca="false">HLOOKUP(N754,UP!$C$15:$AH$16,2,0)</f>
        <v>0</v>
      </c>
    </row>
    <row r="755" customFormat="false" ht="15.75" hidden="false" customHeight="true" outlineLevel="0" collapsed="false">
      <c r="A755" s="21" t="s">
        <v>47</v>
      </c>
      <c r="B755" s="12" t="n">
        <v>5</v>
      </c>
      <c r="C755" s="29" t="s">
        <v>56</v>
      </c>
      <c r="D755" s="30" t="n">
        <v>7406</v>
      </c>
      <c r="E755" s="24" t="s">
        <v>92</v>
      </c>
      <c r="F755" s="15" t="n">
        <v>1</v>
      </c>
      <c r="G755" s="15" t="n">
        <v>0</v>
      </c>
      <c r="H755" s="2" t="n">
        <f aca="false">MAX(I755:J755)</f>
        <v>0</v>
      </c>
      <c r="I755" s="15" t="n">
        <v>0</v>
      </c>
      <c r="J755" s="15" t="n">
        <v>0</v>
      </c>
      <c r="K755" s="15" t="n">
        <v>4.15165396162708</v>
      </c>
      <c r="L755" s="15" t="n">
        <v>55</v>
      </c>
      <c r="M755" s="25" t="n">
        <v>3.08003209</v>
      </c>
      <c r="N755" s="0" t="str">
        <f aca="false">A755&amp;"_"&amp;B755</f>
        <v>MAW744_5</v>
      </c>
      <c r="O755" s="0" t="n">
        <f aca="false">HLOOKUP(N755,UP!$C$15:$AH$16,2,0)</f>
        <v>0</v>
      </c>
    </row>
    <row r="756" customFormat="false" ht="15.75" hidden="false" customHeight="true" outlineLevel="0" collapsed="false">
      <c r="A756" s="21" t="s">
        <v>47</v>
      </c>
      <c r="B756" s="12" t="n">
        <v>5</v>
      </c>
      <c r="C756" s="29" t="s">
        <v>56</v>
      </c>
      <c r="D756" s="30" t="n">
        <v>7204</v>
      </c>
      <c r="E756" s="24" t="s">
        <v>92</v>
      </c>
      <c r="F756" s="15" t="n">
        <v>1</v>
      </c>
      <c r="G756" s="15" t="n">
        <v>0</v>
      </c>
      <c r="H756" s="2" t="n">
        <f aca="false">MAX(I756:J756)</f>
        <v>0</v>
      </c>
      <c r="I756" s="15" t="n">
        <v>0</v>
      </c>
      <c r="J756" s="15" t="n">
        <v>0</v>
      </c>
      <c r="K756" s="15" t="n">
        <v>3.27982273034774</v>
      </c>
      <c r="L756" s="15" t="n">
        <v>55</v>
      </c>
      <c r="M756" s="25" t="n">
        <v>3.08003209</v>
      </c>
      <c r="N756" s="0" t="str">
        <f aca="false">A756&amp;"_"&amp;B756</f>
        <v>MAW744_5</v>
      </c>
      <c r="O756" s="0" t="n">
        <f aca="false">HLOOKUP(N756,UP!$C$15:$AH$16,2,0)</f>
        <v>0</v>
      </c>
    </row>
    <row r="757" customFormat="false" ht="15.75" hidden="false" customHeight="true" outlineLevel="0" collapsed="false">
      <c r="A757" s="21" t="s">
        <v>47</v>
      </c>
      <c r="B757" s="12" t="n">
        <v>5</v>
      </c>
      <c r="C757" s="29" t="s">
        <v>56</v>
      </c>
      <c r="D757" s="30" t="n">
        <v>7202</v>
      </c>
      <c r="E757" s="24" t="s">
        <v>92</v>
      </c>
      <c r="F757" s="15" t="n">
        <v>1</v>
      </c>
      <c r="G757" s="15" t="n">
        <v>0</v>
      </c>
      <c r="H757" s="2" t="n">
        <f aca="false">MAX(I757:J757)</f>
        <v>0</v>
      </c>
      <c r="I757" s="15" t="n">
        <v>0</v>
      </c>
      <c r="J757" s="15" t="n">
        <v>0</v>
      </c>
      <c r="K757" s="15" t="n">
        <v>2.15984494934298</v>
      </c>
      <c r="L757" s="15" t="n">
        <v>55</v>
      </c>
      <c r="M757" s="25" t="n">
        <v>3.08003209</v>
      </c>
      <c r="N757" s="0" t="str">
        <f aca="false">A757&amp;"_"&amp;B757</f>
        <v>MAW744_5</v>
      </c>
      <c r="O757" s="0" t="n">
        <f aca="false">HLOOKUP(N757,UP!$C$15:$AH$16,2,0)</f>
        <v>0</v>
      </c>
    </row>
    <row r="758" customFormat="false" ht="15.75" hidden="false" customHeight="true" outlineLevel="0" collapsed="false">
      <c r="A758" s="21" t="s">
        <v>47</v>
      </c>
      <c r="B758" s="12" t="n">
        <v>5</v>
      </c>
      <c r="C758" s="29" t="s">
        <v>56</v>
      </c>
      <c r="D758" s="30" t="n">
        <v>7411</v>
      </c>
      <c r="E758" s="24" t="s">
        <v>92</v>
      </c>
      <c r="F758" s="15" t="n">
        <v>1</v>
      </c>
      <c r="G758" s="15" t="n">
        <v>0</v>
      </c>
      <c r="H758" s="2" t="n">
        <f aca="false">MAX(I758:J758)</f>
        <v>0</v>
      </c>
      <c r="I758" s="15" t="n">
        <v>0</v>
      </c>
      <c r="J758" s="15" t="n">
        <v>0</v>
      </c>
      <c r="K758" s="15" t="n">
        <v>4.42069210249888</v>
      </c>
      <c r="L758" s="15" t="n">
        <v>55</v>
      </c>
      <c r="M758" s="25" t="n">
        <v>3.08003209</v>
      </c>
      <c r="N758" s="0" t="str">
        <f aca="false">A758&amp;"_"&amp;B758</f>
        <v>MAW744_5</v>
      </c>
      <c r="O758" s="0" t="n">
        <f aca="false">HLOOKUP(N758,UP!$C$15:$AH$16,2,0)</f>
        <v>0</v>
      </c>
    </row>
    <row r="759" customFormat="false" ht="15.75" hidden="false" customHeight="true" outlineLevel="0" collapsed="false">
      <c r="A759" s="21" t="s">
        <v>55</v>
      </c>
      <c r="B759" s="26" t="n">
        <v>2</v>
      </c>
      <c r="C759" s="27" t="s">
        <v>56</v>
      </c>
      <c r="D759" s="27" t="n">
        <v>1364</v>
      </c>
      <c r="E759" s="24" t="s">
        <v>92</v>
      </c>
      <c r="F759" s="15" t="n">
        <v>1</v>
      </c>
      <c r="G759" s="15" t="n">
        <v>0</v>
      </c>
      <c r="H759" s="2" t="n">
        <f aca="false">MAX(I759:J759)</f>
        <v>0</v>
      </c>
      <c r="I759" s="15" t="n">
        <v>0</v>
      </c>
      <c r="J759" s="15" t="n">
        <v>0</v>
      </c>
      <c r="K759" s="15" t="n">
        <v>3.7668481314705</v>
      </c>
      <c r="L759" s="15" t="n">
        <v>55</v>
      </c>
      <c r="M759" s="25" t="n">
        <v>3.08003209</v>
      </c>
      <c r="N759" s="0" t="str">
        <f aca="false">A759&amp;"_"&amp;B759</f>
        <v>MAW745_2</v>
      </c>
      <c r="O759" s="0" t="n">
        <f aca="false">HLOOKUP(N759,UP!$C$15:$AH$16,2,0)</f>
        <v>0</v>
      </c>
    </row>
    <row r="760" customFormat="false" ht="15.75" hidden="false" customHeight="true" outlineLevel="0" collapsed="false">
      <c r="A760" s="21" t="s">
        <v>55</v>
      </c>
      <c r="B760" s="26" t="n">
        <v>2</v>
      </c>
      <c r="C760" s="27" t="s">
        <v>56</v>
      </c>
      <c r="D760" s="27" t="n">
        <v>1149</v>
      </c>
      <c r="E760" s="24" t="s">
        <v>92</v>
      </c>
      <c r="F760" s="15" t="n">
        <v>1</v>
      </c>
      <c r="G760" s="15" t="n">
        <v>0</v>
      </c>
      <c r="H760" s="2" t="n">
        <f aca="false">MAX(I760:J760)</f>
        <v>0</v>
      </c>
      <c r="I760" s="15" t="n">
        <v>0</v>
      </c>
      <c r="J760" s="15" t="n">
        <v>0</v>
      </c>
      <c r="K760" s="15" t="n">
        <v>8.08579190190124</v>
      </c>
      <c r="L760" s="15" t="n">
        <v>55</v>
      </c>
      <c r="M760" s="25" t="n">
        <v>3.08003209</v>
      </c>
      <c r="N760" s="0" t="str">
        <f aca="false">A760&amp;"_"&amp;B760</f>
        <v>MAW745_2</v>
      </c>
      <c r="O760" s="0" t="n">
        <f aca="false">HLOOKUP(N760,UP!$C$15:$AH$16,2,0)</f>
        <v>0</v>
      </c>
    </row>
    <row r="761" customFormat="false" ht="15.75" hidden="false" customHeight="true" outlineLevel="0" collapsed="false">
      <c r="A761" s="21" t="s">
        <v>55</v>
      </c>
      <c r="B761" s="26" t="n">
        <v>2</v>
      </c>
      <c r="C761" s="27" t="s">
        <v>76</v>
      </c>
      <c r="D761" s="27" t="n">
        <v>1493</v>
      </c>
      <c r="E761" s="24" t="s">
        <v>92</v>
      </c>
      <c r="F761" s="15" t="n">
        <v>1</v>
      </c>
      <c r="G761" s="15" t="n">
        <v>0</v>
      </c>
      <c r="H761" s="2" t="n">
        <f aca="false">MAX(I761:J761)</f>
        <v>0</v>
      </c>
      <c r="I761" s="15" t="n">
        <v>0</v>
      </c>
      <c r="J761" s="15" t="n">
        <v>0</v>
      </c>
      <c r="K761" s="15" t="n">
        <v>4.02202399475833</v>
      </c>
      <c r="L761" s="15" t="n">
        <v>55</v>
      </c>
      <c r="M761" s="25" t="n">
        <v>3.08003209</v>
      </c>
      <c r="N761" s="0" t="str">
        <f aca="false">A761&amp;"_"&amp;B761</f>
        <v>MAW745_2</v>
      </c>
      <c r="O761" s="0" t="n">
        <f aca="false">HLOOKUP(N761,UP!$C$15:$AH$16,2,0)</f>
        <v>0</v>
      </c>
    </row>
    <row r="762" customFormat="false" ht="15.75" hidden="false" customHeight="true" outlineLevel="0" collapsed="false">
      <c r="A762" s="21" t="s">
        <v>55</v>
      </c>
      <c r="B762" s="26" t="n">
        <v>2</v>
      </c>
      <c r="C762" s="27" t="s">
        <v>53</v>
      </c>
      <c r="D762" s="27" t="n">
        <v>1161</v>
      </c>
      <c r="E762" s="24" t="s">
        <v>92</v>
      </c>
      <c r="F762" s="15" t="n">
        <v>1</v>
      </c>
      <c r="G762" s="15" t="n">
        <v>0</v>
      </c>
      <c r="H762" s="2" t="n">
        <f aca="false">MAX(I762:J762)</f>
        <v>0</v>
      </c>
      <c r="I762" s="15" t="n">
        <v>0</v>
      </c>
      <c r="J762" s="15" t="n">
        <v>0</v>
      </c>
      <c r="K762" s="15" t="n">
        <v>2.55175863287831</v>
      </c>
      <c r="L762" s="15" t="n">
        <v>55</v>
      </c>
      <c r="M762" s="25" t="n">
        <v>3.08003209</v>
      </c>
      <c r="N762" s="0" t="str">
        <f aca="false">A762&amp;"_"&amp;B762</f>
        <v>MAW745_2</v>
      </c>
      <c r="O762" s="0" t="n">
        <f aca="false">HLOOKUP(N762,UP!$C$15:$AH$16,2,0)</f>
        <v>0</v>
      </c>
    </row>
    <row r="763" customFormat="false" ht="15.75" hidden="false" customHeight="true" outlineLevel="0" collapsed="false">
      <c r="A763" s="21" t="s">
        <v>55</v>
      </c>
      <c r="B763" s="26" t="n">
        <v>2</v>
      </c>
      <c r="C763" s="27" t="s">
        <v>56</v>
      </c>
      <c r="D763" s="27" t="n">
        <v>1612</v>
      </c>
      <c r="E763" s="24" t="s">
        <v>92</v>
      </c>
      <c r="F763" s="15" t="n">
        <v>1</v>
      </c>
      <c r="G763" s="15" t="n">
        <v>0</v>
      </c>
      <c r="H763" s="2" t="n">
        <f aca="false">MAX(I763:J763)</f>
        <v>0</v>
      </c>
      <c r="I763" s="15" t="n">
        <v>0</v>
      </c>
      <c r="J763" s="15" t="n">
        <v>0</v>
      </c>
      <c r="K763" s="15" t="n">
        <v>3.28374972116473</v>
      </c>
      <c r="L763" s="15" t="n">
        <v>55</v>
      </c>
      <c r="M763" s="25" t="n">
        <v>3.08003209</v>
      </c>
      <c r="N763" s="0" t="str">
        <f aca="false">A763&amp;"_"&amp;B763</f>
        <v>MAW745_2</v>
      </c>
      <c r="O763" s="0" t="n">
        <f aca="false">HLOOKUP(N763,UP!$C$15:$AH$16,2,0)</f>
        <v>0</v>
      </c>
    </row>
    <row r="764" customFormat="false" ht="15.75" hidden="false" customHeight="true" outlineLevel="0" collapsed="false">
      <c r="A764" s="21" t="s">
        <v>55</v>
      </c>
      <c r="B764" s="26" t="n">
        <v>2</v>
      </c>
      <c r="C764" s="27" t="s">
        <v>56</v>
      </c>
      <c r="D764" s="27" t="n">
        <v>1606</v>
      </c>
      <c r="E764" s="24" t="s">
        <v>92</v>
      </c>
      <c r="F764" s="15" t="n">
        <v>1</v>
      </c>
      <c r="G764" s="15" t="n">
        <v>0</v>
      </c>
      <c r="H764" s="2" t="n">
        <f aca="false">MAX(I764:J764)</f>
        <v>0</v>
      </c>
      <c r="I764" s="15" t="n">
        <v>0</v>
      </c>
      <c r="J764" s="15" t="n">
        <v>0</v>
      </c>
      <c r="K764" s="15" t="n">
        <v>3.51237912652973</v>
      </c>
      <c r="L764" s="15" t="n">
        <v>55</v>
      </c>
      <c r="M764" s="25" t="n">
        <v>3.08003209</v>
      </c>
      <c r="N764" s="0" t="str">
        <f aca="false">A764&amp;"_"&amp;B764</f>
        <v>MAW745_2</v>
      </c>
      <c r="O764" s="0" t="n">
        <f aca="false">HLOOKUP(N764,UP!$C$15:$AH$16,2,0)</f>
        <v>0</v>
      </c>
    </row>
    <row r="765" customFormat="false" ht="15.75" hidden="false" customHeight="true" outlineLevel="0" collapsed="false">
      <c r="A765" s="21" t="s">
        <v>55</v>
      </c>
      <c r="B765" s="26" t="n">
        <v>2</v>
      </c>
      <c r="C765" s="27" t="s">
        <v>56</v>
      </c>
      <c r="D765" s="27" t="n">
        <v>1337</v>
      </c>
      <c r="E765" s="24" t="s">
        <v>92</v>
      </c>
      <c r="F765" s="15" t="n">
        <v>1</v>
      </c>
      <c r="G765" s="15" t="n">
        <v>0</v>
      </c>
      <c r="H765" s="2" t="n">
        <f aca="false">MAX(I765:J765)</f>
        <v>0</v>
      </c>
      <c r="I765" s="15" t="n">
        <v>0</v>
      </c>
      <c r="J765" s="15" t="n">
        <v>0</v>
      </c>
      <c r="K765" s="15" t="n">
        <v>3.30809706423005</v>
      </c>
      <c r="L765" s="15" t="n">
        <v>55</v>
      </c>
      <c r="M765" s="25" t="n">
        <v>3.08003209</v>
      </c>
      <c r="N765" s="0" t="str">
        <f aca="false">A765&amp;"_"&amp;B765</f>
        <v>MAW745_2</v>
      </c>
      <c r="O765" s="0" t="n">
        <f aca="false">HLOOKUP(N765,UP!$C$15:$AH$16,2,0)</f>
        <v>0</v>
      </c>
    </row>
    <row r="766" customFormat="false" ht="15.75" hidden="false" customHeight="true" outlineLevel="0" collapsed="false">
      <c r="A766" s="21" t="s">
        <v>55</v>
      </c>
      <c r="B766" s="26" t="n">
        <v>2</v>
      </c>
      <c r="C766" s="27" t="s">
        <v>45</v>
      </c>
      <c r="D766" s="27" t="n">
        <v>1329</v>
      </c>
      <c r="E766" s="24" t="s">
        <v>92</v>
      </c>
      <c r="F766" s="15" t="n">
        <v>1</v>
      </c>
      <c r="G766" s="15" t="n">
        <v>0</v>
      </c>
      <c r="H766" s="2" t="n">
        <f aca="false">MAX(I766:J766)</f>
        <v>0</v>
      </c>
      <c r="I766" s="15" t="n">
        <v>0</v>
      </c>
      <c r="J766" s="15" t="n">
        <v>0</v>
      </c>
      <c r="K766" s="15" t="n">
        <v>3.47546541285005</v>
      </c>
      <c r="L766" s="15" t="n">
        <v>55</v>
      </c>
      <c r="M766" s="25" t="n">
        <v>3.08003209</v>
      </c>
      <c r="N766" s="0" t="str">
        <f aca="false">A766&amp;"_"&amp;B766</f>
        <v>MAW745_2</v>
      </c>
      <c r="O766" s="0" t="n">
        <f aca="false">HLOOKUP(N766,UP!$C$15:$AH$16,2,0)</f>
        <v>0</v>
      </c>
    </row>
    <row r="767" customFormat="false" ht="15.75" hidden="false" customHeight="true" outlineLevel="0" collapsed="false">
      <c r="A767" s="21" t="s">
        <v>55</v>
      </c>
      <c r="B767" s="26" t="n">
        <v>2</v>
      </c>
      <c r="C767" s="27" t="s">
        <v>58</v>
      </c>
      <c r="D767" s="27" t="n">
        <v>1472</v>
      </c>
      <c r="E767" s="24" t="s">
        <v>92</v>
      </c>
      <c r="F767" s="15" t="n">
        <v>1</v>
      </c>
      <c r="G767" s="15" t="n">
        <v>0</v>
      </c>
      <c r="H767" s="2" t="n">
        <f aca="false">MAX(I767:J767)</f>
        <v>0</v>
      </c>
      <c r="I767" s="15" t="n">
        <v>0</v>
      </c>
      <c r="J767" s="15" t="n">
        <v>0</v>
      </c>
      <c r="K767" s="15" t="n">
        <v>3.06211035945397</v>
      </c>
      <c r="L767" s="15" t="n">
        <v>55</v>
      </c>
      <c r="M767" s="25" t="n">
        <v>3.08003209</v>
      </c>
      <c r="N767" s="0" t="str">
        <f aca="false">A767&amp;"_"&amp;B767</f>
        <v>MAW745_2</v>
      </c>
      <c r="O767" s="0" t="n">
        <f aca="false">HLOOKUP(N767,UP!$C$15:$AH$16,2,0)</f>
        <v>0</v>
      </c>
    </row>
    <row r="768" customFormat="false" ht="15.75" hidden="false" customHeight="true" outlineLevel="0" collapsed="false">
      <c r="A768" s="21" t="s">
        <v>55</v>
      </c>
      <c r="B768" s="26" t="n">
        <v>2</v>
      </c>
      <c r="C768" s="27" t="s">
        <v>56</v>
      </c>
      <c r="D768" s="27" t="n">
        <v>1120</v>
      </c>
      <c r="E768" s="24" t="s">
        <v>92</v>
      </c>
      <c r="F768" s="15" t="n">
        <v>1</v>
      </c>
      <c r="G768" s="15" t="n">
        <v>0</v>
      </c>
      <c r="H768" s="2" t="n">
        <f aca="false">MAX(I768:J768)</f>
        <v>0</v>
      </c>
      <c r="I768" s="15" t="n">
        <v>0</v>
      </c>
      <c r="J768" s="15" t="n">
        <v>0</v>
      </c>
      <c r="K768" s="15" t="n">
        <v>2.54845996059204</v>
      </c>
      <c r="L768" s="15" t="n">
        <v>55</v>
      </c>
      <c r="M768" s="25" t="n">
        <v>3.08003209</v>
      </c>
      <c r="N768" s="0" t="str">
        <f aca="false">A768&amp;"_"&amp;B768</f>
        <v>MAW745_2</v>
      </c>
      <c r="O768" s="0" t="n">
        <f aca="false">HLOOKUP(N768,UP!$C$15:$AH$16,2,0)</f>
        <v>0</v>
      </c>
    </row>
    <row r="769" customFormat="false" ht="15.75" hidden="false" customHeight="true" outlineLevel="0" collapsed="false">
      <c r="A769" s="21" t="s">
        <v>55</v>
      </c>
      <c r="B769" s="26" t="n">
        <v>2</v>
      </c>
      <c r="C769" s="27" t="s">
        <v>56</v>
      </c>
      <c r="D769" s="27" t="n">
        <v>1467</v>
      </c>
      <c r="E769" s="24" t="s">
        <v>92</v>
      </c>
      <c r="F769" s="15" t="n">
        <v>1</v>
      </c>
      <c r="G769" s="15" t="n">
        <v>0</v>
      </c>
      <c r="H769" s="2" t="n">
        <f aca="false">MAX(I769:J769)</f>
        <v>0</v>
      </c>
      <c r="I769" s="15" t="n">
        <v>0</v>
      </c>
      <c r="J769" s="15" t="n">
        <v>0</v>
      </c>
      <c r="K769" s="15" t="n">
        <v>6.91935781953152</v>
      </c>
      <c r="L769" s="15" t="n">
        <v>55</v>
      </c>
      <c r="M769" s="25" t="n">
        <v>3.08003209</v>
      </c>
      <c r="N769" s="0" t="str">
        <f aca="false">A769&amp;"_"&amp;B769</f>
        <v>MAW745_2</v>
      </c>
      <c r="O769" s="0" t="n">
        <f aca="false">HLOOKUP(N769,UP!$C$15:$AH$16,2,0)</f>
        <v>0</v>
      </c>
    </row>
    <row r="770" customFormat="false" ht="15.75" hidden="false" customHeight="true" outlineLevel="0" collapsed="false">
      <c r="A770" s="21" t="s">
        <v>55</v>
      </c>
      <c r="B770" s="26" t="n">
        <v>2</v>
      </c>
      <c r="C770" s="27" t="s">
        <v>56</v>
      </c>
      <c r="D770" s="27" t="n">
        <v>1305</v>
      </c>
      <c r="E770" s="24" t="s">
        <v>92</v>
      </c>
      <c r="F770" s="15" t="n">
        <v>1</v>
      </c>
      <c r="G770" s="15" t="n">
        <v>0</v>
      </c>
      <c r="H770" s="2" t="n">
        <f aca="false">MAX(I770:J770)</f>
        <v>0</v>
      </c>
      <c r="I770" s="15" t="n">
        <v>0</v>
      </c>
      <c r="J770" s="15" t="n">
        <v>0</v>
      </c>
      <c r="K770" s="15" t="n">
        <v>2.65464579228338</v>
      </c>
      <c r="L770" s="15" t="n">
        <v>55</v>
      </c>
      <c r="M770" s="25" t="n">
        <v>3.08003209</v>
      </c>
      <c r="N770" s="0" t="str">
        <f aca="false">A770&amp;"_"&amp;B770</f>
        <v>MAW745_2</v>
      </c>
      <c r="O770" s="0" t="n">
        <f aca="false">HLOOKUP(N770,UP!$C$15:$AH$16,2,0)</f>
        <v>0</v>
      </c>
    </row>
    <row r="771" customFormat="false" ht="15.75" hidden="false" customHeight="true" outlineLevel="0" collapsed="false">
      <c r="A771" s="21" t="s">
        <v>55</v>
      </c>
      <c r="B771" s="26" t="n">
        <v>2</v>
      </c>
      <c r="C771" s="27" t="s">
        <v>56</v>
      </c>
      <c r="D771" s="27" t="n">
        <v>1298</v>
      </c>
      <c r="E771" s="24" t="s">
        <v>92</v>
      </c>
      <c r="F771" s="15" t="n">
        <v>1</v>
      </c>
      <c r="G771" s="15" t="n">
        <v>0</v>
      </c>
      <c r="H771" s="2" t="n">
        <f aca="false">MAX(I771:J771)</f>
        <v>0</v>
      </c>
      <c r="I771" s="15" t="n">
        <v>0</v>
      </c>
      <c r="J771" s="15" t="n">
        <v>0</v>
      </c>
      <c r="K771" s="15" t="n">
        <v>4.53520315472223</v>
      </c>
      <c r="L771" s="15" t="n">
        <v>55</v>
      </c>
      <c r="M771" s="25" t="n">
        <v>3.08003209</v>
      </c>
      <c r="N771" s="0" t="str">
        <f aca="false">A771&amp;"_"&amp;B771</f>
        <v>MAW745_2</v>
      </c>
      <c r="O771" s="0" t="n">
        <f aca="false">HLOOKUP(N771,UP!$C$15:$AH$16,2,0)</f>
        <v>0</v>
      </c>
    </row>
    <row r="772" customFormat="false" ht="15.75" hidden="false" customHeight="true" outlineLevel="0" collapsed="false">
      <c r="A772" s="21" t="s">
        <v>55</v>
      </c>
      <c r="B772" s="26" t="n">
        <v>2</v>
      </c>
      <c r="C772" s="27" t="s">
        <v>56</v>
      </c>
      <c r="D772" s="27" t="n">
        <v>1448</v>
      </c>
      <c r="E772" s="24" t="s">
        <v>92</v>
      </c>
      <c r="F772" s="15" t="n">
        <v>1</v>
      </c>
      <c r="G772" s="15" t="n">
        <v>0</v>
      </c>
      <c r="H772" s="2" t="n">
        <f aca="false">MAX(I772:J772)</f>
        <v>0</v>
      </c>
      <c r="I772" s="15" t="n">
        <v>0</v>
      </c>
      <c r="J772" s="15" t="n">
        <v>0</v>
      </c>
      <c r="K772" s="15" t="n">
        <v>4.18020318486658</v>
      </c>
      <c r="L772" s="15" t="n">
        <v>55</v>
      </c>
      <c r="M772" s="25" t="n">
        <v>3.08003209</v>
      </c>
      <c r="N772" s="0" t="str">
        <f aca="false">A772&amp;"_"&amp;B772</f>
        <v>MAW745_2</v>
      </c>
      <c r="O772" s="0" t="n">
        <f aca="false">HLOOKUP(N772,UP!$C$15:$AH$16,2,0)</f>
        <v>0</v>
      </c>
    </row>
    <row r="773" customFormat="false" ht="15.75" hidden="false" customHeight="true" outlineLevel="0" collapsed="false">
      <c r="A773" s="21" t="s">
        <v>55</v>
      </c>
      <c r="B773" s="26" t="n">
        <v>2</v>
      </c>
      <c r="C773" s="27" t="s">
        <v>54</v>
      </c>
      <c r="D773" s="27" t="n">
        <v>1135</v>
      </c>
      <c r="E773" s="24" t="s">
        <v>92</v>
      </c>
      <c r="F773" s="15" t="n">
        <v>1</v>
      </c>
      <c r="G773" s="15" t="n">
        <v>0</v>
      </c>
      <c r="H773" s="2" t="n">
        <f aca="false">MAX(I773:J773)</f>
        <v>0</v>
      </c>
      <c r="I773" s="15" t="n">
        <v>0</v>
      </c>
      <c r="J773" s="15" t="n">
        <v>0</v>
      </c>
      <c r="K773" s="15" t="n">
        <v>3.31634374494573</v>
      </c>
      <c r="L773" s="15" t="n">
        <v>55</v>
      </c>
      <c r="M773" s="25" t="n">
        <v>3.08003209</v>
      </c>
      <c r="N773" s="0" t="str">
        <f aca="false">A773&amp;"_"&amp;B773</f>
        <v>MAW745_2</v>
      </c>
      <c r="O773" s="0" t="n">
        <f aca="false">HLOOKUP(N773,UP!$C$15:$AH$16,2,0)</f>
        <v>0</v>
      </c>
    </row>
    <row r="774" customFormat="false" ht="15.75" hidden="false" customHeight="true" outlineLevel="0" collapsed="false">
      <c r="A774" s="21" t="s">
        <v>55</v>
      </c>
      <c r="B774" s="26" t="n">
        <v>2</v>
      </c>
      <c r="C774" s="27" t="s">
        <v>45</v>
      </c>
      <c r="D774" s="27" t="n">
        <v>1308</v>
      </c>
      <c r="E774" s="24" t="s">
        <v>92</v>
      </c>
      <c r="F774" s="15" t="n">
        <v>1</v>
      </c>
      <c r="G774" s="15" t="n">
        <v>0</v>
      </c>
      <c r="H774" s="2" t="n">
        <f aca="false">MAX(I774:J774)</f>
        <v>0</v>
      </c>
      <c r="I774" s="15" t="n">
        <v>0</v>
      </c>
      <c r="J774" s="15" t="n">
        <v>0</v>
      </c>
      <c r="K774" s="15" t="n">
        <v>2.58286040014885</v>
      </c>
      <c r="L774" s="15" t="n">
        <v>55</v>
      </c>
      <c r="M774" s="25" t="n">
        <v>3.08003209</v>
      </c>
      <c r="N774" s="0" t="str">
        <f aca="false">A774&amp;"_"&amp;B774</f>
        <v>MAW745_2</v>
      </c>
      <c r="O774" s="0" t="n">
        <f aca="false">HLOOKUP(N774,UP!$C$15:$AH$16,2,0)</f>
        <v>0</v>
      </c>
    </row>
    <row r="775" customFormat="false" ht="15.75" hidden="false" customHeight="true" outlineLevel="0" collapsed="false">
      <c r="A775" s="21" t="s">
        <v>55</v>
      </c>
      <c r="B775" s="47" t="n">
        <v>2</v>
      </c>
      <c r="C775" s="48" t="s">
        <v>56</v>
      </c>
      <c r="D775" s="48" t="n">
        <v>1125</v>
      </c>
      <c r="E775" s="24" t="s">
        <v>92</v>
      </c>
      <c r="F775" s="15" t="n">
        <v>1</v>
      </c>
      <c r="G775" s="15" t="n">
        <v>0</v>
      </c>
      <c r="H775" s="2" t="n">
        <f aca="false">MAX(I775:J775)</f>
        <v>0</v>
      </c>
      <c r="I775" s="15" t="n">
        <v>0</v>
      </c>
      <c r="J775" s="15" t="n">
        <v>0</v>
      </c>
      <c r="K775" s="15" t="n">
        <v>2.93558271533064</v>
      </c>
      <c r="L775" s="15" t="n">
        <v>55</v>
      </c>
      <c r="M775" s="25" t="n">
        <v>3.08003209</v>
      </c>
      <c r="N775" s="0" t="str">
        <f aca="false">A775&amp;"_"&amp;B775</f>
        <v>MAW745_2</v>
      </c>
      <c r="O775" s="0" t="n">
        <f aca="false">HLOOKUP(N775,UP!$C$15:$AH$16,2,0)</f>
        <v>0</v>
      </c>
    </row>
    <row r="776" customFormat="false" ht="15.75" hidden="false" customHeight="true" outlineLevel="0" collapsed="false">
      <c r="A776" s="21" t="s">
        <v>55</v>
      </c>
      <c r="B776" s="47" t="n">
        <v>2</v>
      </c>
      <c r="C776" s="48" t="s">
        <v>102</v>
      </c>
      <c r="D776" s="48" t="n">
        <v>1310</v>
      </c>
      <c r="E776" s="24" t="s">
        <v>92</v>
      </c>
      <c r="F776" s="15" t="n">
        <v>1</v>
      </c>
      <c r="G776" s="15" t="n">
        <v>0</v>
      </c>
      <c r="H776" s="2" t="n">
        <f aca="false">MAX(I776:J776)</f>
        <v>0</v>
      </c>
      <c r="I776" s="15" t="n">
        <v>0</v>
      </c>
      <c r="J776" s="15" t="n">
        <v>0</v>
      </c>
      <c r="K776" s="15" t="n">
        <v>3.32616122198819</v>
      </c>
      <c r="L776" s="15" t="n">
        <v>55</v>
      </c>
      <c r="M776" s="25" t="n">
        <v>3.08003209</v>
      </c>
      <c r="N776" s="0" t="str">
        <f aca="false">A776&amp;"_"&amp;B776</f>
        <v>MAW745_2</v>
      </c>
      <c r="O776" s="0" t="n">
        <f aca="false">HLOOKUP(N776,UP!$C$15:$AH$16,2,0)</f>
        <v>0</v>
      </c>
    </row>
    <row r="777" customFormat="false" ht="15.75" hidden="false" customHeight="true" outlineLevel="0" collapsed="false">
      <c r="A777" s="21" t="s">
        <v>55</v>
      </c>
      <c r="B777" s="26" t="n">
        <v>2</v>
      </c>
      <c r="C777" s="27" t="s">
        <v>60</v>
      </c>
      <c r="D777" s="27" t="n">
        <v>1097</v>
      </c>
      <c r="E777" s="24" t="s">
        <v>92</v>
      </c>
      <c r="F777" s="15" t="n">
        <v>1</v>
      </c>
      <c r="G777" s="15" t="n">
        <v>0</v>
      </c>
      <c r="H777" s="2" t="n">
        <f aca="false">MAX(I777:J777)</f>
        <v>0</v>
      </c>
      <c r="I777" s="15" t="n">
        <v>0</v>
      </c>
      <c r="J777" s="15" t="n">
        <v>0</v>
      </c>
      <c r="K777" s="15" t="n">
        <v>2.85994887219547</v>
      </c>
      <c r="L777" s="15" t="n">
        <v>55</v>
      </c>
      <c r="M777" s="25" t="n">
        <v>3.08003209</v>
      </c>
      <c r="N777" s="0" t="str">
        <f aca="false">A777&amp;"_"&amp;B777</f>
        <v>MAW745_2</v>
      </c>
      <c r="O777" s="0" t="n">
        <f aca="false">HLOOKUP(N777,UP!$C$15:$AH$16,2,0)</f>
        <v>0</v>
      </c>
    </row>
    <row r="778" customFormat="false" ht="15.75" hidden="false" customHeight="true" outlineLevel="0" collapsed="false">
      <c r="A778" s="21" t="s">
        <v>55</v>
      </c>
      <c r="B778" s="26" t="n">
        <v>2</v>
      </c>
      <c r="C778" s="27" t="s">
        <v>56</v>
      </c>
      <c r="D778" s="27" t="n">
        <v>1461</v>
      </c>
      <c r="E778" s="24" t="s">
        <v>92</v>
      </c>
      <c r="F778" s="15" t="n">
        <v>1</v>
      </c>
      <c r="G778" s="15" t="n">
        <v>0</v>
      </c>
      <c r="H778" s="2" t="n">
        <f aca="false">MAX(I778:J778)</f>
        <v>0</v>
      </c>
      <c r="I778" s="15" t="n">
        <v>0</v>
      </c>
      <c r="J778" s="15" t="n">
        <v>0</v>
      </c>
      <c r="K778" s="15" t="n">
        <v>4.00945762414397</v>
      </c>
      <c r="L778" s="15" t="n">
        <v>55</v>
      </c>
      <c r="M778" s="25" t="n">
        <v>3.08003209</v>
      </c>
      <c r="N778" s="0" t="str">
        <f aca="false">A778&amp;"_"&amp;B778</f>
        <v>MAW745_2</v>
      </c>
      <c r="O778" s="0" t="n">
        <f aca="false">HLOOKUP(N778,UP!$C$15:$AH$16,2,0)</f>
        <v>0</v>
      </c>
    </row>
    <row r="779" customFormat="false" ht="15.75" hidden="false" customHeight="true" outlineLevel="0" collapsed="false">
      <c r="A779" s="21" t="s">
        <v>55</v>
      </c>
      <c r="B779" s="26" t="n">
        <v>2</v>
      </c>
      <c r="C779" s="27" t="s">
        <v>56</v>
      </c>
      <c r="D779" s="27" t="n">
        <v>1100</v>
      </c>
      <c r="E779" s="24" t="s">
        <v>92</v>
      </c>
      <c r="F779" s="15" t="n">
        <v>1</v>
      </c>
      <c r="G779" s="15" t="n">
        <v>0</v>
      </c>
      <c r="H779" s="2" t="n">
        <f aca="false">MAX(I779:J779)</f>
        <v>0</v>
      </c>
      <c r="I779" s="15" t="n">
        <v>0</v>
      </c>
      <c r="J779" s="15" t="n">
        <v>0</v>
      </c>
      <c r="K779" s="15" t="n">
        <v>2.99158160438088</v>
      </c>
      <c r="L779" s="15" t="n">
        <v>55</v>
      </c>
      <c r="M779" s="25" t="n">
        <v>3.08003209</v>
      </c>
      <c r="N779" s="0" t="str">
        <f aca="false">A779&amp;"_"&amp;B779</f>
        <v>MAW745_2</v>
      </c>
      <c r="O779" s="0" t="n">
        <f aca="false">HLOOKUP(N779,UP!$C$15:$AH$16,2,0)</f>
        <v>0</v>
      </c>
    </row>
    <row r="780" customFormat="false" ht="15.75" hidden="false" customHeight="true" outlineLevel="0" collapsed="false">
      <c r="A780" s="21" t="s">
        <v>55</v>
      </c>
      <c r="B780" s="26" t="n">
        <v>2</v>
      </c>
      <c r="C780" s="27" t="s">
        <v>53</v>
      </c>
      <c r="D780" s="27" t="n">
        <v>1312</v>
      </c>
      <c r="E780" s="24" t="s">
        <v>92</v>
      </c>
      <c r="F780" s="15" t="n">
        <v>1</v>
      </c>
      <c r="G780" s="15" t="n">
        <v>0</v>
      </c>
      <c r="H780" s="2" t="n">
        <f aca="false">MAX(I780:J780)</f>
        <v>0</v>
      </c>
      <c r="I780" s="15" t="n">
        <v>0</v>
      </c>
      <c r="J780" s="15" t="n">
        <v>0</v>
      </c>
      <c r="K780" s="15" t="n">
        <v>3.64110588551057</v>
      </c>
      <c r="L780" s="15" t="n">
        <v>55</v>
      </c>
      <c r="M780" s="25" t="n">
        <v>3.08003209</v>
      </c>
      <c r="N780" s="0" t="str">
        <f aca="false">A780&amp;"_"&amp;B780</f>
        <v>MAW745_2</v>
      </c>
      <c r="O780" s="0" t="n">
        <f aca="false">HLOOKUP(N780,UP!$C$15:$AH$16,2,0)</f>
        <v>0</v>
      </c>
    </row>
    <row r="781" customFormat="false" ht="15.75" hidden="false" customHeight="true" outlineLevel="0" collapsed="false">
      <c r="A781" s="21" t="s">
        <v>55</v>
      </c>
      <c r="B781" s="26" t="n">
        <v>1</v>
      </c>
      <c r="C781" s="27" t="s">
        <v>77</v>
      </c>
      <c r="D781" s="27" t="n">
        <v>1071</v>
      </c>
      <c r="E781" s="24" t="s">
        <v>92</v>
      </c>
      <c r="F781" s="15" t="n">
        <v>1</v>
      </c>
      <c r="G781" s="15" t="n">
        <v>0</v>
      </c>
      <c r="H781" s="2" t="n">
        <f aca="false">MAX(I781:J781)</f>
        <v>0</v>
      </c>
      <c r="I781" s="15" t="n">
        <v>0</v>
      </c>
      <c r="J781" s="15" t="n">
        <v>0</v>
      </c>
      <c r="K781" s="15" t="n">
        <v>3.60466341072893</v>
      </c>
      <c r="L781" s="15" t="n">
        <v>55</v>
      </c>
      <c r="M781" s="25" t="n">
        <v>3.08003209</v>
      </c>
      <c r="N781" s="0" t="str">
        <f aca="false">A781&amp;"_"&amp;B781</f>
        <v>MAW745_1</v>
      </c>
      <c r="O781" s="0" t="n">
        <f aca="false">HLOOKUP(N781,UP!$C$15:$AH$16,2,0)</f>
        <v>0</v>
      </c>
    </row>
    <row r="782" customFormat="false" ht="15.75" hidden="false" customHeight="true" outlineLevel="0" collapsed="false">
      <c r="A782" s="21" t="s">
        <v>55</v>
      </c>
      <c r="B782" s="26" t="n">
        <v>1</v>
      </c>
      <c r="C782" s="27" t="s">
        <v>56</v>
      </c>
      <c r="D782" s="27" t="n">
        <v>1290</v>
      </c>
      <c r="E782" s="24" t="s">
        <v>92</v>
      </c>
      <c r="F782" s="15" t="n">
        <v>1</v>
      </c>
      <c r="G782" s="15" t="n">
        <v>0</v>
      </c>
      <c r="H782" s="2" t="n">
        <f aca="false">MAX(I782:J782)</f>
        <v>0</v>
      </c>
      <c r="I782" s="15" t="n">
        <v>0</v>
      </c>
      <c r="J782" s="15" t="n">
        <v>0</v>
      </c>
      <c r="K782" s="15" t="n">
        <v>1.91118789081135</v>
      </c>
      <c r="L782" s="15" t="n">
        <v>55</v>
      </c>
      <c r="M782" s="25" t="n">
        <v>3.08003209</v>
      </c>
      <c r="N782" s="0" t="str">
        <f aca="false">A782&amp;"_"&amp;B782</f>
        <v>MAW745_1</v>
      </c>
      <c r="O782" s="0" t="n">
        <f aca="false">HLOOKUP(N782,UP!$C$15:$AH$16,2,0)</f>
        <v>0</v>
      </c>
    </row>
    <row r="783" customFormat="false" ht="15.75" hidden="false" customHeight="true" outlineLevel="0" collapsed="false">
      <c r="A783" s="21" t="s">
        <v>55</v>
      </c>
      <c r="B783" s="26" t="n">
        <v>1</v>
      </c>
      <c r="C783" s="27" t="s">
        <v>57</v>
      </c>
      <c r="D783" s="27" t="n">
        <v>1442</v>
      </c>
      <c r="E783" s="24" t="s">
        <v>92</v>
      </c>
      <c r="F783" s="15" t="n">
        <v>1</v>
      </c>
      <c r="G783" s="15" t="n">
        <v>0</v>
      </c>
      <c r="H783" s="2" t="n">
        <f aca="false">MAX(I783:J783)</f>
        <v>0</v>
      </c>
      <c r="I783" s="15" t="n">
        <v>0</v>
      </c>
      <c r="J783" s="15" t="n">
        <v>0</v>
      </c>
      <c r="K783" s="15" t="n">
        <v>2.3266635192486</v>
      </c>
      <c r="L783" s="15" t="n">
        <v>55</v>
      </c>
      <c r="M783" s="25" t="n">
        <v>3.08003209</v>
      </c>
      <c r="N783" s="0" t="str">
        <f aca="false">A783&amp;"_"&amp;B783</f>
        <v>MAW745_1</v>
      </c>
      <c r="O783" s="0" t="n">
        <f aca="false">HLOOKUP(N783,UP!$C$15:$AH$16,2,0)</f>
        <v>0</v>
      </c>
    </row>
    <row r="784" customFormat="false" ht="15.75" hidden="false" customHeight="true" outlineLevel="0" collapsed="false">
      <c r="A784" s="21" t="s">
        <v>55</v>
      </c>
      <c r="B784" s="26" t="n">
        <v>1</v>
      </c>
      <c r="C784" s="27" t="s">
        <v>57</v>
      </c>
      <c r="D784" s="27" t="n">
        <v>1287</v>
      </c>
      <c r="E784" s="24" t="s">
        <v>92</v>
      </c>
      <c r="F784" s="15" t="n">
        <v>1</v>
      </c>
      <c r="G784" s="15" t="n">
        <v>0</v>
      </c>
      <c r="H784" s="2" t="n">
        <f aca="false">MAX(I784:J784)</f>
        <v>0</v>
      </c>
      <c r="I784" s="15" t="n">
        <v>0</v>
      </c>
      <c r="J784" s="15" t="n">
        <v>0</v>
      </c>
      <c r="K784" s="15" t="n">
        <v>4.09977841293468</v>
      </c>
      <c r="L784" s="15" t="n">
        <v>55</v>
      </c>
      <c r="M784" s="25" t="n">
        <v>3.08003209</v>
      </c>
      <c r="N784" s="0" t="str">
        <f aca="false">A784&amp;"_"&amp;B784</f>
        <v>MAW745_1</v>
      </c>
      <c r="O784" s="0" t="n">
        <f aca="false">HLOOKUP(N784,UP!$C$15:$AH$16,2,0)</f>
        <v>0</v>
      </c>
    </row>
    <row r="785" customFormat="false" ht="15.75" hidden="false" customHeight="true" outlineLevel="0" collapsed="false">
      <c r="A785" s="21" t="s">
        <v>55</v>
      </c>
      <c r="B785" s="26" t="n">
        <v>1</v>
      </c>
      <c r="C785" s="27" t="s">
        <v>56</v>
      </c>
      <c r="D785" s="27" t="n">
        <v>1258</v>
      </c>
      <c r="E785" s="24" t="s">
        <v>92</v>
      </c>
      <c r="F785" s="15" t="n">
        <v>1</v>
      </c>
      <c r="G785" s="15" t="n">
        <v>0</v>
      </c>
      <c r="H785" s="2" t="n">
        <f aca="false">MAX(I785:J785)</f>
        <v>0</v>
      </c>
      <c r="I785" s="15" t="n">
        <v>0</v>
      </c>
      <c r="J785" s="15" t="n">
        <v>0</v>
      </c>
      <c r="K785" s="15" t="n">
        <v>4.02445872906486</v>
      </c>
      <c r="L785" s="15" t="n">
        <v>55</v>
      </c>
      <c r="M785" s="25" t="n">
        <v>3.08003209</v>
      </c>
      <c r="N785" s="0" t="str">
        <f aca="false">A785&amp;"_"&amp;B785</f>
        <v>MAW745_1</v>
      </c>
      <c r="O785" s="0" t="n">
        <f aca="false">HLOOKUP(N785,UP!$C$15:$AH$16,2,0)</f>
        <v>0</v>
      </c>
    </row>
    <row r="786" customFormat="false" ht="15.75" hidden="false" customHeight="true" outlineLevel="0" collapsed="false">
      <c r="A786" s="21" t="s">
        <v>55</v>
      </c>
      <c r="B786" s="26" t="n">
        <v>1</v>
      </c>
      <c r="C786" s="27" t="s">
        <v>76</v>
      </c>
      <c r="D786" s="27" t="n">
        <v>1053</v>
      </c>
      <c r="E786" s="24" t="s">
        <v>92</v>
      </c>
      <c r="F786" s="15" t="n">
        <v>1</v>
      </c>
      <c r="G786" s="15" t="n">
        <v>0</v>
      </c>
      <c r="H786" s="2" t="n">
        <f aca="false">MAX(I786:J786)</f>
        <v>0</v>
      </c>
      <c r="I786" s="15" t="n">
        <v>0</v>
      </c>
      <c r="J786" s="15" t="n">
        <v>0</v>
      </c>
      <c r="K786" s="15" t="n">
        <v>3.02221213275338</v>
      </c>
      <c r="L786" s="15" t="n">
        <v>55</v>
      </c>
      <c r="M786" s="25" t="n">
        <v>3.08003209</v>
      </c>
      <c r="N786" s="0" t="str">
        <f aca="false">A786&amp;"_"&amp;B786</f>
        <v>MAW745_1</v>
      </c>
      <c r="O786" s="0" t="n">
        <f aca="false">HLOOKUP(N786,UP!$C$15:$AH$16,2,0)</f>
        <v>0</v>
      </c>
    </row>
    <row r="787" customFormat="false" ht="15.75" hidden="false" customHeight="true" outlineLevel="0" collapsed="false">
      <c r="A787" s="21" t="s">
        <v>55</v>
      </c>
      <c r="B787" s="26" t="n">
        <v>1</v>
      </c>
      <c r="C787" s="27" t="s">
        <v>57</v>
      </c>
      <c r="D787" s="27" t="n">
        <v>1055</v>
      </c>
      <c r="E787" s="24" t="s">
        <v>92</v>
      </c>
      <c r="F787" s="15" t="n">
        <v>1</v>
      </c>
      <c r="G787" s="15" t="n">
        <v>0</v>
      </c>
      <c r="H787" s="2" t="n">
        <f aca="false">MAX(I787:J787)</f>
        <v>0</v>
      </c>
      <c r="I787" s="15" t="n">
        <v>0</v>
      </c>
      <c r="J787" s="15" t="n">
        <v>0</v>
      </c>
      <c r="K787" s="15" t="n">
        <v>2.22660379323177</v>
      </c>
      <c r="L787" s="15" t="n">
        <v>55</v>
      </c>
      <c r="M787" s="25" t="n">
        <v>3.08003209</v>
      </c>
      <c r="N787" s="0" t="str">
        <f aca="false">A787&amp;"_"&amp;B787</f>
        <v>MAW745_1</v>
      </c>
      <c r="O787" s="0" t="n">
        <f aca="false">HLOOKUP(N787,UP!$C$15:$AH$16,2,0)</f>
        <v>0</v>
      </c>
    </row>
    <row r="788" customFormat="false" ht="15.75" hidden="false" customHeight="true" outlineLevel="0" collapsed="false">
      <c r="A788" s="21" t="s">
        <v>55</v>
      </c>
      <c r="B788" s="26" t="n">
        <v>1</v>
      </c>
      <c r="C788" s="27" t="s">
        <v>56</v>
      </c>
      <c r="D788" s="27" t="n">
        <v>1046</v>
      </c>
      <c r="E788" s="24" t="s">
        <v>92</v>
      </c>
      <c r="F788" s="15" t="n">
        <v>1</v>
      </c>
      <c r="G788" s="15" t="n">
        <v>0</v>
      </c>
      <c r="H788" s="2" t="n">
        <f aca="false">MAX(I788:J788)</f>
        <v>0</v>
      </c>
      <c r="I788" s="15" t="n">
        <v>0</v>
      </c>
      <c r="J788" s="15" t="n">
        <v>0</v>
      </c>
      <c r="K788" s="15" t="n">
        <v>2.074315089349</v>
      </c>
      <c r="L788" s="15" t="n">
        <v>55</v>
      </c>
      <c r="M788" s="25" t="n">
        <v>3.08003209</v>
      </c>
      <c r="N788" s="0" t="str">
        <f aca="false">A788&amp;"_"&amp;B788</f>
        <v>MAW745_1</v>
      </c>
      <c r="O788" s="0" t="n">
        <f aca="false">HLOOKUP(N788,UP!$C$15:$AH$16,2,0)</f>
        <v>0</v>
      </c>
    </row>
    <row r="789" customFormat="false" ht="15.75" hidden="false" customHeight="true" outlineLevel="0" collapsed="false">
      <c r="A789" s="21" t="s">
        <v>55</v>
      </c>
      <c r="B789" s="26" t="n">
        <v>1</v>
      </c>
      <c r="C789" s="27" t="s">
        <v>58</v>
      </c>
      <c r="D789" s="27" t="n">
        <v>1251</v>
      </c>
      <c r="E789" s="24" t="s">
        <v>92</v>
      </c>
      <c r="F789" s="15" t="n">
        <v>1</v>
      </c>
      <c r="G789" s="15" t="n">
        <v>0</v>
      </c>
      <c r="H789" s="2" t="n">
        <f aca="false">MAX(I789:J789)</f>
        <v>0</v>
      </c>
      <c r="I789" s="15" t="n">
        <v>0</v>
      </c>
      <c r="J789" s="15" t="n">
        <v>0</v>
      </c>
      <c r="K789" s="15" t="n">
        <v>2.45138474759612</v>
      </c>
      <c r="L789" s="15" t="n">
        <v>55</v>
      </c>
      <c r="M789" s="25" t="n">
        <v>3.08003209</v>
      </c>
      <c r="N789" s="0" t="str">
        <f aca="false">A789&amp;"_"&amp;B789</f>
        <v>MAW745_1</v>
      </c>
      <c r="O789" s="0" t="n">
        <f aca="false">HLOOKUP(N789,UP!$C$15:$AH$16,2,0)</f>
        <v>0</v>
      </c>
    </row>
    <row r="790" customFormat="false" ht="15.75" hidden="false" customHeight="true" outlineLevel="0" collapsed="false">
      <c r="A790" s="21" t="s">
        <v>55</v>
      </c>
      <c r="B790" s="26" t="n">
        <v>1</v>
      </c>
      <c r="C790" s="27" t="s">
        <v>54</v>
      </c>
      <c r="D790" s="27" t="n">
        <v>1243</v>
      </c>
      <c r="E790" s="24" t="s">
        <v>92</v>
      </c>
      <c r="F790" s="15" t="n">
        <v>1</v>
      </c>
      <c r="G790" s="15" t="n">
        <v>0</v>
      </c>
      <c r="H790" s="2" t="n">
        <f aca="false">MAX(I790:J790)</f>
        <v>0</v>
      </c>
      <c r="I790" s="15" t="n">
        <v>0</v>
      </c>
      <c r="J790" s="15" t="n">
        <v>0</v>
      </c>
      <c r="K790" s="15" t="n">
        <v>3.47208820074744</v>
      </c>
      <c r="L790" s="15" t="n">
        <v>55</v>
      </c>
      <c r="M790" s="25" t="n">
        <v>3.08003209</v>
      </c>
      <c r="N790" s="0" t="str">
        <f aca="false">A790&amp;"_"&amp;B790</f>
        <v>MAW745_1</v>
      </c>
      <c r="O790" s="0" t="n">
        <f aca="false">HLOOKUP(N790,UP!$C$15:$AH$16,2,0)</f>
        <v>0</v>
      </c>
    </row>
    <row r="791" customFormat="false" ht="15.75" hidden="false" customHeight="true" outlineLevel="0" collapsed="false">
      <c r="A791" s="21" t="s">
        <v>55</v>
      </c>
      <c r="B791" s="26" t="n">
        <v>1</v>
      </c>
      <c r="C791" s="27" t="s">
        <v>56</v>
      </c>
      <c r="D791" s="27" t="n">
        <v>1419</v>
      </c>
      <c r="E791" s="24" t="s">
        <v>92</v>
      </c>
      <c r="F791" s="15" t="n">
        <v>1</v>
      </c>
      <c r="G791" s="15" t="n">
        <v>0</v>
      </c>
      <c r="H791" s="2" t="n">
        <f aca="false">MAX(I791:J791)</f>
        <v>0</v>
      </c>
      <c r="I791" s="15" t="n">
        <v>0</v>
      </c>
      <c r="J791" s="15" t="n">
        <v>0</v>
      </c>
      <c r="K791" s="15" t="n">
        <v>4.75794207386174</v>
      </c>
      <c r="L791" s="15" t="n">
        <v>55</v>
      </c>
      <c r="M791" s="25" t="n">
        <v>3.08003209</v>
      </c>
      <c r="N791" s="0" t="str">
        <f aca="false">A791&amp;"_"&amp;B791</f>
        <v>MAW745_1</v>
      </c>
      <c r="O791" s="0" t="n">
        <f aca="false">HLOOKUP(N791,UP!$C$15:$AH$16,2,0)</f>
        <v>0</v>
      </c>
    </row>
    <row r="792" customFormat="false" ht="15.75" hidden="false" customHeight="true" outlineLevel="0" collapsed="false">
      <c r="A792" s="21" t="s">
        <v>55</v>
      </c>
      <c r="B792" s="26" t="n">
        <v>1</v>
      </c>
      <c r="C792" s="27" t="s">
        <v>56</v>
      </c>
      <c r="D792" s="27" t="n">
        <v>1236</v>
      </c>
      <c r="E792" s="24" t="s">
        <v>92</v>
      </c>
      <c r="F792" s="15" t="n">
        <v>1</v>
      </c>
      <c r="G792" s="15" t="n">
        <v>0</v>
      </c>
      <c r="H792" s="2" t="n">
        <f aca="false">MAX(I792:J792)</f>
        <v>0</v>
      </c>
      <c r="I792" s="15" t="n">
        <v>0</v>
      </c>
      <c r="J792" s="15" t="n">
        <v>0</v>
      </c>
      <c r="K792" s="15" t="n">
        <v>4.01283483624658</v>
      </c>
      <c r="L792" s="15" t="n">
        <v>55</v>
      </c>
      <c r="M792" s="25" t="n">
        <v>3.08003209</v>
      </c>
      <c r="N792" s="0" t="str">
        <f aca="false">A792&amp;"_"&amp;B792</f>
        <v>MAW745_1</v>
      </c>
      <c r="O792" s="0" t="n">
        <f aca="false">HLOOKUP(N792,UP!$C$15:$AH$16,2,0)</f>
        <v>0</v>
      </c>
    </row>
    <row r="793" customFormat="false" ht="15.75" hidden="false" customHeight="true" outlineLevel="0" collapsed="false">
      <c r="A793" s="21" t="s">
        <v>55</v>
      </c>
      <c r="B793" s="26" t="n">
        <v>1</v>
      </c>
      <c r="C793" s="27" t="s">
        <v>56</v>
      </c>
      <c r="D793" s="27" t="n">
        <v>1037</v>
      </c>
      <c r="E793" s="24" t="s">
        <v>92</v>
      </c>
      <c r="F793" s="15" t="n">
        <v>1</v>
      </c>
      <c r="G793" s="15" t="n">
        <v>0</v>
      </c>
      <c r="H793" s="2" t="n">
        <f aca="false">MAX(I793:J793)</f>
        <v>0</v>
      </c>
      <c r="I793" s="15" t="n">
        <v>0</v>
      </c>
      <c r="J793" s="15" t="n">
        <v>0</v>
      </c>
      <c r="K793" s="15" t="n">
        <v>2.1237166338267</v>
      </c>
      <c r="L793" s="15" t="n">
        <v>55</v>
      </c>
      <c r="M793" s="25" t="n">
        <v>3.08003209</v>
      </c>
      <c r="N793" s="0" t="str">
        <f aca="false">A793&amp;"_"&amp;B793</f>
        <v>MAW745_1</v>
      </c>
      <c r="O793" s="0" t="n">
        <f aca="false">HLOOKUP(N793,UP!$C$15:$AH$16,2,0)</f>
        <v>0</v>
      </c>
    </row>
    <row r="794" customFormat="false" ht="15.75" hidden="false" customHeight="true" outlineLevel="0" collapsed="false">
      <c r="A794" s="21" t="s">
        <v>55</v>
      </c>
      <c r="B794" s="26" t="n">
        <v>1</v>
      </c>
      <c r="C794" s="27" t="s">
        <v>56</v>
      </c>
      <c r="D794" s="27" t="n">
        <v>1232</v>
      </c>
      <c r="E794" s="24" t="s">
        <v>92</v>
      </c>
      <c r="F794" s="15" t="n">
        <v>1</v>
      </c>
      <c r="G794" s="15" t="n">
        <v>0</v>
      </c>
      <c r="H794" s="2" t="n">
        <f aca="false">MAX(I794:J794)</f>
        <v>0</v>
      </c>
      <c r="I794" s="15" t="n">
        <v>0</v>
      </c>
      <c r="J794" s="15" t="n">
        <v>0</v>
      </c>
      <c r="K794" s="15" t="n">
        <v>2.15984494934298</v>
      </c>
      <c r="L794" s="15" t="n">
        <v>55</v>
      </c>
      <c r="M794" s="25" t="n">
        <v>3.08003209</v>
      </c>
      <c r="N794" s="0" t="str">
        <f aca="false">A794&amp;"_"&amp;B794</f>
        <v>MAW745_1</v>
      </c>
      <c r="O794" s="0" t="n">
        <f aca="false">HLOOKUP(N794,UP!$C$15:$AH$16,2,0)</f>
        <v>0</v>
      </c>
    </row>
    <row r="795" customFormat="false" ht="15.75" hidden="false" customHeight="true" outlineLevel="0" collapsed="false">
      <c r="A795" s="21" t="s">
        <v>55</v>
      </c>
      <c r="B795" s="26" t="n">
        <v>1</v>
      </c>
      <c r="C795" s="27" t="s">
        <v>56</v>
      </c>
      <c r="D795" s="27" t="n">
        <v>1023</v>
      </c>
      <c r="E795" s="24" t="s">
        <v>92</v>
      </c>
      <c r="F795" s="15" t="n">
        <v>1</v>
      </c>
      <c r="G795" s="15" t="n">
        <v>0</v>
      </c>
      <c r="H795" s="2" t="n">
        <f aca="false">MAX(I795:J795)</f>
        <v>0</v>
      </c>
      <c r="I795" s="15" t="n">
        <v>0</v>
      </c>
      <c r="J795" s="15" t="n">
        <v>0</v>
      </c>
      <c r="K795" s="15" t="n">
        <v>3.74038021336401</v>
      </c>
      <c r="L795" s="15" t="n">
        <v>55</v>
      </c>
      <c r="M795" s="25" t="n">
        <v>3.08003209</v>
      </c>
      <c r="N795" s="0" t="str">
        <f aca="false">A795&amp;"_"&amp;B795</f>
        <v>MAW745_1</v>
      </c>
      <c r="O795" s="0" t="n">
        <f aca="false">HLOOKUP(N795,UP!$C$15:$AH$16,2,0)</f>
        <v>0</v>
      </c>
    </row>
    <row r="796" customFormat="false" ht="15.75" hidden="false" customHeight="true" outlineLevel="0" collapsed="false">
      <c r="A796" s="21" t="s">
        <v>55</v>
      </c>
      <c r="B796" s="26" t="n">
        <v>1</v>
      </c>
      <c r="C796" s="27" t="s">
        <v>56</v>
      </c>
      <c r="D796" s="27" t="n">
        <v>1025</v>
      </c>
      <c r="E796" s="24" t="s">
        <v>92</v>
      </c>
      <c r="F796" s="15" t="n">
        <v>1</v>
      </c>
      <c r="G796" s="15" t="n">
        <v>0</v>
      </c>
      <c r="H796" s="2" t="n">
        <f aca="false">MAX(I796:J796)</f>
        <v>0</v>
      </c>
      <c r="I796" s="15" t="n">
        <v>0</v>
      </c>
      <c r="J796" s="15" t="n">
        <v>0</v>
      </c>
      <c r="K796" s="15" t="n">
        <v>2.08193345153396</v>
      </c>
      <c r="L796" s="15" t="n">
        <v>55</v>
      </c>
      <c r="M796" s="25" t="n">
        <v>3.08003209</v>
      </c>
      <c r="N796" s="0" t="str">
        <f aca="false">A796&amp;"_"&amp;B796</f>
        <v>MAW745_1</v>
      </c>
      <c r="O796" s="0" t="n">
        <f aca="false">HLOOKUP(N796,UP!$C$15:$AH$16,2,0)</f>
        <v>0</v>
      </c>
    </row>
    <row r="797" customFormat="false" ht="15.75" hidden="false" customHeight="true" outlineLevel="0" collapsed="false">
      <c r="A797" s="21" t="s">
        <v>55</v>
      </c>
      <c r="B797" s="26" t="n">
        <v>1</v>
      </c>
      <c r="C797" s="27" t="s">
        <v>56</v>
      </c>
      <c r="D797" s="27" t="n">
        <v>1409</v>
      </c>
      <c r="E797" s="24" t="s">
        <v>92</v>
      </c>
      <c r="F797" s="15" t="n">
        <v>1</v>
      </c>
      <c r="G797" s="15" t="n">
        <v>0</v>
      </c>
      <c r="H797" s="2" t="n">
        <f aca="false">MAX(I797:J797)</f>
        <v>0</v>
      </c>
      <c r="I797" s="15" t="n">
        <v>0</v>
      </c>
      <c r="J797" s="15" t="n">
        <v>0</v>
      </c>
      <c r="K797" s="15" t="n">
        <v>2.76083162397471</v>
      </c>
      <c r="L797" s="15" t="n">
        <v>55</v>
      </c>
      <c r="M797" s="25" t="n">
        <v>3.08003209</v>
      </c>
      <c r="N797" s="0" t="str">
        <f aca="false">A797&amp;"_"&amp;B797</f>
        <v>MAW745_1</v>
      </c>
      <c r="O797" s="0" t="n">
        <f aca="false">HLOOKUP(N797,UP!$C$15:$AH$16,2,0)</f>
        <v>0</v>
      </c>
    </row>
    <row r="798" customFormat="false" ht="15.75" hidden="false" customHeight="true" outlineLevel="0" collapsed="false">
      <c r="A798" s="21" t="s">
        <v>55</v>
      </c>
      <c r="B798" s="26" t="n">
        <v>1</v>
      </c>
      <c r="C798" s="27" t="s">
        <v>83</v>
      </c>
      <c r="D798" s="27" t="n">
        <v>1089</v>
      </c>
      <c r="E798" s="24" t="s">
        <v>92</v>
      </c>
      <c r="F798" s="15" t="n">
        <v>1</v>
      </c>
      <c r="G798" s="15" t="n">
        <v>0</v>
      </c>
      <c r="H798" s="2" t="n">
        <f aca="false">MAX(I798:J798)</f>
        <v>0</v>
      </c>
      <c r="I798" s="15" t="n">
        <v>0</v>
      </c>
      <c r="J798" s="15" t="n">
        <v>0</v>
      </c>
      <c r="K798" s="15" t="n">
        <v>2.97131833176523</v>
      </c>
      <c r="L798" s="15" t="n">
        <v>55</v>
      </c>
      <c r="M798" s="25" t="n">
        <v>3.08003209</v>
      </c>
      <c r="N798" s="0" t="str">
        <f aca="false">A798&amp;"_"&amp;B798</f>
        <v>MAW745_1</v>
      </c>
      <c r="O798" s="0" t="n">
        <f aca="false">HLOOKUP(N798,UP!$C$15:$AH$16,2,0)</f>
        <v>0</v>
      </c>
    </row>
    <row r="799" customFormat="false" ht="15.75" hidden="false" customHeight="true" outlineLevel="0" collapsed="false">
      <c r="A799" s="21" t="s">
        <v>55</v>
      </c>
      <c r="B799" s="26" t="n">
        <v>1</v>
      </c>
      <c r="C799" s="27" t="s">
        <v>71</v>
      </c>
      <c r="D799" s="27" t="n">
        <v>1268</v>
      </c>
      <c r="E799" s="24" t="s">
        <v>92</v>
      </c>
      <c r="F799" s="15" t="n">
        <v>1</v>
      </c>
      <c r="G799" s="15" t="n">
        <v>0</v>
      </c>
      <c r="H799" s="2" t="n">
        <f aca="false">MAX(I799:J799)</f>
        <v>0</v>
      </c>
      <c r="I799" s="15" t="n">
        <v>0</v>
      </c>
      <c r="J799" s="15" t="n">
        <v>0</v>
      </c>
      <c r="K799" s="15" t="n">
        <v>3.24715016675041</v>
      </c>
      <c r="L799" s="15" t="n">
        <v>55</v>
      </c>
      <c r="M799" s="25" t="n">
        <v>3.08003209</v>
      </c>
      <c r="N799" s="0" t="str">
        <f aca="false">A799&amp;"_"&amp;B799</f>
        <v>MAW745_1</v>
      </c>
      <c r="O799" s="0" t="n">
        <f aca="false">HLOOKUP(N799,UP!$C$15:$AH$16,2,0)</f>
        <v>0</v>
      </c>
    </row>
    <row r="800" customFormat="false" ht="15.75" hidden="false" customHeight="true" outlineLevel="0" collapsed="false">
      <c r="A800" s="21" t="s">
        <v>55</v>
      </c>
      <c r="B800" s="26" t="n">
        <v>1</v>
      </c>
      <c r="C800" s="27" t="s">
        <v>57</v>
      </c>
      <c r="D800" s="27" t="n">
        <v>1269</v>
      </c>
      <c r="E800" s="24" t="s">
        <v>92</v>
      </c>
      <c r="F800" s="15" t="n">
        <v>1</v>
      </c>
      <c r="G800" s="15" t="n">
        <v>0</v>
      </c>
      <c r="H800" s="2" t="n">
        <f aca="false">MAX(I800:J800)</f>
        <v>0</v>
      </c>
      <c r="I800" s="15" t="n">
        <v>0</v>
      </c>
      <c r="J800" s="15" t="n">
        <v>0</v>
      </c>
      <c r="K800" s="15" t="n">
        <v>1.17762600619813</v>
      </c>
      <c r="L800" s="15" t="n">
        <v>55</v>
      </c>
      <c r="M800" s="25" t="n">
        <v>3.08003209</v>
      </c>
      <c r="N800" s="0" t="str">
        <f aca="false">A800&amp;"_"&amp;B800</f>
        <v>MAW745_1</v>
      </c>
      <c r="O800" s="0" t="n">
        <f aca="false">HLOOKUP(N800,UP!$C$15:$AH$16,2,0)</f>
        <v>0</v>
      </c>
    </row>
    <row r="801" customFormat="false" ht="15.75" hidden="false" customHeight="true" outlineLevel="0" collapsed="false">
      <c r="A801" s="21" t="s">
        <v>55</v>
      </c>
      <c r="B801" s="26" t="n">
        <v>1</v>
      </c>
      <c r="C801" s="27" t="s">
        <v>74</v>
      </c>
      <c r="D801" s="27" t="n">
        <v>1291</v>
      </c>
      <c r="E801" s="24" t="s">
        <v>92</v>
      </c>
      <c r="F801" s="15" t="n">
        <v>1</v>
      </c>
      <c r="G801" s="15" t="n">
        <v>0</v>
      </c>
      <c r="H801" s="2" t="n">
        <f aca="false">MAX(I801:J801)</f>
        <v>0</v>
      </c>
      <c r="I801" s="15" t="n">
        <v>0</v>
      </c>
      <c r="J801" s="15" t="n">
        <v>0</v>
      </c>
      <c r="K801" s="15" t="n">
        <v>4.00867222598058</v>
      </c>
      <c r="L801" s="15" t="n">
        <v>55</v>
      </c>
      <c r="M801" s="25" t="n">
        <v>3.08003209</v>
      </c>
      <c r="N801" s="0" t="str">
        <f aca="false">A801&amp;"_"&amp;B801</f>
        <v>MAW745_1</v>
      </c>
      <c r="O801" s="0" t="n">
        <f aca="false">HLOOKUP(N801,UP!$C$15:$AH$16,2,0)</f>
        <v>0</v>
      </c>
    </row>
    <row r="802" customFormat="false" ht="15.75" hidden="false" customHeight="true" outlineLevel="0" collapsed="false">
      <c r="A802" s="21" t="s">
        <v>55</v>
      </c>
      <c r="B802" s="26" t="n">
        <v>1</v>
      </c>
      <c r="C802" s="27" t="s">
        <v>56</v>
      </c>
      <c r="D802" s="27" t="n">
        <v>1003</v>
      </c>
      <c r="E802" s="24" t="s">
        <v>92</v>
      </c>
      <c r="F802" s="15" t="n">
        <v>1</v>
      </c>
      <c r="G802" s="15" t="n">
        <v>0</v>
      </c>
      <c r="H802" s="2" t="n">
        <f aca="false">MAX(I802:J802)</f>
        <v>0</v>
      </c>
      <c r="I802" s="15" t="n">
        <v>0</v>
      </c>
      <c r="J802" s="15" t="n">
        <v>0</v>
      </c>
      <c r="K802" s="15" t="n">
        <v>3.80258374790509</v>
      </c>
      <c r="L802" s="15" t="n">
        <v>55</v>
      </c>
      <c r="M802" s="25" t="n">
        <v>3.08003209</v>
      </c>
      <c r="N802" s="0" t="str">
        <f aca="false">A802&amp;"_"&amp;B802</f>
        <v>MAW745_1</v>
      </c>
      <c r="O802" s="0" t="n">
        <f aca="false">HLOOKUP(N802,UP!$C$15:$AH$16,2,0)</f>
        <v>0</v>
      </c>
    </row>
    <row r="803" customFormat="false" ht="15.75" hidden="false" customHeight="true" outlineLevel="0" collapsed="false">
      <c r="A803" s="21" t="s">
        <v>55</v>
      </c>
      <c r="B803" s="26" t="n">
        <v>1</v>
      </c>
      <c r="C803" s="27" t="s">
        <v>57</v>
      </c>
      <c r="D803" s="27" t="n">
        <v>1004</v>
      </c>
      <c r="E803" s="24" t="s">
        <v>92</v>
      </c>
      <c r="F803" s="15" t="n">
        <v>1</v>
      </c>
      <c r="G803" s="15" t="n">
        <v>0</v>
      </c>
      <c r="H803" s="2" t="n">
        <f aca="false">MAX(I803:J803)</f>
        <v>0</v>
      </c>
      <c r="I803" s="15" t="n">
        <v>0</v>
      </c>
      <c r="J803" s="15" t="n">
        <v>0</v>
      </c>
      <c r="K803" s="15" t="n">
        <v>2.65566680989579</v>
      </c>
      <c r="L803" s="15" t="n">
        <v>55</v>
      </c>
      <c r="M803" s="25" t="n">
        <v>3.08003209</v>
      </c>
      <c r="N803" s="0" t="str">
        <f aca="false">A803&amp;"_"&amp;B803</f>
        <v>MAW745_1</v>
      </c>
      <c r="O803" s="0" t="n">
        <f aca="false">HLOOKUP(N803,UP!$C$15:$AH$16,2,0)</f>
        <v>0</v>
      </c>
    </row>
    <row r="804" customFormat="false" ht="15.75" hidden="false" customHeight="true" outlineLevel="0" collapsed="false">
      <c r="A804" s="21" t="s">
        <v>55</v>
      </c>
      <c r="B804" s="26" t="n">
        <v>1</v>
      </c>
      <c r="C804" s="27" t="s">
        <v>56</v>
      </c>
      <c r="D804" s="27" t="n">
        <v>1006</v>
      </c>
      <c r="E804" s="24" t="s">
        <v>92</v>
      </c>
      <c r="F804" s="15" t="n">
        <v>1</v>
      </c>
      <c r="G804" s="15" t="n">
        <v>0</v>
      </c>
      <c r="H804" s="2" t="n">
        <f aca="false">MAX(I804:J804)</f>
        <v>0</v>
      </c>
      <c r="I804" s="15" t="n">
        <v>0</v>
      </c>
      <c r="J804" s="15" t="n">
        <v>0</v>
      </c>
      <c r="K804" s="15" t="n">
        <v>3.60568442834135</v>
      </c>
      <c r="L804" s="15" t="n">
        <v>55</v>
      </c>
      <c r="M804" s="25" t="n">
        <v>3.08003209</v>
      </c>
      <c r="N804" s="0" t="str">
        <f aca="false">A804&amp;"_"&amp;B804</f>
        <v>MAW745_1</v>
      </c>
      <c r="O804" s="0" t="n">
        <f aca="false">HLOOKUP(N804,UP!$C$15:$AH$16,2,0)</f>
        <v>0</v>
      </c>
    </row>
    <row r="805" customFormat="false" ht="15.75" hidden="false" customHeight="true" outlineLevel="0" collapsed="false">
      <c r="A805" s="21" t="s">
        <v>49</v>
      </c>
      <c r="B805" s="28" t="n">
        <v>2</v>
      </c>
      <c r="C805" s="29" t="s">
        <v>56</v>
      </c>
      <c r="D805" s="30" t="n">
        <v>4079</v>
      </c>
      <c r="E805" s="24" t="s">
        <v>92</v>
      </c>
      <c r="F805" s="15" t="n">
        <v>1</v>
      </c>
      <c r="G805" s="15" t="n">
        <v>0</v>
      </c>
      <c r="H805" s="2" t="n">
        <f aca="false">MAX(I805:J805)</f>
        <v>0</v>
      </c>
      <c r="I805" s="15" t="n">
        <v>0</v>
      </c>
      <c r="J805" s="15" t="n">
        <v>0</v>
      </c>
      <c r="K805" s="15" t="n">
        <v>4.96528718899867</v>
      </c>
      <c r="L805" s="15" t="n">
        <v>55</v>
      </c>
      <c r="M805" s="25" t="n">
        <v>3.08003209</v>
      </c>
      <c r="N805" s="0" t="str">
        <f aca="false">A805&amp;"_"&amp;B805</f>
        <v>MAW746_2</v>
      </c>
      <c r="O805" s="0" t="n">
        <f aca="false">HLOOKUP(N805,UP!$C$15:$AH$16,2,0)</f>
        <v>1</v>
      </c>
    </row>
    <row r="806" customFormat="false" ht="15.75" hidden="false" customHeight="true" outlineLevel="0" collapsed="false">
      <c r="A806" s="21" t="s">
        <v>49</v>
      </c>
      <c r="B806" s="28" t="n">
        <v>2</v>
      </c>
      <c r="C806" s="29" t="s">
        <v>56</v>
      </c>
      <c r="D806" s="30" t="n">
        <v>4485</v>
      </c>
      <c r="E806" s="24" t="s">
        <v>92</v>
      </c>
      <c r="F806" s="15" t="n">
        <v>1</v>
      </c>
      <c r="G806" s="15" t="n">
        <v>0</v>
      </c>
      <c r="H806" s="2" t="n">
        <f aca="false">MAX(I806:J806)</f>
        <v>0</v>
      </c>
      <c r="I806" s="15" t="n">
        <v>0</v>
      </c>
      <c r="J806" s="15" t="n">
        <v>0</v>
      </c>
      <c r="K806" s="15" t="n">
        <v>4.98256594859341</v>
      </c>
      <c r="L806" s="15" t="n">
        <v>55</v>
      </c>
      <c r="M806" s="25" t="n">
        <v>3.08003209</v>
      </c>
      <c r="N806" s="0" t="str">
        <f aca="false">A806&amp;"_"&amp;B806</f>
        <v>MAW746_2</v>
      </c>
      <c r="O806" s="0" t="n">
        <f aca="false">HLOOKUP(N806,UP!$C$15:$AH$16,2,0)</f>
        <v>1</v>
      </c>
    </row>
    <row r="807" customFormat="false" ht="15.75" hidden="false" customHeight="true" outlineLevel="0" collapsed="false">
      <c r="A807" s="21" t="s">
        <v>49</v>
      </c>
      <c r="B807" s="28" t="n">
        <v>4</v>
      </c>
      <c r="C807" s="29" t="s">
        <v>56</v>
      </c>
      <c r="D807" s="30" t="n">
        <v>4382</v>
      </c>
      <c r="E807" s="24" t="s">
        <v>92</v>
      </c>
      <c r="F807" s="15" t="n">
        <v>1</v>
      </c>
      <c r="G807" s="15" t="n">
        <v>0</v>
      </c>
      <c r="H807" s="2" t="n">
        <f aca="false">MAX(I807:J807)</f>
        <v>0</v>
      </c>
      <c r="I807" s="15" t="n">
        <v>0</v>
      </c>
      <c r="J807" s="15" t="n">
        <v>0</v>
      </c>
      <c r="K807" s="15" t="n">
        <v>2.96377850939661</v>
      </c>
      <c r="L807" s="15" t="n">
        <v>55</v>
      </c>
      <c r="M807" s="25" t="n">
        <v>3.08003209</v>
      </c>
      <c r="N807" s="0" t="str">
        <f aca="false">A807&amp;"_"&amp;B807</f>
        <v>MAW746_4</v>
      </c>
      <c r="O807" s="0" t="n">
        <f aca="false">HLOOKUP(N807,UP!$C$15:$AH$16,2,0)</f>
        <v>1</v>
      </c>
    </row>
    <row r="808" customFormat="false" ht="15.75" hidden="false" customHeight="true" outlineLevel="0" collapsed="false">
      <c r="A808" s="21" t="s">
        <v>49</v>
      </c>
      <c r="B808" s="28" t="n">
        <v>1</v>
      </c>
      <c r="C808" s="29" t="s">
        <v>56</v>
      </c>
      <c r="D808" s="30" t="n">
        <v>4582</v>
      </c>
      <c r="E808" s="24" t="s">
        <v>92</v>
      </c>
      <c r="F808" s="15" t="n">
        <v>1</v>
      </c>
      <c r="G808" s="15" t="n">
        <v>0</v>
      </c>
      <c r="H808" s="2" t="n">
        <f aca="false">MAX(I808:J808)</f>
        <v>0</v>
      </c>
      <c r="I808" s="15" t="n">
        <v>0</v>
      </c>
      <c r="J808" s="15" t="n">
        <v>0</v>
      </c>
      <c r="K808" s="15" t="n">
        <v>4.55342439211305</v>
      </c>
      <c r="L808" s="15" t="n">
        <v>55</v>
      </c>
      <c r="M808" s="25" t="n">
        <v>3.08003209</v>
      </c>
      <c r="N808" s="0" t="str">
        <f aca="false">A808&amp;"_"&amp;B808</f>
        <v>MAW746_1</v>
      </c>
      <c r="O808" s="0" t="n">
        <f aca="false">HLOOKUP(N808,UP!$C$15:$AH$16,2,0)</f>
        <v>1</v>
      </c>
    </row>
    <row r="809" customFormat="false" ht="15.75" hidden="false" customHeight="true" outlineLevel="0" collapsed="false">
      <c r="A809" s="21" t="s">
        <v>49</v>
      </c>
      <c r="B809" s="28" t="n">
        <v>1</v>
      </c>
      <c r="C809" s="29" t="s">
        <v>56</v>
      </c>
      <c r="D809" s="30" t="n">
        <v>4196</v>
      </c>
      <c r="E809" s="24" t="s">
        <v>92</v>
      </c>
      <c r="F809" s="15" t="n">
        <v>1</v>
      </c>
      <c r="G809" s="15" t="n">
        <v>0</v>
      </c>
      <c r="H809" s="2" t="n">
        <f aca="false">MAX(I809:J809)</f>
        <v>0</v>
      </c>
      <c r="I809" s="15" t="n">
        <v>0</v>
      </c>
      <c r="J809" s="15" t="n">
        <v>0</v>
      </c>
      <c r="K809" s="15" t="n">
        <v>4.17596203478423</v>
      </c>
      <c r="L809" s="15" t="n">
        <v>55</v>
      </c>
      <c r="M809" s="25" t="n">
        <v>3.08003209</v>
      </c>
      <c r="N809" s="0" t="str">
        <f aca="false">A809&amp;"_"&amp;B809</f>
        <v>MAW746_1</v>
      </c>
      <c r="O809" s="0" t="n">
        <f aca="false">HLOOKUP(N809,UP!$C$15:$AH$16,2,0)</f>
        <v>1</v>
      </c>
    </row>
    <row r="810" customFormat="false" ht="15.75" hidden="false" customHeight="true" outlineLevel="0" collapsed="false">
      <c r="A810" s="21" t="s">
        <v>49</v>
      </c>
      <c r="B810" s="28" t="n">
        <v>1</v>
      </c>
      <c r="C810" s="29" t="s">
        <v>56</v>
      </c>
      <c r="D810" s="30" t="n">
        <v>4198</v>
      </c>
      <c r="E810" s="24" t="s">
        <v>92</v>
      </c>
      <c r="F810" s="15" t="n">
        <v>1</v>
      </c>
      <c r="G810" s="15" t="n">
        <v>0</v>
      </c>
      <c r="H810" s="2" t="n">
        <f aca="false">MAX(I810:J810)</f>
        <v>0</v>
      </c>
      <c r="I810" s="15" t="n">
        <v>0</v>
      </c>
      <c r="J810" s="15" t="n">
        <v>0</v>
      </c>
      <c r="K810" s="15" t="n">
        <v>2.67333826857223</v>
      </c>
      <c r="L810" s="15" t="n">
        <v>55</v>
      </c>
      <c r="M810" s="25" t="n">
        <v>3.08003209</v>
      </c>
      <c r="N810" s="0" t="str">
        <f aca="false">A810&amp;"_"&amp;B810</f>
        <v>MAW746_1</v>
      </c>
      <c r="O810" s="0" t="n">
        <f aca="false">HLOOKUP(N810,UP!$C$15:$AH$16,2,0)</f>
        <v>1</v>
      </c>
    </row>
    <row r="811" customFormat="false" ht="15.75" hidden="false" customHeight="true" outlineLevel="0" collapsed="false">
      <c r="A811" s="21" t="s">
        <v>49</v>
      </c>
      <c r="B811" s="28" t="n">
        <v>1</v>
      </c>
      <c r="C811" s="29" t="s">
        <v>56</v>
      </c>
      <c r="D811" s="30" t="n">
        <v>4199</v>
      </c>
      <c r="E811" s="24" t="s">
        <v>92</v>
      </c>
      <c r="F811" s="15" t="n">
        <v>1</v>
      </c>
      <c r="G811" s="15" t="n">
        <v>0</v>
      </c>
      <c r="H811" s="2" t="n">
        <f aca="false">MAX(I811:J811)</f>
        <v>0</v>
      </c>
      <c r="I811" s="15" t="n">
        <v>0</v>
      </c>
      <c r="J811" s="15" t="n">
        <v>0</v>
      </c>
      <c r="K811" s="15" t="n">
        <v>3.49415788913891</v>
      </c>
      <c r="L811" s="15" t="n">
        <v>55</v>
      </c>
      <c r="M811" s="25" t="n">
        <v>3.08003209</v>
      </c>
      <c r="N811" s="0" t="str">
        <f aca="false">A811&amp;"_"&amp;B811</f>
        <v>MAW746_1</v>
      </c>
      <c r="O811" s="0" t="n">
        <f aca="false">HLOOKUP(N811,UP!$C$15:$AH$16,2,0)</f>
        <v>1</v>
      </c>
    </row>
    <row r="812" customFormat="false" ht="15.75" hidden="false" customHeight="true" outlineLevel="0" collapsed="false">
      <c r="A812" s="21" t="s">
        <v>49</v>
      </c>
      <c r="B812" s="28" t="n">
        <v>1</v>
      </c>
      <c r="C812" s="29" t="s">
        <v>56</v>
      </c>
      <c r="D812" s="30" t="n">
        <v>4742</v>
      </c>
      <c r="E812" s="24" t="s">
        <v>92</v>
      </c>
      <c r="F812" s="15" t="n">
        <v>1</v>
      </c>
      <c r="G812" s="15" t="n">
        <v>0</v>
      </c>
      <c r="H812" s="2" t="n">
        <f aca="false">MAX(I812:J812)</f>
        <v>0</v>
      </c>
      <c r="I812" s="15" t="n">
        <v>0</v>
      </c>
      <c r="J812" s="15" t="n">
        <v>0</v>
      </c>
      <c r="K812" s="15" t="n">
        <v>1.96349540849362</v>
      </c>
      <c r="L812" s="15" t="n">
        <v>55</v>
      </c>
      <c r="M812" s="25" t="n">
        <v>3.08003209</v>
      </c>
      <c r="N812" s="0" t="str">
        <f aca="false">A812&amp;"_"&amp;B812</f>
        <v>MAW746_1</v>
      </c>
      <c r="O812" s="0" t="n">
        <f aca="false">HLOOKUP(N812,UP!$C$15:$AH$16,2,0)</f>
        <v>1</v>
      </c>
    </row>
    <row r="813" customFormat="false" ht="15.75" hidden="false" customHeight="true" outlineLevel="0" collapsed="false">
      <c r="A813" s="21" t="s">
        <v>49</v>
      </c>
      <c r="B813" s="28" t="n">
        <v>1</v>
      </c>
      <c r="C813" s="29" t="s">
        <v>56</v>
      </c>
      <c r="D813" s="30" t="n">
        <v>4934</v>
      </c>
      <c r="E813" s="24" t="s">
        <v>92</v>
      </c>
      <c r="F813" s="15" t="n">
        <v>1</v>
      </c>
      <c r="G813" s="15" t="n">
        <v>0</v>
      </c>
      <c r="H813" s="2" t="n">
        <f aca="false">MAX(I813:J813)</f>
        <v>0</v>
      </c>
      <c r="I813" s="15" t="n">
        <v>0</v>
      </c>
      <c r="J813" s="15" t="n">
        <v>0</v>
      </c>
      <c r="K813" s="15" t="n">
        <v>2.25801971976766</v>
      </c>
      <c r="L813" s="15" t="n">
        <v>55</v>
      </c>
      <c r="M813" s="25" t="n">
        <v>3.08003209</v>
      </c>
      <c r="N813" s="0" t="str">
        <f aca="false">A813&amp;"_"&amp;B813</f>
        <v>MAW746_1</v>
      </c>
      <c r="O813" s="0" t="n">
        <f aca="false">HLOOKUP(N813,UP!$C$15:$AH$16,2,0)</f>
        <v>1</v>
      </c>
    </row>
    <row r="814" customFormat="false" ht="15.75" hidden="false" customHeight="true" outlineLevel="0" collapsed="false">
      <c r="A814" s="21" t="s">
        <v>49</v>
      </c>
      <c r="B814" s="28" t="n">
        <v>1</v>
      </c>
      <c r="C814" s="29" t="s">
        <v>56</v>
      </c>
      <c r="D814" s="30" t="n">
        <v>4583</v>
      </c>
      <c r="E814" s="24" t="s">
        <v>92</v>
      </c>
      <c r="F814" s="15" t="n">
        <v>1</v>
      </c>
      <c r="G814" s="15" t="n">
        <v>0</v>
      </c>
      <c r="H814" s="2" t="n">
        <f aca="false">MAX(I814:J814)</f>
        <v>0</v>
      </c>
      <c r="I814" s="15" t="n">
        <v>0</v>
      </c>
      <c r="J814" s="15" t="n">
        <v>0</v>
      </c>
      <c r="K814" s="15" t="n">
        <v>3.74069437262937</v>
      </c>
      <c r="L814" s="15" t="n">
        <v>55</v>
      </c>
      <c r="M814" s="25" t="n">
        <v>3.08003209</v>
      </c>
      <c r="N814" s="0" t="str">
        <f aca="false">A814&amp;"_"&amp;B814</f>
        <v>MAW746_1</v>
      </c>
      <c r="O814" s="0" t="n">
        <f aca="false">HLOOKUP(N814,UP!$C$15:$AH$16,2,0)</f>
        <v>1</v>
      </c>
    </row>
    <row r="815" customFormat="false" ht="15.75" hidden="false" customHeight="true" outlineLevel="0" collapsed="false">
      <c r="A815" s="21" t="s">
        <v>49</v>
      </c>
      <c r="B815" s="28" t="n">
        <v>1</v>
      </c>
      <c r="C815" s="29" t="s">
        <v>56</v>
      </c>
      <c r="D815" s="30" t="n">
        <v>4732</v>
      </c>
      <c r="E815" s="24" t="s">
        <v>92</v>
      </c>
      <c r="F815" s="15" t="n">
        <v>1</v>
      </c>
      <c r="G815" s="15" t="n">
        <v>0</v>
      </c>
      <c r="H815" s="2" t="n">
        <f aca="false">MAX(I815:J815)</f>
        <v>0</v>
      </c>
      <c r="I815" s="15" t="n">
        <v>0</v>
      </c>
      <c r="J815" s="15" t="n">
        <v>0</v>
      </c>
      <c r="K815" s="15" t="n">
        <v>5.21268761046886</v>
      </c>
      <c r="L815" s="15" t="n">
        <v>55</v>
      </c>
      <c r="M815" s="25" t="n">
        <v>3.08003209</v>
      </c>
      <c r="N815" s="0" t="str">
        <f aca="false">A815&amp;"_"&amp;B815</f>
        <v>MAW746_1</v>
      </c>
      <c r="O815" s="0" t="n">
        <f aca="false">HLOOKUP(N815,UP!$C$15:$AH$16,2,0)</f>
        <v>1</v>
      </c>
    </row>
    <row r="816" customFormat="false" ht="15.75" hidden="false" customHeight="true" outlineLevel="0" collapsed="false">
      <c r="A816" s="21" t="s">
        <v>49</v>
      </c>
      <c r="B816" s="28" t="n">
        <v>1</v>
      </c>
      <c r="C816" s="29" t="s">
        <v>60</v>
      </c>
      <c r="D816" s="30" t="n">
        <v>4735</v>
      </c>
      <c r="E816" s="24" t="s">
        <v>92</v>
      </c>
      <c r="F816" s="15" t="n">
        <v>1</v>
      </c>
      <c r="G816" s="15" t="n">
        <v>0</v>
      </c>
      <c r="H816" s="2" t="n">
        <f aca="false">MAX(I816:J816)</f>
        <v>0</v>
      </c>
      <c r="I816" s="15" t="n">
        <v>0</v>
      </c>
      <c r="J816" s="15" t="n">
        <v>0</v>
      </c>
      <c r="K816" s="15" t="n">
        <v>4.26624355366677</v>
      </c>
      <c r="L816" s="15" t="n">
        <v>55</v>
      </c>
      <c r="M816" s="25" t="n">
        <v>3.08003209</v>
      </c>
      <c r="N816" s="0" t="str">
        <f aca="false">A816&amp;"_"&amp;B816</f>
        <v>MAW746_1</v>
      </c>
      <c r="O816" s="0" t="n">
        <f aca="false">HLOOKUP(N816,UP!$C$15:$AH$16,2,0)</f>
        <v>1</v>
      </c>
    </row>
    <row r="817" customFormat="false" ht="15.75" hidden="false" customHeight="true" outlineLevel="0" collapsed="false">
      <c r="A817" s="21" t="s">
        <v>49</v>
      </c>
      <c r="B817" s="28" t="n">
        <v>1</v>
      </c>
      <c r="C817" s="29" t="s">
        <v>56</v>
      </c>
      <c r="D817" s="30" t="n">
        <v>4193</v>
      </c>
      <c r="E817" s="24" t="s">
        <v>92</v>
      </c>
      <c r="F817" s="15" t="n">
        <v>1</v>
      </c>
      <c r="G817" s="15" t="n">
        <v>0</v>
      </c>
      <c r="H817" s="2" t="n">
        <f aca="false">MAX(I817:J817)</f>
        <v>0</v>
      </c>
      <c r="I817" s="15" t="n">
        <v>0</v>
      </c>
      <c r="J817" s="15" t="n">
        <v>0</v>
      </c>
      <c r="K817" s="15" t="n">
        <v>4.32440228766635</v>
      </c>
      <c r="L817" s="15" t="n">
        <v>55</v>
      </c>
      <c r="M817" s="25" t="n">
        <v>3.08003209</v>
      </c>
      <c r="N817" s="0" t="str">
        <f aca="false">A817&amp;"_"&amp;B817</f>
        <v>MAW746_1</v>
      </c>
      <c r="O817" s="0" t="n">
        <f aca="false">HLOOKUP(N817,UP!$C$15:$AH$16,2,0)</f>
        <v>1</v>
      </c>
    </row>
    <row r="818" customFormat="false" ht="15.75" hidden="false" customHeight="true" outlineLevel="0" collapsed="false">
      <c r="A818" s="21" t="s">
        <v>49</v>
      </c>
      <c r="B818" s="28" t="n">
        <v>1</v>
      </c>
      <c r="C818" s="29" t="s">
        <v>57</v>
      </c>
      <c r="D818" s="30" t="n">
        <v>4728</v>
      </c>
      <c r="E818" s="24" t="s">
        <v>92</v>
      </c>
      <c r="F818" s="15" t="n">
        <v>1</v>
      </c>
      <c r="G818" s="15" t="n">
        <v>0</v>
      </c>
      <c r="H818" s="2" t="n">
        <f aca="false">MAX(I818:J818)</f>
        <v>0</v>
      </c>
      <c r="I818" s="15" t="n">
        <v>0</v>
      </c>
      <c r="J818" s="15" t="n">
        <v>0</v>
      </c>
      <c r="K818" s="15" t="n">
        <v>2.64742012918012</v>
      </c>
      <c r="L818" s="15" t="n">
        <v>55</v>
      </c>
      <c r="M818" s="25" t="n">
        <v>3.08003209</v>
      </c>
      <c r="N818" s="0" t="str">
        <f aca="false">A818&amp;"_"&amp;B818</f>
        <v>MAW746_1</v>
      </c>
      <c r="O818" s="0" t="n">
        <f aca="false">HLOOKUP(N818,UP!$C$15:$AH$16,2,0)</f>
        <v>1</v>
      </c>
    </row>
    <row r="819" customFormat="false" ht="15.75" hidden="false" customHeight="true" outlineLevel="0" collapsed="false">
      <c r="A819" s="21" t="s">
        <v>49</v>
      </c>
      <c r="B819" s="28" t="n">
        <v>1</v>
      </c>
      <c r="C819" s="29" t="s">
        <v>83</v>
      </c>
      <c r="D819" s="30" t="n">
        <v>4746</v>
      </c>
      <c r="E819" s="24" t="s">
        <v>92</v>
      </c>
      <c r="F819" s="15" t="n">
        <v>1</v>
      </c>
      <c r="G819" s="15" t="n">
        <v>0</v>
      </c>
      <c r="H819" s="2" t="n">
        <f aca="false">MAX(I819:J819)</f>
        <v>0</v>
      </c>
      <c r="I819" s="15" t="n">
        <v>0</v>
      </c>
      <c r="J819" s="15" t="n">
        <v>0</v>
      </c>
      <c r="K819" s="15" t="n">
        <v>4.14564566567709</v>
      </c>
      <c r="L819" s="15" t="n">
        <v>55</v>
      </c>
      <c r="M819" s="25" t="n">
        <v>3.08003209</v>
      </c>
      <c r="N819" s="0" t="str">
        <f aca="false">A819&amp;"_"&amp;B819</f>
        <v>MAW746_1</v>
      </c>
      <c r="O819" s="0" t="n">
        <f aca="false">HLOOKUP(N819,UP!$C$15:$AH$16,2,0)</f>
        <v>1</v>
      </c>
    </row>
    <row r="820" customFormat="false" ht="15.75" hidden="false" customHeight="true" outlineLevel="0" collapsed="false">
      <c r="A820" s="21" t="s">
        <v>49</v>
      </c>
      <c r="B820" s="28" t="n">
        <v>1</v>
      </c>
      <c r="C820" s="29" t="s">
        <v>57</v>
      </c>
      <c r="D820" s="30" t="n">
        <v>4929</v>
      </c>
      <c r="E820" s="24" t="s">
        <v>92</v>
      </c>
      <c r="F820" s="15" t="n">
        <v>1</v>
      </c>
      <c r="G820" s="15" t="n">
        <v>0</v>
      </c>
      <c r="H820" s="2" t="n">
        <f aca="false">MAX(I820:J820)</f>
        <v>0</v>
      </c>
      <c r="I820" s="15" t="n">
        <v>0</v>
      </c>
      <c r="J820" s="15" t="n">
        <v>0</v>
      </c>
      <c r="K820" s="15" t="n">
        <v>2.15984494934298</v>
      </c>
      <c r="L820" s="15" t="n">
        <v>55</v>
      </c>
      <c r="M820" s="25" t="n">
        <v>3.08003209</v>
      </c>
      <c r="N820" s="0" t="str">
        <f aca="false">A820&amp;"_"&amp;B820</f>
        <v>MAW746_1</v>
      </c>
      <c r="O820" s="0" t="n">
        <f aca="false">HLOOKUP(N820,UP!$C$15:$AH$16,2,0)</f>
        <v>1</v>
      </c>
    </row>
    <row r="821" customFormat="false" ht="15.75" hidden="false" customHeight="true" outlineLevel="0" collapsed="false">
      <c r="A821" s="21" t="s">
        <v>49</v>
      </c>
      <c r="B821" s="28" t="n">
        <v>1</v>
      </c>
      <c r="C821" s="29" t="s">
        <v>99</v>
      </c>
      <c r="D821" s="30" t="n">
        <v>4721</v>
      </c>
      <c r="E821" s="24" t="s">
        <v>92</v>
      </c>
      <c r="F821" s="15" t="n">
        <v>1</v>
      </c>
      <c r="G821" s="15" t="n">
        <v>0</v>
      </c>
      <c r="H821" s="2" t="n">
        <f aca="false">MAX(I821:J821)</f>
        <v>0</v>
      </c>
      <c r="I821" s="15" t="n">
        <v>0</v>
      </c>
      <c r="J821" s="15" t="n">
        <v>0</v>
      </c>
      <c r="K821" s="15" t="n">
        <v>3.28076520814382</v>
      </c>
      <c r="L821" s="15" t="n">
        <v>55</v>
      </c>
      <c r="M821" s="25" t="n">
        <v>3.08003209</v>
      </c>
      <c r="N821" s="0" t="str">
        <f aca="false">A821&amp;"_"&amp;B821</f>
        <v>MAW746_1</v>
      </c>
      <c r="O821" s="0" t="n">
        <f aca="false">HLOOKUP(N821,UP!$C$15:$AH$16,2,0)</f>
        <v>1</v>
      </c>
    </row>
    <row r="822" customFormat="false" ht="15.75" hidden="false" customHeight="true" outlineLevel="0" collapsed="false">
      <c r="A822" s="21" t="s">
        <v>49</v>
      </c>
      <c r="B822" s="28" t="n">
        <v>1</v>
      </c>
      <c r="C822" s="29" t="s">
        <v>56</v>
      </c>
      <c r="D822" s="30" t="n">
        <v>4724</v>
      </c>
      <c r="E822" s="24" t="s">
        <v>92</v>
      </c>
      <c r="F822" s="15" t="n">
        <v>1</v>
      </c>
      <c r="G822" s="15" t="n">
        <v>0</v>
      </c>
      <c r="H822" s="2" t="n">
        <f aca="false">MAX(I822:J822)</f>
        <v>0</v>
      </c>
      <c r="I822" s="15" t="n">
        <v>0</v>
      </c>
      <c r="J822" s="15" t="n">
        <v>0</v>
      </c>
      <c r="K822" s="15" t="n">
        <v>4.02516558741192</v>
      </c>
      <c r="L822" s="15" t="n">
        <v>55</v>
      </c>
      <c r="M822" s="25" t="n">
        <v>3.08003209</v>
      </c>
      <c r="N822" s="0" t="str">
        <f aca="false">A822&amp;"_"&amp;B822</f>
        <v>MAW746_1</v>
      </c>
      <c r="O822" s="0" t="n">
        <f aca="false">HLOOKUP(N822,UP!$C$15:$AH$16,2,0)</f>
        <v>1</v>
      </c>
    </row>
    <row r="823" customFormat="false" ht="15.75" hidden="false" customHeight="true" outlineLevel="0" collapsed="false">
      <c r="A823" s="21" t="s">
        <v>49</v>
      </c>
      <c r="B823" s="28" t="n">
        <v>1</v>
      </c>
      <c r="C823" s="29" t="s">
        <v>53</v>
      </c>
      <c r="D823" s="30" t="n">
        <v>4591</v>
      </c>
      <c r="E823" s="24" t="s">
        <v>92</v>
      </c>
      <c r="F823" s="15" t="n">
        <v>1</v>
      </c>
      <c r="G823" s="15" t="n">
        <v>0</v>
      </c>
      <c r="H823" s="2" t="n">
        <f aca="false">MAX(I823:J823)</f>
        <v>0</v>
      </c>
      <c r="I823" s="15" t="n">
        <v>0</v>
      </c>
      <c r="J823" s="15" t="n">
        <v>0</v>
      </c>
      <c r="K823" s="15" t="n">
        <v>4.76139782578069</v>
      </c>
      <c r="L823" s="15" t="n">
        <v>55</v>
      </c>
      <c r="M823" s="25" t="n">
        <v>3.08003209</v>
      </c>
      <c r="N823" s="0" t="str">
        <f aca="false">A823&amp;"_"&amp;B823</f>
        <v>MAW746_1</v>
      </c>
      <c r="O823" s="0" t="n">
        <f aca="false">HLOOKUP(N823,UP!$C$15:$AH$16,2,0)</f>
        <v>1</v>
      </c>
    </row>
    <row r="824" customFormat="false" ht="15.75" hidden="false" customHeight="true" outlineLevel="0" collapsed="false">
      <c r="A824" s="21" t="s">
        <v>49</v>
      </c>
      <c r="B824" s="28" t="n">
        <v>1</v>
      </c>
      <c r="C824" s="29" t="s">
        <v>56</v>
      </c>
      <c r="D824" s="30" t="n">
        <v>4757</v>
      </c>
      <c r="E824" s="24" t="s">
        <v>92</v>
      </c>
      <c r="F824" s="15" t="n">
        <v>1</v>
      </c>
      <c r="G824" s="15" t="n">
        <v>0</v>
      </c>
      <c r="H824" s="2" t="n">
        <f aca="false">MAX(I824:J824)</f>
        <v>0</v>
      </c>
      <c r="I824" s="15" t="n">
        <v>0</v>
      </c>
      <c r="J824" s="15" t="n">
        <v>0</v>
      </c>
      <c r="K824" s="15" t="n">
        <v>5.02419205125348</v>
      </c>
      <c r="L824" s="15" t="n">
        <v>55</v>
      </c>
      <c r="M824" s="25" t="n">
        <v>3.08003209</v>
      </c>
      <c r="N824" s="0" t="str">
        <f aca="false">A824&amp;"_"&amp;B824</f>
        <v>MAW746_1</v>
      </c>
      <c r="O824" s="0" t="n">
        <f aca="false">HLOOKUP(N824,UP!$C$15:$AH$16,2,0)</f>
        <v>1</v>
      </c>
    </row>
    <row r="825" customFormat="false" ht="15.75" hidden="false" customHeight="true" outlineLevel="0" collapsed="false">
      <c r="A825" s="21" t="s">
        <v>49</v>
      </c>
      <c r="B825" s="28" t="n">
        <v>1</v>
      </c>
      <c r="C825" s="29" t="s">
        <v>57</v>
      </c>
      <c r="D825" s="30" t="n">
        <v>4586</v>
      </c>
      <c r="E825" s="24" t="s">
        <v>92</v>
      </c>
      <c r="F825" s="15" t="n">
        <v>1</v>
      </c>
      <c r="G825" s="15" t="n">
        <v>0</v>
      </c>
      <c r="H825" s="2" t="n">
        <f aca="false">MAX(I825:J825)</f>
        <v>0</v>
      </c>
      <c r="I825" s="15" t="n">
        <v>0</v>
      </c>
      <c r="J825" s="15" t="n">
        <v>0</v>
      </c>
      <c r="K825" s="15" t="n">
        <v>3.35836254668749</v>
      </c>
      <c r="L825" s="15" t="n">
        <v>55</v>
      </c>
      <c r="M825" s="25" t="n">
        <v>3.08003209</v>
      </c>
      <c r="N825" s="0" t="str">
        <f aca="false">A825&amp;"_"&amp;B825</f>
        <v>MAW746_1</v>
      </c>
      <c r="O825" s="0" t="n">
        <f aca="false">HLOOKUP(N825,UP!$C$15:$AH$16,2,0)</f>
        <v>1</v>
      </c>
    </row>
    <row r="826" customFormat="false" ht="15.75" hidden="false" customHeight="true" outlineLevel="0" collapsed="false">
      <c r="A826" s="21" t="s">
        <v>49</v>
      </c>
      <c r="B826" s="28" t="n">
        <v>1</v>
      </c>
      <c r="C826" s="29" t="s">
        <v>56</v>
      </c>
      <c r="D826" s="30" t="n">
        <v>4587</v>
      </c>
      <c r="E826" s="24" t="s">
        <v>92</v>
      </c>
      <c r="F826" s="15" t="n">
        <v>1</v>
      </c>
      <c r="G826" s="15" t="n">
        <v>0</v>
      </c>
      <c r="H826" s="2" t="n">
        <f aca="false">MAX(I826:J826)</f>
        <v>0</v>
      </c>
      <c r="I826" s="15" t="n">
        <v>0</v>
      </c>
      <c r="J826" s="15" t="n">
        <v>0</v>
      </c>
      <c r="K826" s="15" t="n">
        <v>3.72671428532089</v>
      </c>
      <c r="L826" s="15" t="n">
        <v>55</v>
      </c>
      <c r="M826" s="25" t="n">
        <v>3.08003209</v>
      </c>
      <c r="N826" s="0" t="str">
        <f aca="false">A826&amp;"_"&amp;B826</f>
        <v>MAW746_1</v>
      </c>
      <c r="O826" s="0" t="n">
        <f aca="false">HLOOKUP(N826,UP!$C$15:$AH$16,2,0)</f>
        <v>1</v>
      </c>
    </row>
    <row r="827" customFormat="false" ht="15.75" hidden="false" customHeight="true" outlineLevel="0" collapsed="false">
      <c r="A827" s="21" t="s">
        <v>49</v>
      </c>
      <c r="B827" s="28" t="n">
        <v>1</v>
      </c>
      <c r="C827" s="29" t="s">
        <v>56</v>
      </c>
      <c r="D827" s="30" t="n">
        <v>4759</v>
      </c>
      <c r="E827" s="24" t="s">
        <v>92</v>
      </c>
      <c r="F827" s="15" t="n">
        <v>1</v>
      </c>
      <c r="G827" s="15" t="n">
        <v>0</v>
      </c>
      <c r="H827" s="2" t="n">
        <f aca="false">MAX(I827:J827)</f>
        <v>0</v>
      </c>
      <c r="I827" s="15" t="n">
        <v>0</v>
      </c>
      <c r="J827" s="15" t="n">
        <v>0</v>
      </c>
      <c r="K827" s="15" t="n">
        <v>2.73220386091887</v>
      </c>
      <c r="L827" s="15" t="n">
        <v>55</v>
      </c>
      <c r="M827" s="25" t="n">
        <v>3.08003209</v>
      </c>
      <c r="N827" s="0" t="str">
        <f aca="false">A827&amp;"_"&amp;B827</f>
        <v>MAW746_1</v>
      </c>
      <c r="O827" s="0" t="n">
        <f aca="false">HLOOKUP(N827,UP!$C$15:$AH$16,2,0)</f>
        <v>1</v>
      </c>
    </row>
    <row r="828" customFormat="false" ht="15.75" hidden="false" customHeight="true" outlineLevel="0" collapsed="false">
      <c r="A828" s="21" t="s">
        <v>49</v>
      </c>
      <c r="B828" s="28" t="n">
        <v>2</v>
      </c>
      <c r="C828" s="29" t="s">
        <v>56</v>
      </c>
      <c r="D828" s="30" t="n">
        <v>4261</v>
      </c>
      <c r="E828" s="24" t="s">
        <v>92</v>
      </c>
      <c r="F828" s="15" t="n">
        <v>1</v>
      </c>
      <c r="G828" s="15" t="n">
        <v>0</v>
      </c>
      <c r="H828" s="2" t="n">
        <f aca="false">MAX(I828:J828)</f>
        <v>0</v>
      </c>
      <c r="I828" s="15" t="n">
        <v>0</v>
      </c>
      <c r="J828" s="15" t="n">
        <v>0</v>
      </c>
      <c r="K828" s="15" t="n">
        <v>4.52782041198629</v>
      </c>
      <c r="L828" s="15" t="n">
        <v>55</v>
      </c>
      <c r="M828" s="25" t="n">
        <v>3.08003209</v>
      </c>
      <c r="N828" s="0" t="str">
        <f aca="false">A828&amp;"_"&amp;B828</f>
        <v>MAW746_2</v>
      </c>
      <c r="O828" s="0" t="n">
        <f aca="false">HLOOKUP(N828,UP!$C$15:$AH$16,2,0)</f>
        <v>1</v>
      </c>
    </row>
    <row r="829" customFormat="false" ht="15.75" hidden="false" customHeight="true" outlineLevel="0" collapsed="false">
      <c r="A829" s="21" t="s">
        <v>49</v>
      </c>
      <c r="B829" s="28" t="n">
        <v>2</v>
      </c>
      <c r="C829" s="29" t="s">
        <v>56</v>
      </c>
      <c r="D829" s="30" t="n">
        <v>4032</v>
      </c>
      <c r="E829" s="24" t="s">
        <v>92</v>
      </c>
      <c r="F829" s="15" t="n">
        <v>1</v>
      </c>
      <c r="G829" s="15" t="n">
        <v>0</v>
      </c>
      <c r="H829" s="2" t="n">
        <f aca="false">MAX(I829:J829)</f>
        <v>0</v>
      </c>
      <c r="I829" s="15" t="n">
        <v>0</v>
      </c>
      <c r="J829" s="15" t="n">
        <v>0</v>
      </c>
      <c r="K829" s="15" t="n">
        <v>5.19187455913883</v>
      </c>
      <c r="L829" s="15" t="n">
        <v>55</v>
      </c>
      <c r="M829" s="25" t="n">
        <v>3.08003209</v>
      </c>
      <c r="N829" s="0" t="str">
        <f aca="false">A829&amp;"_"&amp;B829</f>
        <v>MAW746_2</v>
      </c>
      <c r="O829" s="0" t="n">
        <f aca="false">HLOOKUP(N829,UP!$C$15:$AH$16,2,0)</f>
        <v>1</v>
      </c>
    </row>
    <row r="830" customFormat="false" ht="15.75" hidden="false" customHeight="true" outlineLevel="0" collapsed="false">
      <c r="A830" s="21" t="s">
        <v>49</v>
      </c>
      <c r="B830" s="28" t="n">
        <v>2</v>
      </c>
      <c r="C830" s="29" t="s">
        <v>56</v>
      </c>
      <c r="D830" s="30" t="n">
        <v>4045</v>
      </c>
      <c r="E830" s="24" t="s">
        <v>92</v>
      </c>
      <c r="F830" s="15" t="n">
        <v>1</v>
      </c>
      <c r="G830" s="15" t="n">
        <v>0</v>
      </c>
      <c r="H830" s="2" t="n">
        <f aca="false">MAX(I830:J830)</f>
        <v>0</v>
      </c>
      <c r="I830" s="15" t="n">
        <v>0</v>
      </c>
      <c r="J830" s="15" t="n">
        <v>0</v>
      </c>
      <c r="K830" s="15" t="n">
        <v>5.8047992858542</v>
      </c>
      <c r="L830" s="15" t="n">
        <v>55</v>
      </c>
      <c r="M830" s="25" t="n">
        <v>3.08003209</v>
      </c>
      <c r="N830" s="0" t="str">
        <f aca="false">A830&amp;"_"&amp;B830</f>
        <v>MAW746_2</v>
      </c>
      <c r="O830" s="0" t="n">
        <f aca="false">HLOOKUP(N830,UP!$C$15:$AH$16,2,0)</f>
        <v>1</v>
      </c>
    </row>
    <row r="831" customFormat="false" ht="15.75" hidden="false" customHeight="true" outlineLevel="0" collapsed="false">
      <c r="A831" s="21" t="s">
        <v>49</v>
      </c>
      <c r="B831" s="28" t="n">
        <v>2</v>
      </c>
      <c r="C831" s="29" t="s">
        <v>53</v>
      </c>
      <c r="D831" s="30" t="n">
        <v>4245</v>
      </c>
      <c r="E831" s="24" t="s">
        <v>92</v>
      </c>
      <c r="F831" s="15" t="n">
        <v>1</v>
      </c>
      <c r="G831" s="15" t="n">
        <v>0</v>
      </c>
      <c r="H831" s="2" t="n">
        <f aca="false">MAX(I831:J831)</f>
        <v>0</v>
      </c>
      <c r="I831" s="15" t="n">
        <v>0</v>
      </c>
      <c r="J831" s="15" t="n">
        <v>0</v>
      </c>
      <c r="K831" s="15" t="n">
        <v>5.16006593352124</v>
      </c>
      <c r="L831" s="15" t="n">
        <v>55</v>
      </c>
      <c r="M831" s="25" t="n">
        <v>3.08003209</v>
      </c>
      <c r="N831" s="0" t="str">
        <f aca="false">A831&amp;"_"&amp;B831</f>
        <v>MAW746_2</v>
      </c>
      <c r="O831" s="0" t="n">
        <f aca="false">HLOOKUP(N831,UP!$C$15:$AH$16,2,0)</f>
        <v>1</v>
      </c>
    </row>
    <row r="832" customFormat="false" ht="15.75" hidden="false" customHeight="true" outlineLevel="0" collapsed="false">
      <c r="A832" s="21" t="s">
        <v>49</v>
      </c>
      <c r="B832" s="28" t="n">
        <v>2</v>
      </c>
      <c r="C832" s="29" t="s">
        <v>57</v>
      </c>
      <c r="D832" s="30" t="n">
        <v>4247</v>
      </c>
      <c r="E832" s="24" t="s">
        <v>92</v>
      </c>
      <c r="F832" s="15" t="n">
        <v>1</v>
      </c>
      <c r="G832" s="15" t="n">
        <v>0</v>
      </c>
      <c r="H832" s="2" t="n">
        <f aca="false">MAX(I832:J832)</f>
        <v>0</v>
      </c>
      <c r="I832" s="15" t="n">
        <v>0</v>
      </c>
      <c r="J832" s="15" t="n">
        <v>0</v>
      </c>
      <c r="K832" s="15" t="n">
        <v>3.59963686248319</v>
      </c>
      <c r="L832" s="15" t="n">
        <v>55</v>
      </c>
      <c r="M832" s="25" t="n">
        <v>3.08003209</v>
      </c>
      <c r="N832" s="0" t="str">
        <f aca="false">A832&amp;"_"&amp;B832</f>
        <v>MAW746_2</v>
      </c>
      <c r="O832" s="0" t="n">
        <f aca="false">HLOOKUP(N832,UP!$C$15:$AH$16,2,0)</f>
        <v>1</v>
      </c>
    </row>
    <row r="833" customFormat="false" ht="15.75" hidden="false" customHeight="true" outlineLevel="0" collapsed="false">
      <c r="A833" s="21" t="s">
        <v>49</v>
      </c>
      <c r="B833" s="28" t="n">
        <v>2</v>
      </c>
      <c r="C833" s="29" t="s">
        <v>56</v>
      </c>
      <c r="D833" s="30" t="n">
        <v>4443</v>
      </c>
      <c r="E833" s="24" t="s">
        <v>92</v>
      </c>
      <c r="F833" s="15" t="n">
        <v>1</v>
      </c>
      <c r="G833" s="15" t="n">
        <v>0</v>
      </c>
      <c r="H833" s="2" t="n">
        <f aca="false">MAX(I833:J833)</f>
        <v>0</v>
      </c>
      <c r="I833" s="15" t="n">
        <v>0</v>
      </c>
      <c r="J833" s="15" t="n">
        <v>0</v>
      </c>
      <c r="K833" s="15" t="n">
        <v>2.3164926130326</v>
      </c>
      <c r="L833" s="15" t="n">
        <v>55</v>
      </c>
      <c r="M833" s="25" t="n">
        <v>3.08003209</v>
      </c>
      <c r="N833" s="0" t="str">
        <f aca="false">A833&amp;"_"&amp;B833</f>
        <v>MAW746_2</v>
      </c>
      <c r="O833" s="0" t="n">
        <f aca="false">HLOOKUP(N833,UP!$C$15:$AH$16,2,0)</f>
        <v>1</v>
      </c>
    </row>
    <row r="834" customFormat="false" ht="15.75" hidden="false" customHeight="true" outlineLevel="0" collapsed="false">
      <c r="A834" s="21" t="s">
        <v>49</v>
      </c>
      <c r="B834" s="28" t="n">
        <v>2</v>
      </c>
      <c r="C834" s="29" t="s">
        <v>83</v>
      </c>
      <c r="D834" s="30" t="n">
        <v>4442</v>
      </c>
      <c r="E834" s="24" t="s">
        <v>92</v>
      </c>
      <c r="F834" s="15" t="n">
        <v>1</v>
      </c>
      <c r="G834" s="15" t="n">
        <v>0</v>
      </c>
      <c r="H834" s="2" t="n">
        <f aca="false">MAX(I834:J834)</f>
        <v>0</v>
      </c>
      <c r="I834" s="15" t="n">
        <v>0</v>
      </c>
      <c r="J834" s="15" t="n">
        <v>0</v>
      </c>
      <c r="K834" s="15" t="n">
        <v>4.2164100401992</v>
      </c>
      <c r="L834" s="15" t="n">
        <v>55</v>
      </c>
      <c r="M834" s="25" t="n">
        <v>3.08003209</v>
      </c>
      <c r="N834" s="0" t="str">
        <f aca="false">A834&amp;"_"&amp;B834</f>
        <v>MAW746_2</v>
      </c>
      <c r="O834" s="0" t="n">
        <f aca="false">HLOOKUP(N834,UP!$C$15:$AH$16,2,0)</f>
        <v>1</v>
      </c>
    </row>
    <row r="835" customFormat="false" ht="15.75" hidden="false" customHeight="true" outlineLevel="0" collapsed="false">
      <c r="A835" s="21" t="s">
        <v>49</v>
      </c>
      <c r="B835" s="28" t="n">
        <v>2</v>
      </c>
      <c r="C835" s="29" t="s">
        <v>57</v>
      </c>
      <c r="D835" s="30" t="n">
        <v>4273</v>
      </c>
      <c r="E835" s="24" t="s">
        <v>92</v>
      </c>
      <c r="F835" s="15" t="n">
        <v>1</v>
      </c>
      <c r="G835" s="15" t="n">
        <v>0</v>
      </c>
      <c r="H835" s="2" t="n">
        <f aca="false">MAX(I835:J835)</f>
        <v>0</v>
      </c>
      <c r="I835" s="15" t="n">
        <v>0</v>
      </c>
      <c r="J835" s="15" t="n">
        <v>0</v>
      </c>
      <c r="K835" s="15" t="n">
        <v>4.20580716499334</v>
      </c>
      <c r="L835" s="15" t="n">
        <v>55</v>
      </c>
      <c r="M835" s="25" t="n">
        <v>3.08003209</v>
      </c>
      <c r="N835" s="0" t="str">
        <f aca="false">A835&amp;"_"&amp;B835</f>
        <v>MAW746_2</v>
      </c>
      <c r="O835" s="0" t="n">
        <f aca="false">HLOOKUP(N835,UP!$C$15:$AH$16,2,0)</f>
        <v>1</v>
      </c>
    </row>
    <row r="836" customFormat="false" ht="15.75" hidden="false" customHeight="true" outlineLevel="0" collapsed="false">
      <c r="A836" s="21" t="s">
        <v>49</v>
      </c>
      <c r="B836" s="28" t="n">
        <v>2</v>
      </c>
      <c r="C836" s="29" t="s">
        <v>57</v>
      </c>
      <c r="D836" s="30" t="n">
        <v>4427</v>
      </c>
      <c r="E836" s="24" t="s">
        <v>92</v>
      </c>
      <c r="F836" s="15" t="n">
        <v>1</v>
      </c>
      <c r="G836" s="15" t="n">
        <v>0</v>
      </c>
      <c r="H836" s="2" t="n">
        <f aca="false">MAX(I836:J836)</f>
        <v>0</v>
      </c>
      <c r="I836" s="15" t="n">
        <v>0</v>
      </c>
      <c r="J836" s="15" t="n">
        <v>0</v>
      </c>
      <c r="K836" s="15" t="n">
        <v>2.80693449616614</v>
      </c>
      <c r="L836" s="15" t="n">
        <v>55</v>
      </c>
      <c r="M836" s="25" t="n">
        <v>3.08003209</v>
      </c>
      <c r="N836" s="0" t="str">
        <f aca="false">A836&amp;"_"&amp;B836</f>
        <v>MAW746_2</v>
      </c>
      <c r="O836" s="0" t="n">
        <f aca="false">HLOOKUP(N836,UP!$C$15:$AH$16,2,0)</f>
        <v>1</v>
      </c>
    </row>
    <row r="837" customFormat="false" ht="15.75" hidden="false" customHeight="true" outlineLevel="0" collapsed="false">
      <c r="A837" s="21" t="s">
        <v>49</v>
      </c>
      <c r="B837" s="28" t="n">
        <v>2</v>
      </c>
      <c r="C837" s="29" t="s">
        <v>56</v>
      </c>
      <c r="D837" s="30" t="n">
        <v>4024</v>
      </c>
      <c r="E837" s="24" t="s">
        <v>92</v>
      </c>
      <c r="F837" s="15" t="n">
        <v>1</v>
      </c>
      <c r="G837" s="15" t="n">
        <v>0</v>
      </c>
      <c r="H837" s="2" t="n">
        <f aca="false">MAX(I837:J837)</f>
        <v>0</v>
      </c>
      <c r="I837" s="15" t="n">
        <v>0</v>
      </c>
      <c r="J837" s="15" t="n">
        <v>0</v>
      </c>
      <c r="K837" s="15" t="n">
        <v>3.7856191475757</v>
      </c>
      <c r="L837" s="15" t="n">
        <v>55</v>
      </c>
      <c r="M837" s="25" t="n">
        <v>3.08003209</v>
      </c>
      <c r="N837" s="0" t="str">
        <f aca="false">A837&amp;"_"&amp;B837</f>
        <v>MAW746_2</v>
      </c>
      <c r="O837" s="0" t="n">
        <f aca="false">HLOOKUP(N837,UP!$C$15:$AH$16,2,0)</f>
        <v>1</v>
      </c>
    </row>
    <row r="838" customFormat="false" ht="15.75" hidden="false" customHeight="true" outlineLevel="0" collapsed="false">
      <c r="A838" s="21" t="s">
        <v>49</v>
      </c>
      <c r="B838" s="28" t="n">
        <v>2</v>
      </c>
      <c r="C838" s="29" t="s">
        <v>56</v>
      </c>
      <c r="D838" s="30" t="n">
        <v>4234</v>
      </c>
      <c r="E838" s="24" t="s">
        <v>92</v>
      </c>
      <c r="F838" s="15" t="n">
        <v>1</v>
      </c>
      <c r="G838" s="15" t="n">
        <v>0</v>
      </c>
      <c r="H838" s="2" t="n">
        <f aca="false">MAX(I838:J838)</f>
        <v>0</v>
      </c>
      <c r="I838" s="15" t="n">
        <v>0</v>
      </c>
      <c r="J838" s="15" t="n">
        <v>0</v>
      </c>
      <c r="K838" s="15" t="n">
        <v>1.96349540849362</v>
      </c>
      <c r="L838" s="15" t="n">
        <v>55</v>
      </c>
      <c r="M838" s="25" t="n">
        <v>3.08003209</v>
      </c>
      <c r="N838" s="0" t="str">
        <f aca="false">A838&amp;"_"&amp;B838</f>
        <v>MAW746_2</v>
      </c>
      <c r="O838" s="0" t="n">
        <f aca="false">HLOOKUP(N838,UP!$C$15:$AH$16,2,0)</f>
        <v>1</v>
      </c>
    </row>
    <row r="839" customFormat="false" ht="15.75" hidden="false" customHeight="true" outlineLevel="0" collapsed="false">
      <c r="A839" s="21" t="s">
        <v>49</v>
      </c>
      <c r="B839" s="28" t="n">
        <v>2</v>
      </c>
      <c r="C839" s="29" t="s">
        <v>57</v>
      </c>
      <c r="D839" s="30" t="n">
        <v>4086</v>
      </c>
      <c r="E839" s="24" t="s">
        <v>92</v>
      </c>
      <c r="F839" s="15" t="n">
        <v>1</v>
      </c>
      <c r="G839" s="15" t="n">
        <v>0</v>
      </c>
      <c r="H839" s="2" t="n">
        <f aca="false">MAX(I839:J839)</f>
        <v>0</v>
      </c>
      <c r="I839" s="15" t="n">
        <v>0</v>
      </c>
      <c r="J839" s="15" t="n">
        <v>0</v>
      </c>
      <c r="K839" s="15" t="n">
        <v>4.37435361085843</v>
      </c>
      <c r="L839" s="15" t="n">
        <v>55</v>
      </c>
      <c r="M839" s="25" t="n">
        <v>3.08003209</v>
      </c>
      <c r="N839" s="0" t="str">
        <f aca="false">A839&amp;"_"&amp;B839</f>
        <v>MAW746_2</v>
      </c>
      <c r="O839" s="0" t="n">
        <f aca="false">HLOOKUP(N839,UP!$C$15:$AH$16,2,0)</f>
        <v>1</v>
      </c>
    </row>
    <row r="840" customFormat="false" ht="15.75" hidden="false" customHeight="true" outlineLevel="0" collapsed="false">
      <c r="A840" s="21" t="s">
        <v>49</v>
      </c>
      <c r="B840" s="28" t="n">
        <v>2</v>
      </c>
      <c r="C840" s="29" t="s">
        <v>56</v>
      </c>
      <c r="D840" s="30" t="n">
        <v>4090</v>
      </c>
      <c r="E840" s="24" t="s">
        <v>92</v>
      </c>
      <c r="F840" s="15" t="n">
        <v>1</v>
      </c>
      <c r="G840" s="15" t="n">
        <v>0</v>
      </c>
      <c r="H840" s="2" t="n">
        <f aca="false">MAX(I840:J840)</f>
        <v>0</v>
      </c>
      <c r="I840" s="15" t="n">
        <v>0</v>
      </c>
      <c r="J840" s="15" t="n">
        <v>0</v>
      </c>
      <c r="K840" s="15" t="n">
        <v>5.03353828939791</v>
      </c>
      <c r="L840" s="15" t="n">
        <v>55</v>
      </c>
      <c r="M840" s="25" t="n">
        <v>3.08003209</v>
      </c>
      <c r="N840" s="0" t="str">
        <f aca="false">A840&amp;"_"&amp;B840</f>
        <v>MAW746_2</v>
      </c>
      <c r="O840" s="0" t="n">
        <f aca="false">HLOOKUP(N840,UP!$C$15:$AH$16,2,0)</f>
        <v>1</v>
      </c>
    </row>
    <row r="841" customFormat="false" ht="15.75" hidden="false" customHeight="true" outlineLevel="0" collapsed="false">
      <c r="A841" s="21" t="s">
        <v>49</v>
      </c>
      <c r="B841" s="28" t="n">
        <v>2</v>
      </c>
      <c r="C841" s="29" t="s">
        <v>86</v>
      </c>
      <c r="D841" s="30" t="n">
        <v>4312</v>
      </c>
      <c r="E841" s="24" t="s">
        <v>92</v>
      </c>
      <c r="F841" s="15" t="n">
        <v>1</v>
      </c>
      <c r="G841" s="15" t="n">
        <v>0</v>
      </c>
      <c r="H841" s="2" t="n">
        <f aca="false">MAX(I841:J841)</f>
        <v>0</v>
      </c>
      <c r="I841" s="15" t="n">
        <v>0</v>
      </c>
      <c r="J841" s="15" t="n">
        <v>0</v>
      </c>
      <c r="K841" s="15" t="n">
        <v>3.33754949535746</v>
      </c>
      <c r="L841" s="15" t="n">
        <v>55</v>
      </c>
      <c r="M841" s="25" t="n">
        <v>3.08003209</v>
      </c>
      <c r="N841" s="0" t="str">
        <f aca="false">A841&amp;"_"&amp;B841</f>
        <v>MAW746_2</v>
      </c>
      <c r="O841" s="0" t="n">
        <f aca="false">HLOOKUP(N841,UP!$C$15:$AH$16,2,0)</f>
        <v>1</v>
      </c>
    </row>
    <row r="842" customFormat="false" ht="15.75" hidden="false" customHeight="true" outlineLevel="0" collapsed="false">
      <c r="A842" s="21" t="s">
        <v>49</v>
      </c>
      <c r="B842" s="28" t="n">
        <v>2</v>
      </c>
      <c r="C842" s="29" t="s">
        <v>56</v>
      </c>
      <c r="D842" s="30" t="n">
        <v>4094</v>
      </c>
      <c r="E842" s="24" t="s">
        <v>92</v>
      </c>
      <c r="F842" s="15" t="n">
        <v>1</v>
      </c>
      <c r="G842" s="15" t="n">
        <v>0</v>
      </c>
      <c r="H842" s="2" t="n">
        <f aca="false">MAX(I842:J842)</f>
        <v>0</v>
      </c>
      <c r="I842" s="15" t="n">
        <v>0</v>
      </c>
      <c r="J842" s="15" t="n">
        <v>0</v>
      </c>
      <c r="K842" s="15" t="n">
        <v>2.64207942166902</v>
      </c>
      <c r="L842" s="15" t="n">
        <v>55</v>
      </c>
      <c r="M842" s="25" t="n">
        <v>3.08003209</v>
      </c>
      <c r="N842" s="0" t="str">
        <f aca="false">A842&amp;"_"&amp;B842</f>
        <v>MAW746_2</v>
      </c>
      <c r="O842" s="0" t="n">
        <f aca="false">HLOOKUP(N842,UP!$C$15:$AH$16,2,0)</f>
        <v>1</v>
      </c>
    </row>
    <row r="843" customFormat="false" ht="15.75" hidden="false" customHeight="true" outlineLevel="0" collapsed="false">
      <c r="A843" s="21" t="s">
        <v>49</v>
      </c>
      <c r="B843" s="28" t="n">
        <v>2</v>
      </c>
      <c r="C843" s="29" t="s">
        <v>56</v>
      </c>
      <c r="D843" s="30" t="n">
        <v>4077</v>
      </c>
      <c r="E843" s="24" t="s">
        <v>92</v>
      </c>
      <c r="F843" s="15" t="n">
        <v>1</v>
      </c>
      <c r="G843" s="15" t="n">
        <v>0</v>
      </c>
      <c r="H843" s="2" t="n">
        <f aca="false">MAX(I843:J843)</f>
        <v>0</v>
      </c>
      <c r="I843" s="15" t="n">
        <v>0</v>
      </c>
      <c r="J843" s="15" t="n">
        <v>0</v>
      </c>
      <c r="K843" s="15" t="n">
        <v>3.55596872459829</v>
      </c>
      <c r="L843" s="15" t="n">
        <v>55</v>
      </c>
      <c r="M843" s="25" t="n">
        <v>3.08003209</v>
      </c>
      <c r="N843" s="0" t="str">
        <f aca="false">A843&amp;"_"&amp;B843</f>
        <v>MAW746_2</v>
      </c>
      <c r="O843" s="0" t="n">
        <f aca="false">HLOOKUP(N843,UP!$C$15:$AH$16,2,0)</f>
        <v>1</v>
      </c>
    </row>
    <row r="844" customFormat="false" ht="15.75" hidden="false" customHeight="true" outlineLevel="0" collapsed="false">
      <c r="A844" s="21" t="s">
        <v>49</v>
      </c>
      <c r="B844" s="28" t="n">
        <v>2</v>
      </c>
      <c r="C844" s="29" t="s">
        <v>56</v>
      </c>
      <c r="D844" s="30" t="n">
        <v>4222</v>
      </c>
      <c r="E844" s="24" t="s">
        <v>92</v>
      </c>
      <c r="F844" s="15" t="n">
        <v>1</v>
      </c>
      <c r="G844" s="15" t="n">
        <v>0</v>
      </c>
      <c r="H844" s="2" t="n">
        <f aca="false">MAX(I844:J844)</f>
        <v>0</v>
      </c>
      <c r="I844" s="15" t="n">
        <v>0</v>
      </c>
      <c r="J844" s="15" t="n">
        <v>0</v>
      </c>
      <c r="K844" s="15" t="n">
        <v>4.7537009237794</v>
      </c>
      <c r="L844" s="15" t="n">
        <v>55</v>
      </c>
      <c r="M844" s="25" t="n">
        <v>3.08003209</v>
      </c>
      <c r="N844" s="0" t="str">
        <f aca="false">A844&amp;"_"&amp;B844</f>
        <v>MAW746_2</v>
      </c>
      <c r="O844" s="0" t="n">
        <f aca="false">HLOOKUP(N844,UP!$C$15:$AH$16,2,0)</f>
        <v>1</v>
      </c>
    </row>
    <row r="845" customFormat="false" ht="15.75" hidden="false" customHeight="true" outlineLevel="0" collapsed="false">
      <c r="A845" s="21" t="s">
        <v>49</v>
      </c>
      <c r="B845" s="28" t="n">
        <v>2</v>
      </c>
      <c r="C845" s="29" t="s">
        <v>57</v>
      </c>
      <c r="D845" s="30" t="n">
        <v>4304</v>
      </c>
      <c r="E845" s="24" t="s">
        <v>92</v>
      </c>
      <c r="F845" s="15" t="n">
        <v>1</v>
      </c>
      <c r="G845" s="15" t="n">
        <v>0</v>
      </c>
      <c r="H845" s="2" t="n">
        <f aca="false">MAX(I845:J845)</f>
        <v>0</v>
      </c>
      <c r="I845" s="15" t="n">
        <v>0</v>
      </c>
      <c r="J845" s="15" t="n">
        <v>0</v>
      </c>
      <c r="K845" s="15" t="n">
        <v>2.28786484997677</v>
      </c>
      <c r="L845" s="15" t="n">
        <v>55</v>
      </c>
      <c r="M845" s="25" t="n">
        <v>3.08003209</v>
      </c>
      <c r="N845" s="0" t="str">
        <f aca="false">A845&amp;"_"&amp;B845</f>
        <v>MAW746_2</v>
      </c>
      <c r="O845" s="0" t="n">
        <f aca="false">HLOOKUP(N845,UP!$C$15:$AH$16,2,0)</f>
        <v>1</v>
      </c>
    </row>
    <row r="846" customFormat="false" ht="15.75" hidden="false" customHeight="true" outlineLevel="0" collapsed="false">
      <c r="A846" s="21" t="s">
        <v>49</v>
      </c>
      <c r="B846" s="28" t="n">
        <v>2</v>
      </c>
      <c r="C846" s="29" t="s">
        <v>56</v>
      </c>
      <c r="D846" s="30" t="n">
        <v>4400</v>
      </c>
      <c r="E846" s="24" t="s">
        <v>92</v>
      </c>
      <c r="F846" s="15" t="n">
        <v>1</v>
      </c>
      <c r="G846" s="15" t="n">
        <v>0</v>
      </c>
      <c r="H846" s="2" t="n">
        <f aca="false">MAX(I846:J846)</f>
        <v>0</v>
      </c>
      <c r="I846" s="15" t="n">
        <v>0</v>
      </c>
      <c r="J846" s="15" t="n">
        <v>0</v>
      </c>
      <c r="K846" s="15" t="n">
        <v>3.74069437262937</v>
      </c>
      <c r="L846" s="15" t="n">
        <v>55</v>
      </c>
      <c r="M846" s="25" t="n">
        <v>3.08003209</v>
      </c>
      <c r="N846" s="0" t="str">
        <f aca="false">A846&amp;"_"&amp;B846</f>
        <v>MAW746_2</v>
      </c>
      <c r="O846" s="0" t="n">
        <f aca="false">HLOOKUP(N846,UP!$C$15:$AH$16,2,0)</f>
        <v>1</v>
      </c>
    </row>
    <row r="847" customFormat="false" ht="15.75" hidden="false" customHeight="true" outlineLevel="0" collapsed="false">
      <c r="A847" s="21" t="s">
        <v>49</v>
      </c>
      <c r="B847" s="28" t="n">
        <v>2</v>
      </c>
      <c r="C847" s="29" t="s">
        <v>56</v>
      </c>
      <c r="D847" s="30" t="n">
        <v>4202</v>
      </c>
      <c r="E847" s="24" t="s">
        <v>92</v>
      </c>
      <c r="F847" s="15" t="n">
        <v>1</v>
      </c>
      <c r="G847" s="15" t="n">
        <v>0</v>
      </c>
      <c r="H847" s="2" t="n">
        <f aca="false">MAX(I847:J847)</f>
        <v>0</v>
      </c>
      <c r="I847" s="15" t="n">
        <v>0</v>
      </c>
      <c r="J847" s="15" t="n">
        <v>0</v>
      </c>
      <c r="K847" s="15" t="n">
        <v>3.9093193583108</v>
      </c>
      <c r="L847" s="15" t="n">
        <v>55</v>
      </c>
      <c r="M847" s="25" t="n">
        <v>3.08003209</v>
      </c>
      <c r="N847" s="0" t="str">
        <f aca="false">A847&amp;"_"&amp;B847</f>
        <v>MAW746_2</v>
      </c>
      <c r="O847" s="0" t="n">
        <f aca="false">HLOOKUP(N847,UP!$C$15:$AH$16,2,0)</f>
        <v>1</v>
      </c>
    </row>
    <row r="848" customFormat="false" ht="15.75" hidden="false" customHeight="true" outlineLevel="0" collapsed="false">
      <c r="A848" s="21" t="s">
        <v>49</v>
      </c>
      <c r="B848" s="28" t="n">
        <v>2</v>
      </c>
      <c r="C848" s="29" t="s">
        <v>72</v>
      </c>
      <c r="D848" s="30" t="n">
        <v>4403</v>
      </c>
      <c r="E848" s="24" t="s">
        <v>92</v>
      </c>
      <c r="F848" s="15" t="n">
        <v>1</v>
      </c>
      <c r="G848" s="15" t="n">
        <v>0</v>
      </c>
      <c r="H848" s="2" t="n">
        <f aca="false">MAX(I848:J848)</f>
        <v>0</v>
      </c>
      <c r="I848" s="15" t="n">
        <v>0</v>
      </c>
      <c r="J848" s="15" t="n">
        <v>0</v>
      </c>
      <c r="K848" s="15" t="n">
        <v>3.96626072515711</v>
      </c>
      <c r="L848" s="15" t="n">
        <v>55</v>
      </c>
      <c r="M848" s="25" t="n">
        <v>3.08003209</v>
      </c>
      <c r="N848" s="0" t="str">
        <f aca="false">A848&amp;"_"&amp;B848</f>
        <v>MAW746_2</v>
      </c>
      <c r="O848" s="0" t="n">
        <f aca="false">HLOOKUP(N848,UP!$C$15:$AH$16,2,0)</f>
        <v>1</v>
      </c>
    </row>
    <row r="849" customFormat="false" ht="15.75" hidden="false" customHeight="true" outlineLevel="0" collapsed="false">
      <c r="A849" s="21" t="s">
        <v>49</v>
      </c>
      <c r="B849" s="28" t="n">
        <v>2</v>
      </c>
      <c r="C849" s="29" t="s">
        <v>57</v>
      </c>
      <c r="D849" s="30" t="n">
        <v>4205</v>
      </c>
      <c r="E849" s="24" t="s">
        <v>92</v>
      </c>
      <c r="F849" s="15" t="n">
        <v>1</v>
      </c>
      <c r="G849" s="15" t="n">
        <v>0</v>
      </c>
      <c r="H849" s="2" t="n">
        <f aca="false">MAX(I849:J849)</f>
        <v>0</v>
      </c>
      <c r="I849" s="15" t="n">
        <v>0</v>
      </c>
      <c r="J849" s="15" t="n">
        <v>0</v>
      </c>
      <c r="K849" s="15" t="n">
        <v>2.97728735780705</v>
      </c>
      <c r="L849" s="15" t="n">
        <v>55</v>
      </c>
      <c r="M849" s="25" t="n">
        <v>3.08003209</v>
      </c>
      <c r="N849" s="0" t="str">
        <f aca="false">A849&amp;"_"&amp;B849</f>
        <v>MAW746_2</v>
      </c>
      <c r="O849" s="0" t="n">
        <f aca="false">HLOOKUP(N849,UP!$C$15:$AH$16,2,0)</f>
        <v>1</v>
      </c>
    </row>
    <row r="850" customFormat="false" ht="15.75" hidden="false" customHeight="true" outlineLevel="0" collapsed="false">
      <c r="A850" s="21" t="s">
        <v>49</v>
      </c>
      <c r="B850" s="28" t="n">
        <v>2</v>
      </c>
      <c r="C850" s="29" t="s">
        <v>50</v>
      </c>
      <c r="D850" s="30" t="n">
        <v>4617</v>
      </c>
      <c r="E850" s="24" t="s">
        <v>92</v>
      </c>
      <c r="F850" s="15" t="n">
        <v>1</v>
      </c>
      <c r="G850" s="15" t="n">
        <v>0</v>
      </c>
      <c r="H850" s="2" t="n">
        <f aca="false">MAX(I850:J850)</f>
        <v>0</v>
      </c>
      <c r="I850" s="15" t="n">
        <v>0</v>
      </c>
      <c r="J850" s="15" t="n">
        <v>0</v>
      </c>
      <c r="K850" s="15" t="n">
        <v>2.73220386091887</v>
      </c>
      <c r="L850" s="15" t="n">
        <v>55</v>
      </c>
      <c r="M850" s="25" t="n">
        <v>3.08003209</v>
      </c>
      <c r="N850" s="0" t="str">
        <f aca="false">A850&amp;"_"&amp;B850</f>
        <v>MAW746_2</v>
      </c>
      <c r="O850" s="0" t="n">
        <f aca="false">HLOOKUP(N850,UP!$C$15:$AH$16,2,0)</f>
        <v>1</v>
      </c>
    </row>
    <row r="851" customFormat="false" ht="15.75" hidden="false" customHeight="true" outlineLevel="0" collapsed="false">
      <c r="A851" s="21" t="s">
        <v>49</v>
      </c>
      <c r="B851" s="28" t="n">
        <v>2</v>
      </c>
      <c r="C851" s="29" t="s">
        <v>67</v>
      </c>
      <c r="D851" s="30" t="n">
        <v>4305</v>
      </c>
      <c r="E851" s="24" t="s">
        <v>92</v>
      </c>
      <c r="F851" s="15" t="n">
        <v>1</v>
      </c>
      <c r="G851" s="15" t="n">
        <v>0</v>
      </c>
      <c r="H851" s="2" t="n">
        <f aca="false">MAX(I851:J851)</f>
        <v>0</v>
      </c>
      <c r="I851" s="15" t="n">
        <v>0</v>
      </c>
      <c r="J851" s="15" t="n">
        <v>0</v>
      </c>
      <c r="K851" s="15" t="n">
        <v>4.03694655986288</v>
      </c>
      <c r="L851" s="15" t="n">
        <v>55</v>
      </c>
      <c r="M851" s="25" t="n">
        <v>3.08003209</v>
      </c>
      <c r="N851" s="0" t="str">
        <f aca="false">A851&amp;"_"&amp;B851</f>
        <v>MAW746_2</v>
      </c>
      <c r="O851" s="0" t="n">
        <f aca="false">HLOOKUP(N851,UP!$C$15:$AH$16,2,0)</f>
        <v>1</v>
      </c>
    </row>
    <row r="852" customFormat="false" ht="15.75" hidden="false" customHeight="true" outlineLevel="0" collapsed="false">
      <c r="A852" s="21" t="s">
        <v>49</v>
      </c>
      <c r="B852" s="28" t="n">
        <v>2</v>
      </c>
      <c r="C852" s="29" t="s">
        <v>56</v>
      </c>
      <c r="D852" s="30" t="n">
        <v>4215</v>
      </c>
      <c r="E852" s="24" t="s">
        <v>92</v>
      </c>
      <c r="F852" s="15" t="n">
        <v>1</v>
      </c>
      <c r="G852" s="15" t="n">
        <v>0</v>
      </c>
      <c r="H852" s="2" t="n">
        <f aca="false">MAX(I852:J852)</f>
        <v>0</v>
      </c>
      <c r="I852" s="15" t="n">
        <v>0</v>
      </c>
      <c r="J852" s="15" t="n">
        <v>0</v>
      </c>
      <c r="K852" s="15" t="n">
        <v>4.51525404137193</v>
      </c>
      <c r="L852" s="15" t="n">
        <v>55</v>
      </c>
      <c r="M852" s="25" t="n">
        <v>3.08003209</v>
      </c>
      <c r="N852" s="0" t="str">
        <f aca="false">A852&amp;"_"&amp;B852</f>
        <v>MAW746_2</v>
      </c>
      <c r="O852" s="0" t="n">
        <f aca="false">HLOOKUP(N852,UP!$C$15:$AH$16,2,0)</f>
        <v>1</v>
      </c>
    </row>
    <row r="853" customFormat="false" ht="15.75" hidden="false" customHeight="true" outlineLevel="0" collapsed="false">
      <c r="A853" s="21" t="s">
        <v>49</v>
      </c>
      <c r="B853" s="28" t="n">
        <v>4</v>
      </c>
      <c r="C853" s="29" t="s">
        <v>56</v>
      </c>
      <c r="D853" s="30" t="n">
        <v>4120</v>
      </c>
      <c r="E853" s="24" t="s">
        <v>92</v>
      </c>
      <c r="F853" s="15" t="n">
        <v>1</v>
      </c>
      <c r="G853" s="15" t="n">
        <v>0</v>
      </c>
      <c r="H853" s="2" t="n">
        <f aca="false">MAX(I853:J853)</f>
        <v>0</v>
      </c>
      <c r="I853" s="15" t="n">
        <v>0</v>
      </c>
      <c r="J853" s="15" t="n">
        <v>0</v>
      </c>
      <c r="K853" s="15" t="n">
        <v>4.47190006275239</v>
      </c>
      <c r="L853" s="15" t="n">
        <v>55</v>
      </c>
      <c r="M853" s="25" t="n">
        <v>3.08003209</v>
      </c>
      <c r="N853" s="0" t="str">
        <f aca="false">A853&amp;"_"&amp;B853</f>
        <v>MAW746_4</v>
      </c>
      <c r="O853" s="0" t="n">
        <f aca="false">HLOOKUP(N853,UP!$C$15:$AH$16,2,0)</f>
        <v>1</v>
      </c>
    </row>
    <row r="854" customFormat="false" ht="15.75" hidden="false" customHeight="true" outlineLevel="0" collapsed="false">
      <c r="A854" s="21" t="s">
        <v>49</v>
      </c>
      <c r="B854" s="28" t="n">
        <v>4</v>
      </c>
      <c r="C854" s="29" t="s">
        <v>57</v>
      </c>
      <c r="D854" s="30" t="n">
        <v>4521</v>
      </c>
      <c r="E854" s="24" t="s">
        <v>92</v>
      </c>
      <c r="F854" s="15" t="n">
        <v>1</v>
      </c>
      <c r="G854" s="15" t="n">
        <v>0</v>
      </c>
      <c r="H854" s="2" t="n">
        <f aca="false">MAX(I854:J854)</f>
        <v>0</v>
      </c>
      <c r="I854" s="15" t="n">
        <v>0</v>
      </c>
      <c r="J854" s="15" t="n">
        <v>0</v>
      </c>
      <c r="K854" s="15" t="n">
        <v>3.88065232534679</v>
      </c>
      <c r="L854" s="15" t="n">
        <v>55</v>
      </c>
      <c r="M854" s="25" t="n">
        <v>3.08003209</v>
      </c>
      <c r="N854" s="0" t="str">
        <f aca="false">A854&amp;"_"&amp;B854</f>
        <v>MAW746_4</v>
      </c>
      <c r="O854" s="0" t="n">
        <f aca="false">HLOOKUP(N854,UP!$C$15:$AH$16,2,0)</f>
        <v>1</v>
      </c>
    </row>
    <row r="855" customFormat="false" ht="15.75" hidden="false" customHeight="true" outlineLevel="0" collapsed="false">
      <c r="A855" s="21" t="s">
        <v>49</v>
      </c>
      <c r="B855" s="28" t="n">
        <v>2</v>
      </c>
      <c r="C855" s="29" t="s">
        <v>83</v>
      </c>
      <c r="D855" s="30" t="n">
        <v>4005</v>
      </c>
      <c r="E855" s="24" t="s">
        <v>92</v>
      </c>
      <c r="F855" s="15" t="n">
        <v>1</v>
      </c>
      <c r="G855" s="15" t="n">
        <v>0</v>
      </c>
      <c r="H855" s="2" t="n">
        <f aca="false">MAX(I855:J855)</f>
        <v>0</v>
      </c>
      <c r="I855" s="15" t="n">
        <v>0</v>
      </c>
      <c r="J855" s="15" t="n">
        <v>0</v>
      </c>
      <c r="K855" s="15" t="n">
        <v>4.91549294543927</v>
      </c>
      <c r="L855" s="15" t="n">
        <v>55</v>
      </c>
      <c r="M855" s="25" t="n">
        <v>3.08003209</v>
      </c>
      <c r="N855" s="0" t="str">
        <f aca="false">A855&amp;"_"&amp;B855</f>
        <v>MAW746_2</v>
      </c>
      <c r="O855" s="0" t="n">
        <f aca="false">HLOOKUP(N855,UP!$C$15:$AH$16,2,0)</f>
        <v>1</v>
      </c>
    </row>
    <row r="856" customFormat="false" ht="15.75" hidden="false" customHeight="true" outlineLevel="0" collapsed="false">
      <c r="A856" s="21" t="s">
        <v>49</v>
      </c>
      <c r="B856" s="28" t="n">
        <v>4</v>
      </c>
      <c r="C856" s="29" t="s">
        <v>56</v>
      </c>
      <c r="D856" s="30" t="n">
        <v>4365</v>
      </c>
      <c r="E856" s="24" t="s">
        <v>92</v>
      </c>
      <c r="F856" s="15" t="n">
        <v>1</v>
      </c>
      <c r="G856" s="15" t="n">
        <v>0</v>
      </c>
      <c r="H856" s="2" t="n">
        <f aca="false">MAX(I856:J856)</f>
        <v>0</v>
      </c>
      <c r="I856" s="15" t="n">
        <v>0</v>
      </c>
      <c r="J856" s="15" t="n">
        <v>0</v>
      </c>
      <c r="K856" s="15" t="n">
        <v>4.22795539320114</v>
      </c>
      <c r="L856" s="15" t="n">
        <v>55</v>
      </c>
      <c r="M856" s="25" t="n">
        <v>3.08003209</v>
      </c>
      <c r="N856" s="0" t="str">
        <f aca="false">A856&amp;"_"&amp;B856</f>
        <v>MAW746_4</v>
      </c>
      <c r="O856" s="0" t="n">
        <f aca="false">HLOOKUP(N856,UP!$C$15:$AH$16,2,0)</f>
        <v>1</v>
      </c>
    </row>
    <row r="857" customFormat="false" ht="15.75" hidden="false" customHeight="true" outlineLevel="0" collapsed="false">
      <c r="A857" s="21" t="s">
        <v>49</v>
      </c>
      <c r="B857" s="28" t="n">
        <v>4</v>
      </c>
      <c r="C857" s="29" t="s">
        <v>57</v>
      </c>
      <c r="D857" s="30" t="n">
        <v>4121</v>
      </c>
      <c r="E857" s="24" t="s">
        <v>92</v>
      </c>
      <c r="F857" s="15" t="n">
        <v>1</v>
      </c>
      <c r="G857" s="15" t="n">
        <v>0</v>
      </c>
      <c r="H857" s="2" t="n">
        <f aca="false">MAX(I857:J857)</f>
        <v>0</v>
      </c>
      <c r="I857" s="15" t="n">
        <v>0</v>
      </c>
      <c r="J857" s="15" t="n">
        <v>0</v>
      </c>
      <c r="K857" s="15" t="n">
        <v>4.30398193541802</v>
      </c>
      <c r="L857" s="15" t="n">
        <v>55</v>
      </c>
      <c r="M857" s="25" t="n">
        <v>3.08003209</v>
      </c>
      <c r="N857" s="0" t="str">
        <f aca="false">A857&amp;"_"&amp;B857</f>
        <v>MAW746_4</v>
      </c>
      <c r="O857" s="0" t="n">
        <f aca="false">HLOOKUP(N857,UP!$C$15:$AH$16,2,0)</f>
        <v>1</v>
      </c>
    </row>
    <row r="858" customFormat="false" ht="15.75" hidden="false" customHeight="true" outlineLevel="0" collapsed="false">
      <c r="A858" s="21" t="s">
        <v>49</v>
      </c>
      <c r="B858" s="28" t="n">
        <v>4</v>
      </c>
      <c r="C858" s="29" t="s">
        <v>56</v>
      </c>
      <c r="D858" s="30" t="n">
        <v>4358</v>
      </c>
      <c r="E858" s="24" t="s">
        <v>92</v>
      </c>
      <c r="F858" s="15" t="n">
        <v>1</v>
      </c>
      <c r="G858" s="15" t="n">
        <v>0</v>
      </c>
      <c r="H858" s="2" t="n">
        <f aca="false">MAX(I858:J858)</f>
        <v>0</v>
      </c>
      <c r="I858" s="15" t="n">
        <v>0</v>
      </c>
      <c r="J858" s="15" t="n">
        <v>0</v>
      </c>
      <c r="K858" s="15" t="n">
        <v>3.18969829109789</v>
      </c>
      <c r="L858" s="15" t="n">
        <v>55</v>
      </c>
      <c r="M858" s="25" t="n">
        <v>3.08003209</v>
      </c>
      <c r="N858" s="0" t="str">
        <f aca="false">A858&amp;"_"&amp;B858</f>
        <v>MAW746_4</v>
      </c>
      <c r="O858" s="0" t="n">
        <f aca="false">HLOOKUP(N858,UP!$C$15:$AH$16,2,0)</f>
        <v>1</v>
      </c>
    </row>
    <row r="859" customFormat="false" ht="15.75" hidden="false" customHeight="true" outlineLevel="0" collapsed="false">
      <c r="A859" s="21" t="s">
        <v>49</v>
      </c>
      <c r="B859" s="28" t="n">
        <v>4</v>
      </c>
      <c r="C859" s="29" t="s">
        <v>56</v>
      </c>
      <c r="D859" s="30" t="n">
        <v>4676</v>
      </c>
      <c r="E859" s="24" t="s">
        <v>92</v>
      </c>
      <c r="F859" s="15" t="n">
        <v>1</v>
      </c>
      <c r="G859" s="15" t="n">
        <v>0</v>
      </c>
      <c r="H859" s="2" t="n">
        <f aca="false">MAX(I859:J859)</f>
        <v>0</v>
      </c>
      <c r="I859" s="15" t="n">
        <v>0</v>
      </c>
      <c r="J859" s="15" t="n">
        <v>0</v>
      </c>
      <c r="K859" s="15" t="n">
        <v>5.13917434237486</v>
      </c>
      <c r="L859" s="15" t="n">
        <v>55</v>
      </c>
      <c r="M859" s="25" t="n">
        <v>3.08003209</v>
      </c>
      <c r="N859" s="0" t="str">
        <f aca="false">A859&amp;"_"&amp;B859</f>
        <v>MAW746_4</v>
      </c>
      <c r="O859" s="0" t="n">
        <f aca="false">HLOOKUP(N859,UP!$C$15:$AH$16,2,0)</f>
        <v>1</v>
      </c>
    </row>
    <row r="860" customFormat="false" ht="15.75" hidden="false" customHeight="true" outlineLevel="0" collapsed="false">
      <c r="A860" s="21" t="s">
        <v>49</v>
      </c>
      <c r="B860" s="28" t="n">
        <v>4</v>
      </c>
      <c r="C860" s="29" t="s">
        <v>45</v>
      </c>
      <c r="D860" s="30" t="n">
        <v>4135</v>
      </c>
      <c r="E860" s="24" t="s">
        <v>92</v>
      </c>
      <c r="F860" s="15" t="n">
        <v>1</v>
      </c>
      <c r="G860" s="15" t="n">
        <v>0</v>
      </c>
      <c r="H860" s="2" t="n">
        <f aca="false">MAX(I860:J860)</f>
        <v>0</v>
      </c>
      <c r="I860" s="15" t="n">
        <v>0</v>
      </c>
      <c r="J860" s="15" t="n">
        <v>0</v>
      </c>
      <c r="K860" s="15" t="n">
        <v>2.74826525336035</v>
      </c>
      <c r="L860" s="15" t="n">
        <v>55</v>
      </c>
      <c r="M860" s="25" t="n">
        <v>3.08003209</v>
      </c>
      <c r="N860" s="0" t="str">
        <f aca="false">A860&amp;"_"&amp;B860</f>
        <v>MAW746_4</v>
      </c>
      <c r="O860" s="0" t="n">
        <f aca="false">HLOOKUP(N860,UP!$C$15:$AH$16,2,0)</f>
        <v>1</v>
      </c>
    </row>
    <row r="861" customFormat="false" ht="15.75" hidden="false" customHeight="true" outlineLevel="0" collapsed="false">
      <c r="A861" s="21" t="s">
        <v>49</v>
      </c>
      <c r="B861" s="28" t="n">
        <v>4</v>
      </c>
      <c r="C861" s="29" t="s">
        <v>56</v>
      </c>
      <c r="D861" s="30" t="n">
        <v>4349</v>
      </c>
      <c r="E861" s="24" t="s">
        <v>92</v>
      </c>
      <c r="F861" s="15" t="n">
        <v>1</v>
      </c>
      <c r="G861" s="15" t="n">
        <v>0</v>
      </c>
      <c r="H861" s="2" t="n">
        <f aca="false">MAX(I861:J861)</f>
        <v>0</v>
      </c>
      <c r="I861" s="15" t="n">
        <v>0</v>
      </c>
      <c r="J861" s="15" t="n">
        <v>0</v>
      </c>
      <c r="K861" s="15" t="n">
        <v>2.85099533313274</v>
      </c>
      <c r="L861" s="15" t="n">
        <v>55</v>
      </c>
      <c r="M861" s="25" t="n">
        <v>3.08003209</v>
      </c>
      <c r="N861" s="0" t="str">
        <f aca="false">A861&amp;"_"&amp;B861</f>
        <v>MAW746_4</v>
      </c>
      <c r="O861" s="0" t="n">
        <f aca="false">HLOOKUP(N861,UP!$C$15:$AH$16,2,0)</f>
        <v>1</v>
      </c>
    </row>
    <row r="862" customFormat="false" ht="15.75" hidden="false" customHeight="true" outlineLevel="0" collapsed="false">
      <c r="A862" s="21" t="s">
        <v>49</v>
      </c>
      <c r="B862" s="28" t="n">
        <v>4</v>
      </c>
      <c r="C862" s="29" t="s">
        <v>57</v>
      </c>
      <c r="D862" s="30" t="n">
        <v>4533</v>
      </c>
      <c r="E862" s="24" t="s">
        <v>92</v>
      </c>
      <c r="F862" s="15" t="n">
        <v>1</v>
      </c>
      <c r="G862" s="15" t="n">
        <v>0</v>
      </c>
      <c r="H862" s="2" t="n">
        <f aca="false">MAX(I862:J862)</f>
        <v>0</v>
      </c>
      <c r="I862" s="15" t="n">
        <v>0</v>
      </c>
      <c r="J862" s="15" t="n">
        <v>0</v>
      </c>
      <c r="K862" s="15" t="n">
        <v>2.3164926130326</v>
      </c>
      <c r="L862" s="15" t="n">
        <v>55</v>
      </c>
      <c r="M862" s="25" t="n">
        <v>3.08003209</v>
      </c>
      <c r="N862" s="0" t="str">
        <f aca="false">A862&amp;"_"&amp;B862</f>
        <v>MAW746_4</v>
      </c>
      <c r="O862" s="0" t="n">
        <f aca="false">HLOOKUP(N862,UP!$C$15:$AH$16,2,0)</f>
        <v>1</v>
      </c>
    </row>
    <row r="863" customFormat="false" ht="15.75" hidden="false" customHeight="true" outlineLevel="0" collapsed="false">
      <c r="A863" s="21" t="s">
        <v>49</v>
      </c>
      <c r="B863" s="28" t="n">
        <v>4</v>
      </c>
      <c r="C863" s="29" t="s">
        <v>86</v>
      </c>
      <c r="D863" s="30" t="n">
        <v>4534</v>
      </c>
      <c r="E863" s="24" t="s">
        <v>92</v>
      </c>
      <c r="F863" s="15" t="n">
        <v>1</v>
      </c>
      <c r="G863" s="15" t="n">
        <v>0</v>
      </c>
      <c r="H863" s="2" t="n">
        <f aca="false">MAX(I863:J863)</f>
        <v>0</v>
      </c>
      <c r="I863" s="15" t="n">
        <v>0</v>
      </c>
      <c r="J863" s="15" t="n">
        <v>0</v>
      </c>
      <c r="K863" s="15" t="n">
        <v>5.88176830586715</v>
      </c>
      <c r="L863" s="15" t="n">
        <v>55</v>
      </c>
      <c r="M863" s="25" t="n">
        <v>3.08003209</v>
      </c>
      <c r="N863" s="0" t="str">
        <f aca="false">A863&amp;"_"&amp;B863</f>
        <v>MAW746_4</v>
      </c>
      <c r="O863" s="0" t="n">
        <f aca="false">HLOOKUP(N863,UP!$C$15:$AH$16,2,0)</f>
        <v>1</v>
      </c>
    </row>
    <row r="864" customFormat="false" ht="15.75" hidden="false" customHeight="true" outlineLevel="0" collapsed="false">
      <c r="A864" s="21" t="s">
        <v>49</v>
      </c>
      <c r="B864" s="28" t="n">
        <v>4</v>
      </c>
      <c r="C864" s="29" t="s">
        <v>60</v>
      </c>
      <c r="D864" s="30" t="n">
        <v>4656</v>
      </c>
      <c r="E864" s="24" t="s">
        <v>92</v>
      </c>
      <c r="F864" s="15" t="n">
        <v>1</v>
      </c>
      <c r="G864" s="15" t="n">
        <v>0</v>
      </c>
      <c r="H864" s="2" t="n">
        <f aca="false">MAX(I864:J864)</f>
        <v>0</v>
      </c>
      <c r="I864" s="15" t="n">
        <v>0</v>
      </c>
      <c r="J864" s="15" t="n">
        <v>0</v>
      </c>
      <c r="K864" s="15" t="n">
        <v>2.1237166338267</v>
      </c>
      <c r="L864" s="15" t="n">
        <v>55</v>
      </c>
      <c r="M864" s="25" t="n">
        <v>3.08003209</v>
      </c>
      <c r="N864" s="0" t="str">
        <f aca="false">A864&amp;"_"&amp;B864</f>
        <v>MAW746_4</v>
      </c>
      <c r="O864" s="0" t="n">
        <f aca="false">HLOOKUP(N864,UP!$C$15:$AH$16,2,0)</f>
        <v>1</v>
      </c>
    </row>
    <row r="865" customFormat="false" ht="15.75" hidden="false" customHeight="true" outlineLevel="0" collapsed="false">
      <c r="A865" s="21" t="s">
        <v>49</v>
      </c>
      <c r="B865" s="28" t="n">
        <v>4</v>
      </c>
      <c r="C865" s="29" t="s">
        <v>56</v>
      </c>
      <c r="D865" s="30" t="n">
        <v>4848</v>
      </c>
      <c r="E865" s="24" t="s">
        <v>92</v>
      </c>
      <c r="F865" s="15" t="n">
        <v>1</v>
      </c>
      <c r="G865" s="15" t="n">
        <v>0</v>
      </c>
      <c r="H865" s="2" t="n">
        <f aca="false">MAX(I865:J865)</f>
        <v>0</v>
      </c>
      <c r="I865" s="15" t="n">
        <v>0</v>
      </c>
      <c r="J865" s="15" t="n">
        <v>0</v>
      </c>
      <c r="K865" s="15" t="n">
        <v>4.77679162978328</v>
      </c>
      <c r="L865" s="15" t="n">
        <v>55</v>
      </c>
      <c r="M865" s="25" t="n">
        <v>3.08003209</v>
      </c>
      <c r="N865" s="0" t="str">
        <f aca="false">A865&amp;"_"&amp;B865</f>
        <v>MAW746_4</v>
      </c>
      <c r="O865" s="0" t="n">
        <f aca="false">HLOOKUP(N865,UP!$C$15:$AH$16,2,0)</f>
        <v>1</v>
      </c>
    </row>
    <row r="866" customFormat="false" ht="15.75" hidden="false" customHeight="true" outlineLevel="0" collapsed="false">
      <c r="A866" s="21" t="s">
        <v>49</v>
      </c>
      <c r="B866" s="28" t="n">
        <v>3</v>
      </c>
      <c r="C866" s="29" t="s">
        <v>56</v>
      </c>
      <c r="D866" s="30" t="n">
        <v>4823</v>
      </c>
      <c r="E866" s="24" t="s">
        <v>92</v>
      </c>
      <c r="F866" s="15" t="n">
        <v>1</v>
      </c>
      <c r="G866" s="15" t="n">
        <v>0</v>
      </c>
      <c r="H866" s="2" t="n">
        <f aca="false">MAX(I866:J866)</f>
        <v>0</v>
      </c>
      <c r="I866" s="15" t="n">
        <v>0</v>
      </c>
      <c r="J866" s="15" t="n">
        <v>0</v>
      </c>
      <c r="K866" s="15" t="n">
        <v>3.40705723281813</v>
      </c>
      <c r="L866" s="15" t="n">
        <v>55</v>
      </c>
      <c r="M866" s="25" t="n">
        <v>3.08003209</v>
      </c>
      <c r="N866" s="0" t="str">
        <f aca="false">A866&amp;"_"&amp;B866</f>
        <v>MAW746_3</v>
      </c>
      <c r="O866" s="0" t="n">
        <f aca="false">HLOOKUP(N866,UP!$C$15:$AH$16,2,0)</f>
        <v>1</v>
      </c>
    </row>
    <row r="867" customFormat="false" ht="15.75" hidden="false" customHeight="true" outlineLevel="0" collapsed="false">
      <c r="A867" s="21" t="s">
        <v>49</v>
      </c>
      <c r="B867" s="28" t="n">
        <v>3</v>
      </c>
      <c r="C867" s="29" t="s">
        <v>57</v>
      </c>
      <c r="D867" s="30" t="n">
        <v>4173</v>
      </c>
      <c r="E867" s="24" t="s">
        <v>92</v>
      </c>
      <c r="F867" s="15" t="n">
        <v>1</v>
      </c>
      <c r="G867" s="15" t="n">
        <v>0</v>
      </c>
      <c r="H867" s="2" t="n">
        <f aca="false">MAX(I867:J867)</f>
        <v>0</v>
      </c>
      <c r="I867" s="15" t="n">
        <v>0</v>
      </c>
      <c r="J867" s="15" t="n">
        <v>0</v>
      </c>
      <c r="K867" s="15" t="n">
        <v>3.3172862227418</v>
      </c>
      <c r="L867" s="15" t="n">
        <v>55</v>
      </c>
      <c r="M867" s="25" t="n">
        <v>3.08003209</v>
      </c>
      <c r="N867" s="0" t="str">
        <f aca="false">A867&amp;"_"&amp;B867</f>
        <v>MAW746_3</v>
      </c>
      <c r="O867" s="0" t="n">
        <f aca="false">HLOOKUP(N867,UP!$C$15:$AH$16,2,0)</f>
        <v>1</v>
      </c>
    </row>
    <row r="868" customFormat="false" ht="15.75" hidden="false" customHeight="true" outlineLevel="0" collapsed="false">
      <c r="A868" s="21" t="s">
        <v>49</v>
      </c>
      <c r="B868" s="28" t="n">
        <v>3</v>
      </c>
      <c r="C868" s="29" t="s">
        <v>56</v>
      </c>
      <c r="D868" s="30" t="n">
        <v>4168</v>
      </c>
      <c r="E868" s="24" t="s">
        <v>92</v>
      </c>
      <c r="F868" s="15" t="n">
        <v>1</v>
      </c>
      <c r="G868" s="15" t="n">
        <v>0</v>
      </c>
      <c r="H868" s="2" t="n">
        <f aca="false">MAX(I868:J868)</f>
        <v>0</v>
      </c>
      <c r="I868" s="15" t="n">
        <v>0</v>
      </c>
      <c r="J868" s="15" t="n">
        <v>0</v>
      </c>
      <c r="K868" s="15" t="n">
        <v>6.33219415257559</v>
      </c>
      <c r="L868" s="15" t="n">
        <v>55</v>
      </c>
      <c r="M868" s="25" t="n">
        <v>3.08003209</v>
      </c>
      <c r="N868" s="0" t="str">
        <f aca="false">A868&amp;"_"&amp;B868</f>
        <v>MAW746_3</v>
      </c>
      <c r="O868" s="0" t="n">
        <f aca="false">HLOOKUP(N868,UP!$C$15:$AH$16,2,0)</f>
        <v>1</v>
      </c>
    </row>
    <row r="869" customFormat="false" ht="15.75" hidden="false" customHeight="true" outlineLevel="0" collapsed="false">
      <c r="A869" s="21" t="s">
        <v>49</v>
      </c>
      <c r="B869" s="28" t="n">
        <v>3</v>
      </c>
      <c r="C869" s="29" t="s">
        <v>56</v>
      </c>
      <c r="D869" s="30" t="n">
        <v>4169</v>
      </c>
      <c r="E869" s="24" t="s">
        <v>92</v>
      </c>
      <c r="F869" s="15" t="n">
        <v>1</v>
      </c>
      <c r="G869" s="15" t="n">
        <v>0</v>
      </c>
      <c r="H869" s="2" t="n">
        <f aca="false">MAX(I869:J869)</f>
        <v>0</v>
      </c>
      <c r="I869" s="15" t="n">
        <v>0</v>
      </c>
      <c r="J869" s="15" t="n">
        <v>0</v>
      </c>
      <c r="K869" s="15" t="n">
        <v>2.90628736383592</v>
      </c>
      <c r="L869" s="15" t="n">
        <v>55</v>
      </c>
      <c r="M869" s="25" t="n">
        <v>3.08003209</v>
      </c>
      <c r="N869" s="0" t="str">
        <f aca="false">A869&amp;"_"&amp;B869</f>
        <v>MAW746_3</v>
      </c>
      <c r="O869" s="0" t="n">
        <f aca="false">HLOOKUP(N869,UP!$C$15:$AH$16,2,0)</f>
        <v>1</v>
      </c>
    </row>
    <row r="870" customFormat="false" ht="15.75" hidden="false" customHeight="true" outlineLevel="0" collapsed="false">
      <c r="A870" s="21" t="s">
        <v>49</v>
      </c>
      <c r="B870" s="28" t="n">
        <v>3</v>
      </c>
      <c r="C870" s="29" t="s">
        <v>56</v>
      </c>
      <c r="D870" s="30" t="n">
        <v>4170</v>
      </c>
      <c r="E870" s="24" t="s">
        <v>92</v>
      </c>
      <c r="F870" s="15" t="n">
        <v>1</v>
      </c>
      <c r="G870" s="15" t="n">
        <v>0</v>
      </c>
      <c r="H870" s="2" t="n">
        <f aca="false">MAX(I870:J870)</f>
        <v>0</v>
      </c>
      <c r="I870" s="15" t="n">
        <v>0</v>
      </c>
      <c r="J870" s="15" t="n">
        <v>0</v>
      </c>
      <c r="K870" s="15" t="n">
        <v>5.25447079276161</v>
      </c>
      <c r="L870" s="15" t="n">
        <v>55</v>
      </c>
      <c r="M870" s="25" t="n">
        <v>3.08003209</v>
      </c>
      <c r="N870" s="0" t="str">
        <f aca="false">A870&amp;"_"&amp;B870</f>
        <v>MAW746_3</v>
      </c>
      <c r="O870" s="0" t="n">
        <f aca="false">HLOOKUP(N870,UP!$C$15:$AH$16,2,0)</f>
        <v>1</v>
      </c>
    </row>
    <row r="871" customFormat="false" ht="15.75" hidden="false" customHeight="true" outlineLevel="0" collapsed="false">
      <c r="A871" s="21" t="s">
        <v>49</v>
      </c>
      <c r="B871" s="28" t="n">
        <v>3</v>
      </c>
      <c r="C871" s="29" t="s">
        <v>53</v>
      </c>
      <c r="D871" s="30" t="n">
        <v>4707</v>
      </c>
      <c r="E871" s="24" t="s">
        <v>92</v>
      </c>
      <c r="F871" s="15" t="n">
        <v>1</v>
      </c>
      <c r="G871" s="15" t="n">
        <v>0</v>
      </c>
      <c r="H871" s="2" t="n">
        <f aca="false">MAX(I871:J871)</f>
        <v>0</v>
      </c>
      <c r="I871" s="15" t="n">
        <v>0</v>
      </c>
      <c r="J871" s="15" t="n">
        <v>0</v>
      </c>
      <c r="K871" s="15" t="n">
        <v>4.41433037737536</v>
      </c>
      <c r="L871" s="15" t="n">
        <v>55</v>
      </c>
      <c r="M871" s="25" t="n">
        <v>3.08003209</v>
      </c>
      <c r="N871" s="0" t="str">
        <f aca="false">A871&amp;"_"&amp;B871</f>
        <v>MAW746_3</v>
      </c>
      <c r="O871" s="0" t="n">
        <f aca="false">HLOOKUP(N871,UP!$C$15:$AH$16,2,0)</f>
        <v>1</v>
      </c>
    </row>
    <row r="872" customFormat="false" ht="15.75" hidden="false" customHeight="true" outlineLevel="0" collapsed="false">
      <c r="A872" s="21" t="s">
        <v>49</v>
      </c>
      <c r="B872" s="28" t="n">
        <v>3</v>
      </c>
      <c r="C872" s="29" t="s">
        <v>53</v>
      </c>
      <c r="D872" s="30" t="n">
        <v>4705</v>
      </c>
      <c r="E872" s="24" t="s">
        <v>92</v>
      </c>
      <c r="F872" s="15" t="n">
        <v>1</v>
      </c>
      <c r="G872" s="15" t="n">
        <v>0</v>
      </c>
      <c r="H872" s="2" t="n">
        <f aca="false">MAX(I872:J872)</f>
        <v>0</v>
      </c>
      <c r="I872" s="15" t="n">
        <v>0</v>
      </c>
      <c r="J872" s="15" t="n">
        <v>0</v>
      </c>
      <c r="K872" s="15" t="n">
        <v>2.92890683094176</v>
      </c>
      <c r="L872" s="15" t="n">
        <v>55</v>
      </c>
      <c r="M872" s="25" t="n">
        <v>3.08003209</v>
      </c>
      <c r="N872" s="0" t="str">
        <f aca="false">A872&amp;"_"&amp;B872</f>
        <v>MAW746_3</v>
      </c>
      <c r="O872" s="0" t="n">
        <f aca="false">HLOOKUP(N872,UP!$C$15:$AH$16,2,0)</f>
        <v>1</v>
      </c>
    </row>
    <row r="873" customFormat="false" ht="15.75" hidden="false" customHeight="true" outlineLevel="0" collapsed="false">
      <c r="A873" s="21" t="s">
        <v>49</v>
      </c>
      <c r="B873" s="28" t="n">
        <v>3</v>
      </c>
      <c r="C873" s="29" t="s">
        <v>56</v>
      </c>
      <c r="D873" s="30" t="n">
        <v>4161</v>
      </c>
      <c r="E873" s="24" t="s">
        <v>92</v>
      </c>
      <c r="F873" s="15" t="n">
        <v>1</v>
      </c>
      <c r="G873" s="15" t="n">
        <v>0</v>
      </c>
      <c r="H873" s="2" t="n">
        <f aca="false">MAX(I873:J873)</f>
        <v>0</v>
      </c>
      <c r="I873" s="15" t="n">
        <v>0</v>
      </c>
      <c r="J873" s="15" t="n">
        <v>0</v>
      </c>
      <c r="K873" s="15" t="n">
        <v>4.46310360332234</v>
      </c>
      <c r="L873" s="15" t="n">
        <v>55</v>
      </c>
      <c r="M873" s="25" t="n">
        <v>3.08003209</v>
      </c>
      <c r="N873" s="0" t="str">
        <f aca="false">A873&amp;"_"&amp;B873</f>
        <v>MAW746_3</v>
      </c>
      <c r="O873" s="0" t="n">
        <f aca="false">HLOOKUP(N873,UP!$C$15:$AH$16,2,0)</f>
        <v>1</v>
      </c>
    </row>
    <row r="874" customFormat="false" ht="15.75" hidden="false" customHeight="true" outlineLevel="0" collapsed="false">
      <c r="A874" s="21" t="s">
        <v>49</v>
      </c>
      <c r="B874" s="28" t="n">
        <v>3</v>
      </c>
      <c r="C874" s="29" t="s">
        <v>57</v>
      </c>
      <c r="D874" s="30" t="n">
        <v>4696</v>
      </c>
      <c r="E874" s="24" t="s">
        <v>92</v>
      </c>
      <c r="F874" s="15" t="n">
        <v>1</v>
      </c>
      <c r="G874" s="15" t="n">
        <v>0</v>
      </c>
      <c r="H874" s="2" t="n">
        <f aca="false">MAX(I874:J874)</f>
        <v>0</v>
      </c>
      <c r="I874" s="15" t="n">
        <v>0</v>
      </c>
      <c r="J874" s="15" t="n">
        <v>0</v>
      </c>
      <c r="K874" s="15" t="n">
        <v>2.54845996059204</v>
      </c>
      <c r="L874" s="15" t="n">
        <v>55</v>
      </c>
      <c r="M874" s="25" t="n">
        <v>3.08003209</v>
      </c>
      <c r="N874" s="0" t="str">
        <f aca="false">A874&amp;"_"&amp;B874</f>
        <v>MAW746_3</v>
      </c>
      <c r="O874" s="0" t="n">
        <f aca="false">HLOOKUP(N874,UP!$C$15:$AH$16,2,0)</f>
        <v>1</v>
      </c>
    </row>
    <row r="875" customFormat="false" ht="15.75" hidden="false" customHeight="true" outlineLevel="0" collapsed="false">
      <c r="A875" s="21" t="s">
        <v>49</v>
      </c>
      <c r="B875" s="28" t="n">
        <v>3</v>
      </c>
      <c r="C875" s="29" t="s">
        <v>45</v>
      </c>
      <c r="D875" s="30" t="n">
        <v>4155</v>
      </c>
      <c r="E875" s="24" t="s">
        <v>92</v>
      </c>
      <c r="F875" s="15" t="n">
        <v>1</v>
      </c>
      <c r="G875" s="15" t="n">
        <v>0</v>
      </c>
      <c r="H875" s="2" t="n">
        <f aca="false">MAX(I875:J875)</f>
        <v>0</v>
      </c>
      <c r="I875" s="15" t="n">
        <v>0</v>
      </c>
      <c r="J875" s="15" t="n">
        <v>0</v>
      </c>
      <c r="K875" s="15" t="n">
        <v>4.20792774003451</v>
      </c>
      <c r="L875" s="15" t="n">
        <v>55</v>
      </c>
      <c r="M875" s="25" t="n">
        <v>3.08003209</v>
      </c>
      <c r="N875" s="0" t="str">
        <f aca="false">A875&amp;"_"&amp;B875</f>
        <v>MAW746_3</v>
      </c>
      <c r="O875" s="0" t="n">
        <f aca="false">HLOOKUP(N875,UP!$C$15:$AH$16,2,0)</f>
        <v>1</v>
      </c>
    </row>
    <row r="876" customFormat="false" ht="15.75" hidden="false" customHeight="true" outlineLevel="0" collapsed="false">
      <c r="A876" s="21" t="s">
        <v>49</v>
      </c>
      <c r="B876" s="28" t="n">
        <v>3</v>
      </c>
      <c r="C876" s="29" t="s">
        <v>58</v>
      </c>
      <c r="D876" s="30" t="n">
        <v>4694</v>
      </c>
      <c r="E876" s="24" t="s">
        <v>92</v>
      </c>
      <c r="F876" s="15" t="n">
        <v>1</v>
      </c>
      <c r="G876" s="15" t="n">
        <v>0</v>
      </c>
      <c r="H876" s="2" t="n">
        <f aca="false">MAX(I876:J876)</f>
        <v>0</v>
      </c>
      <c r="I876" s="15" t="n">
        <v>0</v>
      </c>
      <c r="J876" s="15" t="n">
        <v>0</v>
      </c>
      <c r="K876" s="15" t="n">
        <v>4.74231265041013</v>
      </c>
      <c r="L876" s="15" t="n">
        <v>55</v>
      </c>
      <c r="M876" s="25" t="n">
        <v>3.08003209</v>
      </c>
      <c r="N876" s="0" t="str">
        <f aca="false">A876&amp;"_"&amp;B876</f>
        <v>MAW746_3</v>
      </c>
      <c r="O876" s="0" t="n">
        <f aca="false">HLOOKUP(N876,UP!$C$15:$AH$16,2,0)</f>
        <v>1</v>
      </c>
    </row>
    <row r="877" customFormat="false" ht="15.75" hidden="false" customHeight="true" outlineLevel="0" collapsed="false">
      <c r="A877" s="21" t="s">
        <v>49</v>
      </c>
      <c r="B877" s="28" t="n">
        <v>3</v>
      </c>
      <c r="C877" s="29" t="s">
        <v>53</v>
      </c>
      <c r="D877" s="30" t="n">
        <v>4555</v>
      </c>
      <c r="E877" s="24" t="s">
        <v>92</v>
      </c>
      <c r="F877" s="15" t="n">
        <v>1</v>
      </c>
      <c r="G877" s="15" t="n">
        <v>0</v>
      </c>
      <c r="H877" s="2" t="n">
        <f aca="false">MAX(I877:J877)</f>
        <v>0</v>
      </c>
      <c r="I877" s="15" t="n">
        <v>0</v>
      </c>
      <c r="J877" s="15" t="n">
        <v>0</v>
      </c>
      <c r="K877" s="15" t="n">
        <v>5.1767949144016</v>
      </c>
      <c r="L877" s="15" t="n">
        <v>55</v>
      </c>
      <c r="M877" s="25" t="n">
        <v>3.08003209</v>
      </c>
      <c r="N877" s="0" t="str">
        <f aca="false">A877&amp;"_"&amp;B877</f>
        <v>MAW746_3</v>
      </c>
      <c r="O877" s="0" t="n">
        <f aca="false">HLOOKUP(N877,UP!$C$15:$AH$16,2,0)</f>
        <v>1</v>
      </c>
    </row>
    <row r="878" customFormat="false" ht="15.75" hidden="false" customHeight="true" outlineLevel="0" collapsed="false">
      <c r="A878" s="21" t="s">
        <v>49</v>
      </c>
      <c r="B878" s="28" t="n">
        <v>3</v>
      </c>
      <c r="C878" s="29" t="s">
        <v>56</v>
      </c>
      <c r="D878" s="30" t="n">
        <v>4553</v>
      </c>
      <c r="E878" s="24" t="s">
        <v>92</v>
      </c>
      <c r="F878" s="15" t="n">
        <v>1</v>
      </c>
      <c r="G878" s="15" t="n">
        <v>0</v>
      </c>
      <c r="H878" s="2" t="n">
        <f aca="false">MAX(I878:J878)</f>
        <v>0</v>
      </c>
      <c r="I878" s="15" t="n">
        <v>0</v>
      </c>
      <c r="J878" s="15" t="n">
        <v>0</v>
      </c>
      <c r="K878" s="15" t="n">
        <v>1.83853856069709</v>
      </c>
      <c r="L878" s="15" t="n">
        <v>55</v>
      </c>
      <c r="M878" s="25" t="n">
        <v>3.08003209</v>
      </c>
      <c r="N878" s="0" t="str">
        <f aca="false">A878&amp;"_"&amp;B878</f>
        <v>MAW746_3</v>
      </c>
      <c r="O878" s="0" t="n">
        <f aca="false">HLOOKUP(N878,UP!$C$15:$AH$16,2,0)</f>
        <v>1</v>
      </c>
    </row>
    <row r="879" customFormat="false" ht="15.75" hidden="false" customHeight="true" outlineLevel="0" collapsed="false">
      <c r="A879" s="21" t="s">
        <v>49</v>
      </c>
      <c r="B879" s="28" t="n">
        <v>3</v>
      </c>
      <c r="C879" s="29" t="s">
        <v>56</v>
      </c>
      <c r="D879" s="30" t="n">
        <v>4687</v>
      </c>
      <c r="E879" s="24" t="s">
        <v>92</v>
      </c>
      <c r="F879" s="15" t="n">
        <v>1</v>
      </c>
      <c r="G879" s="15" t="n">
        <v>0</v>
      </c>
      <c r="H879" s="2" t="n">
        <f aca="false">MAX(I879:J879)</f>
        <v>0</v>
      </c>
      <c r="I879" s="15" t="n">
        <v>0</v>
      </c>
      <c r="J879" s="15" t="n">
        <v>0</v>
      </c>
      <c r="K879" s="15" t="n">
        <v>6.60865430609149</v>
      </c>
      <c r="L879" s="15" t="n">
        <v>55</v>
      </c>
      <c r="M879" s="25" t="n">
        <v>3.08003209</v>
      </c>
      <c r="N879" s="0" t="str">
        <f aca="false">A879&amp;"_"&amp;B879</f>
        <v>MAW746_3</v>
      </c>
      <c r="O879" s="0" t="n">
        <f aca="false">HLOOKUP(N879,UP!$C$15:$AH$16,2,0)</f>
        <v>1</v>
      </c>
    </row>
    <row r="880" customFormat="false" ht="15.75" hidden="false" customHeight="true" outlineLevel="0" collapsed="false">
      <c r="A880" s="21" t="s">
        <v>49</v>
      </c>
      <c r="B880" s="28" t="n">
        <v>3</v>
      </c>
      <c r="C880" s="29" t="s">
        <v>56</v>
      </c>
      <c r="D880" s="30" t="n">
        <v>4860</v>
      </c>
      <c r="E880" s="24" t="s">
        <v>92</v>
      </c>
      <c r="F880" s="15" t="n">
        <v>1</v>
      </c>
      <c r="G880" s="15" t="n">
        <v>0</v>
      </c>
      <c r="H880" s="2" t="n">
        <f aca="false">MAX(I880:J880)</f>
        <v>0</v>
      </c>
      <c r="I880" s="15" t="n">
        <v>0</v>
      </c>
      <c r="J880" s="15" t="n">
        <v>0</v>
      </c>
      <c r="K880" s="15" t="n">
        <v>5.46181590789853</v>
      </c>
      <c r="L880" s="15" t="n">
        <v>55</v>
      </c>
      <c r="M880" s="25" t="n">
        <v>3.08003209</v>
      </c>
      <c r="N880" s="0" t="str">
        <f aca="false">A880&amp;"_"&amp;B880</f>
        <v>MAW746_3</v>
      </c>
      <c r="O880" s="0" t="n">
        <f aca="false">HLOOKUP(N880,UP!$C$15:$AH$16,2,0)</f>
        <v>1</v>
      </c>
    </row>
    <row r="881" customFormat="false" ht="15.75" hidden="false" customHeight="true" outlineLevel="0" collapsed="false">
      <c r="A881" s="21" t="s">
        <v>49</v>
      </c>
      <c r="B881" s="28" t="n">
        <v>2</v>
      </c>
      <c r="C881" s="29" t="s">
        <v>60</v>
      </c>
      <c r="D881" s="30" t="n">
        <v>4629</v>
      </c>
      <c r="E881" s="24" t="s">
        <v>92</v>
      </c>
      <c r="F881" s="15" t="n">
        <v>1</v>
      </c>
      <c r="G881" s="15" t="n">
        <v>0</v>
      </c>
      <c r="H881" s="2" t="n">
        <f aca="false">MAX(I881:J881)</f>
        <v>0</v>
      </c>
      <c r="I881" s="15" t="n">
        <v>0</v>
      </c>
      <c r="J881" s="15" t="n">
        <v>0</v>
      </c>
      <c r="K881" s="15" t="n">
        <v>4.52782041198629</v>
      </c>
      <c r="L881" s="15" t="n">
        <v>55</v>
      </c>
      <c r="M881" s="25" t="n">
        <v>3.08003209</v>
      </c>
      <c r="N881" s="0" t="str">
        <f aca="false">A881&amp;"_"&amp;B881</f>
        <v>MAW746_2</v>
      </c>
      <c r="O881" s="0" t="n">
        <f aca="false">HLOOKUP(N881,UP!$C$15:$AH$16,2,0)</f>
        <v>1</v>
      </c>
    </row>
    <row r="882" customFormat="false" ht="15.75" hidden="false" customHeight="true" outlineLevel="0" collapsed="false">
      <c r="A882" s="21" t="s">
        <v>49</v>
      </c>
      <c r="B882" s="28" t="n">
        <v>4</v>
      </c>
      <c r="C882" s="29" t="s">
        <v>57</v>
      </c>
      <c r="D882" s="30" t="n">
        <v>4139</v>
      </c>
      <c r="E882" s="24" t="s">
        <v>92</v>
      </c>
      <c r="F882" s="15" t="n">
        <v>1</v>
      </c>
      <c r="G882" s="15" t="n">
        <v>0</v>
      </c>
      <c r="H882" s="2" t="n">
        <f aca="false">MAX(I882:J882)</f>
        <v>0</v>
      </c>
      <c r="I882" s="15" t="n">
        <v>0</v>
      </c>
      <c r="J882" s="15" t="n">
        <v>0</v>
      </c>
      <c r="K882" s="15" t="n">
        <v>4.95115002205751</v>
      </c>
      <c r="L882" s="15" t="n">
        <v>55</v>
      </c>
      <c r="M882" s="25" t="n">
        <v>3.08003209</v>
      </c>
      <c r="N882" s="0" t="str">
        <f aca="false">A882&amp;"_"&amp;B882</f>
        <v>MAW746_4</v>
      </c>
      <c r="O882" s="0" t="n">
        <f aca="false">HLOOKUP(N882,UP!$C$15:$AH$16,2,0)</f>
        <v>1</v>
      </c>
    </row>
    <row r="883" customFormat="false" ht="15.75" hidden="false" customHeight="true" outlineLevel="0" collapsed="false">
      <c r="A883" s="21" t="s">
        <v>49</v>
      </c>
      <c r="B883" s="28" t="n">
        <v>4</v>
      </c>
      <c r="C883" s="29" t="s">
        <v>57</v>
      </c>
      <c r="D883" s="30" t="n">
        <v>4503</v>
      </c>
      <c r="E883" s="24" t="s">
        <v>92</v>
      </c>
      <c r="F883" s="15" t="n">
        <v>1</v>
      </c>
      <c r="G883" s="15" t="n">
        <v>0</v>
      </c>
      <c r="H883" s="2" t="n">
        <f aca="false">MAX(I883:J883)</f>
        <v>0</v>
      </c>
      <c r="I883" s="15" t="n">
        <v>0</v>
      </c>
      <c r="J883" s="15" t="n">
        <v>0</v>
      </c>
      <c r="K883" s="15" t="n">
        <v>3.70739349050131</v>
      </c>
      <c r="L883" s="15" t="n">
        <v>55</v>
      </c>
      <c r="M883" s="25" t="n">
        <v>3.08003209</v>
      </c>
      <c r="N883" s="0" t="str">
        <f aca="false">A883&amp;"_"&amp;B883</f>
        <v>MAW746_4</v>
      </c>
      <c r="O883" s="0" t="n">
        <f aca="false">HLOOKUP(N883,UP!$C$15:$AH$16,2,0)</f>
        <v>1</v>
      </c>
    </row>
    <row r="884" customFormat="false" ht="15.75" hidden="false" customHeight="true" outlineLevel="0" collapsed="false">
      <c r="A884" s="21" t="s">
        <v>49</v>
      </c>
      <c r="B884" s="28" t="n">
        <v>4</v>
      </c>
      <c r="C884" s="29" t="s">
        <v>57</v>
      </c>
      <c r="D884" s="30" t="n">
        <v>4653</v>
      </c>
      <c r="E884" s="24" t="s">
        <v>92</v>
      </c>
      <c r="F884" s="15" t="n">
        <v>1</v>
      </c>
      <c r="G884" s="15" t="n">
        <v>0</v>
      </c>
      <c r="H884" s="2" t="n">
        <f aca="false">MAX(I884:J884)</f>
        <v>0</v>
      </c>
      <c r="I884" s="15" t="n">
        <v>0</v>
      </c>
      <c r="J884" s="15" t="n">
        <v>0</v>
      </c>
      <c r="K884" s="15" t="n">
        <v>2.26288918838073</v>
      </c>
      <c r="L884" s="15" t="n">
        <v>55</v>
      </c>
      <c r="M884" s="25" t="n">
        <v>3.08003209</v>
      </c>
      <c r="N884" s="0" t="str">
        <f aca="false">A884&amp;"_"&amp;B884</f>
        <v>MAW746_4</v>
      </c>
      <c r="O884" s="0" t="n">
        <f aca="false">HLOOKUP(N884,UP!$C$15:$AH$16,2,0)</f>
        <v>1</v>
      </c>
    </row>
    <row r="885" customFormat="false" ht="15.75" hidden="false" customHeight="true" outlineLevel="0" collapsed="false">
      <c r="A885" s="21" t="s">
        <v>49</v>
      </c>
      <c r="B885" s="28" t="n">
        <v>4</v>
      </c>
      <c r="C885" s="29" t="s">
        <v>60</v>
      </c>
      <c r="D885" s="30" t="n">
        <v>4108</v>
      </c>
      <c r="E885" s="24" t="s">
        <v>92</v>
      </c>
      <c r="F885" s="15" t="n">
        <v>1</v>
      </c>
      <c r="G885" s="15" t="n">
        <v>0</v>
      </c>
      <c r="H885" s="2" t="n">
        <f aca="false">MAX(I885:J885)</f>
        <v>0</v>
      </c>
      <c r="I885" s="15" t="n">
        <v>0</v>
      </c>
      <c r="J885" s="15" t="n">
        <v>0</v>
      </c>
      <c r="K885" s="15" t="n">
        <v>3.25767450213994</v>
      </c>
      <c r="L885" s="15" t="n">
        <v>55</v>
      </c>
      <c r="M885" s="25" t="n">
        <v>3.08003209</v>
      </c>
      <c r="N885" s="0" t="str">
        <f aca="false">A885&amp;"_"&amp;B885</f>
        <v>MAW746_4</v>
      </c>
      <c r="O885" s="0" t="n">
        <f aca="false">HLOOKUP(N885,UP!$C$15:$AH$16,2,0)</f>
        <v>1</v>
      </c>
    </row>
    <row r="886" customFormat="false" ht="15.75" hidden="false" customHeight="true" outlineLevel="0" collapsed="false">
      <c r="A886" s="21" t="s">
        <v>49</v>
      </c>
      <c r="B886" s="28" t="n">
        <v>4</v>
      </c>
      <c r="C886" s="29" t="s">
        <v>56</v>
      </c>
      <c r="D886" s="30" t="n">
        <v>4330</v>
      </c>
      <c r="E886" s="24" t="s">
        <v>92</v>
      </c>
      <c r="F886" s="15" t="n">
        <v>1</v>
      </c>
      <c r="G886" s="15" t="n">
        <v>0</v>
      </c>
      <c r="H886" s="2" t="n">
        <f aca="false">MAX(I886:J886)</f>
        <v>0</v>
      </c>
      <c r="I886" s="15" t="n">
        <v>0</v>
      </c>
      <c r="J886" s="15" t="n">
        <v>0</v>
      </c>
      <c r="K886" s="15" t="n">
        <v>7.23045403205325</v>
      </c>
      <c r="L886" s="15" t="n">
        <v>55</v>
      </c>
      <c r="M886" s="25" t="n">
        <v>3.08003209</v>
      </c>
      <c r="N886" s="0" t="str">
        <f aca="false">A886&amp;"_"&amp;B886</f>
        <v>MAW746_4</v>
      </c>
      <c r="O886" s="0" t="n">
        <f aca="false">HLOOKUP(N886,UP!$C$15:$AH$16,2,0)</f>
        <v>1</v>
      </c>
    </row>
    <row r="887" customFormat="false" ht="15.75" hidden="false" customHeight="true" outlineLevel="0" collapsed="false">
      <c r="A887" s="21" t="s">
        <v>49</v>
      </c>
      <c r="B887" s="28" t="n">
        <v>4</v>
      </c>
      <c r="C887" s="29" t="s">
        <v>56</v>
      </c>
      <c r="D887" s="30" t="n">
        <v>4507</v>
      </c>
      <c r="E887" s="24" t="s">
        <v>92</v>
      </c>
      <c r="F887" s="15" t="n">
        <v>1</v>
      </c>
      <c r="G887" s="15" t="n">
        <v>0</v>
      </c>
      <c r="H887" s="2" t="n">
        <f aca="false">MAX(I887:J887)</f>
        <v>0</v>
      </c>
      <c r="I887" s="15" t="n">
        <v>0</v>
      </c>
      <c r="J887" s="15" t="n">
        <v>0</v>
      </c>
      <c r="K887" s="15" t="n">
        <v>4.16017553169994</v>
      </c>
      <c r="L887" s="15" t="n">
        <v>55</v>
      </c>
      <c r="M887" s="25" t="n">
        <v>3.08003209</v>
      </c>
      <c r="N887" s="0" t="str">
        <f aca="false">A887&amp;"_"&amp;B887</f>
        <v>MAW746_4</v>
      </c>
      <c r="O887" s="0" t="n">
        <f aca="false">HLOOKUP(N887,UP!$C$15:$AH$16,2,0)</f>
        <v>1</v>
      </c>
    </row>
    <row r="888" customFormat="false" ht="15.75" hidden="false" customHeight="true" outlineLevel="0" collapsed="false">
      <c r="A888" s="21" t="s">
        <v>49</v>
      </c>
      <c r="B888" s="28" t="n">
        <v>4</v>
      </c>
      <c r="C888" s="29" t="s">
        <v>57</v>
      </c>
      <c r="D888" s="30" t="n">
        <v>4644</v>
      </c>
      <c r="E888" s="24" t="s">
        <v>92</v>
      </c>
      <c r="F888" s="15" t="n">
        <v>1</v>
      </c>
      <c r="G888" s="15" t="n">
        <v>0</v>
      </c>
      <c r="H888" s="2" t="n">
        <f aca="false">MAX(I888:J888)</f>
        <v>0</v>
      </c>
      <c r="I888" s="15" t="n">
        <v>0</v>
      </c>
      <c r="J888" s="15" t="n">
        <v>0</v>
      </c>
      <c r="K888" s="15" t="n">
        <v>4.57690779719863</v>
      </c>
      <c r="L888" s="15" t="n">
        <v>55</v>
      </c>
      <c r="M888" s="25" t="n">
        <v>3.08003209</v>
      </c>
      <c r="N888" s="0" t="str">
        <f aca="false">A888&amp;"_"&amp;B888</f>
        <v>MAW746_4</v>
      </c>
      <c r="O888" s="0" t="n">
        <f aca="false">HLOOKUP(N888,UP!$C$15:$AH$16,2,0)</f>
        <v>1</v>
      </c>
    </row>
    <row r="889" customFormat="false" ht="15.75" hidden="false" customHeight="true" outlineLevel="0" collapsed="false">
      <c r="A889" s="21" t="s">
        <v>49</v>
      </c>
      <c r="B889" s="28" t="n">
        <v>4</v>
      </c>
      <c r="C889" s="29" t="s">
        <v>56</v>
      </c>
      <c r="D889" s="30" t="n">
        <v>4495</v>
      </c>
      <c r="E889" s="24" t="s">
        <v>92</v>
      </c>
      <c r="F889" s="15" t="n">
        <v>1</v>
      </c>
      <c r="G889" s="15" t="n">
        <v>0</v>
      </c>
      <c r="H889" s="2" t="n">
        <f aca="false">MAX(I889:J889)</f>
        <v>0</v>
      </c>
      <c r="I889" s="15" t="n">
        <v>0</v>
      </c>
      <c r="J889" s="15" t="n">
        <v>0</v>
      </c>
      <c r="K889" s="15" t="n">
        <v>4.96567988808037</v>
      </c>
      <c r="L889" s="15" t="n">
        <v>55</v>
      </c>
      <c r="M889" s="25" t="n">
        <v>3.08003209</v>
      </c>
      <c r="N889" s="0" t="str">
        <f aca="false">A889&amp;"_"&amp;B889</f>
        <v>MAW746_4</v>
      </c>
      <c r="O889" s="0" t="n">
        <f aca="false">HLOOKUP(N889,UP!$C$15:$AH$16,2,0)</f>
        <v>1</v>
      </c>
    </row>
    <row r="890" customFormat="false" ht="15.75" hidden="false" customHeight="true" outlineLevel="0" collapsed="false">
      <c r="A890" s="21" t="s">
        <v>49</v>
      </c>
      <c r="B890" s="28" t="n">
        <v>2</v>
      </c>
      <c r="C890" s="29" t="s">
        <v>53</v>
      </c>
      <c r="D890" s="30" t="n">
        <v>4281</v>
      </c>
      <c r="E890" s="24" t="s">
        <v>92</v>
      </c>
      <c r="F890" s="15" t="n">
        <v>1</v>
      </c>
      <c r="G890" s="15" t="n">
        <v>0</v>
      </c>
      <c r="H890" s="2" t="n">
        <f aca="false">MAX(I890:J890)</f>
        <v>0</v>
      </c>
      <c r="I890" s="15" t="n">
        <v>0</v>
      </c>
      <c r="J890" s="15" t="n">
        <v>0</v>
      </c>
      <c r="K890" s="15" t="n">
        <v>3.57246208602963</v>
      </c>
      <c r="L890" s="15" t="n">
        <v>55</v>
      </c>
      <c r="M890" s="25" t="n">
        <v>3.08003209</v>
      </c>
      <c r="N890" s="0" t="str">
        <f aca="false">A890&amp;"_"&amp;B890</f>
        <v>MAW746_2</v>
      </c>
      <c r="O890" s="0" t="n">
        <f aca="false">HLOOKUP(N890,UP!$C$15:$AH$16,2,0)</f>
        <v>1</v>
      </c>
    </row>
    <row r="891" customFormat="false" ht="15.75" hidden="false" customHeight="true" outlineLevel="0" collapsed="false">
      <c r="A891" s="21" t="s">
        <v>49</v>
      </c>
      <c r="B891" s="28" t="n">
        <v>2</v>
      </c>
      <c r="C891" s="29" t="s">
        <v>56</v>
      </c>
      <c r="D891" s="30" t="n">
        <v>4282</v>
      </c>
      <c r="E891" s="24" t="s">
        <v>92</v>
      </c>
      <c r="F891" s="15" t="n">
        <v>1</v>
      </c>
      <c r="G891" s="15" t="n">
        <v>0</v>
      </c>
      <c r="H891" s="2" t="n">
        <f aca="false">MAX(I891:J891)</f>
        <v>0</v>
      </c>
      <c r="I891" s="15" t="n">
        <v>0</v>
      </c>
      <c r="J891" s="15" t="n">
        <v>0</v>
      </c>
      <c r="K891" s="15" t="n">
        <v>4.87</v>
      </c>
      <c r="L891" s="15" t="n">
        <v>55</v>
      </c>
      <c r="M891" s="25" t="n">
        <v>3.08003209</v>
      </c>
      <c r="N891" s="0" t="str">
        <f aca="false">A891&amp;"_"&amp;B891</f>
        <v>MAW746_2</v>
      </c>
      <c r="O891" s="0" t="n">
        <f aca="false">HLOOKUP(N891,UP!$C$15:$AH$16,2,0)</f>
        <v>1</v>
      </c>
    </row>
    <row r="892" customFormat="false" ht="15.75" hidden="false" customHeight="true" outlineLevel="0" collapsed="false">
      <c r="A892" s="21" t="s">
        <v>49</v>
      </c>
      <c r="B892" s="28" t="n">
        <v>2</v>
      </c>
      <c r="C892" s="29" t="s">
        <v>53</v>
      </c>
      <c r="D892" s="30" t="n">
        <v>4447</v>
      </c>
      <c r="E892" s="24" t="s">
        <v>92</v>
      </c>
      <c r="F892" s="15" t="n">
        <v>1</v>
      </c>
      <c r="G892" s="15" t="n">
        <v>0</v>
      </c>
      <c r="H892" s="2" t="n">
        <f aca="false">MAX(I892:J892)</f>
        <v>0</v>
      </c>
      <c r="I892" s="15" t="n">
        <v>0</v>
      </c>
      <c r="J892" s="15" t="n">
        <v>0</v>
      </c>
      <c r="K892" s="15" t="n">
        <v>2.54469004940773</v>
      </c>
      <c r="L892" s="15" t="n">
        <v>55</v>
      </c>
      <c r="M892" s="25" t="n">
        <v>3.08003209</v>
      </c>
      <c r="N892" s="0" t="str">
        <f aca="false">A892&amp;"_"&amp;B892</f>
        <v>MAW746_2</v>
      </c>
      <c r="O892" s="0" t="n">
        <f aca="false">HLOOKUP(N892,UP!$C$15:$AH$16,2,0)</f>
        <v>1</v>
      </c>
    </row>
    <row r="893" customFormat="false" ht="15.75" hidden="false" customHeight="true" outlineLevel="0" collapsed="false">
      <c r="A893" s="21" t="s">
        <v>49</v>
      </c>
      <c r="B893" s="28" t="n">
        <v>2</v>
      </c>
      <c r="C893" s="29" t="s">
        <v>57</v>
      </c>
      <c r="D893" s="30" t="n">
        <v>4061</v>
      </c>
      <c r="E893" s="24" t="s">
        <v>92</v>
      </c>
      <c r="F893" s="15" t="n">
        <v>1</v>
      </c>
      <c r="G893" s="15" t="n">
        <v>0</v>
      </c>
      <c r="H893" s="2" t="n">
        <f aca="false">MAX(I893:J893)</f>
        <v>0</v>
      </c>
      <c r="I893" s="15" t="n">
        <v>0</v>
      </c>
      <c r="J893" s="15" t="n">
        <v>0</v>
      </c>
      <c r="K893" s="15" t="n">
        <v>1.96349540849362</v>
      </c>
      <c r="L893" s="15" t="n">
        <v>55</v>
      </c>
      <c r="M893" s="25" t="n">
        <v>3.08003209</v>
      </c>
      <c r="N893" s="0" t="str">
        <f aca="false">A893&amp;"_"&amp;B893</f>
        <v>MAW746_2</v>
      </c>
      <c r="O893" s="0" t="n">
        <f aca="false">HLOOKUP(N893,UP!$C$15:$AH$16,2,0)</f>
        <v>1</v>
      </c>
    </row>
    <row r="894" customFormat="false" ht="15.75" hidden="false" customHeight="true" outlineLevel="0" collapsed="false">
      <c r="A894" s="21" t="s">
        <v>49</v>
      </c>
      <c r="B894" s="28" t="n">
        <v>2</v>
      </c>
      <c r="C894" s="29" t="s">
        <v>60</v>
      </c>
      <c r="D894" s="30" t="n">
        <v>4410</v>
      </c>
      <c r="E894" s="24" t="s">
        <v>92</v>
      </c>
      <c r="F894" s="15" t="n">
        <v>1</v>
      </c>
      <c r="G894" s="15" t="n">
        <v>0</v>
      </c>
      <c r="H894" s="2" t="n">
        <f aca="false">MAX(I894:J894)</f>
        <v>0</v>
      </c>
      <c r="I894" s="15" t="n">
        <v>0</v>
      </c>
      <c r="J894" s="15" t="n">
        <v>0</v>
      </c>
      <c r="K894" s="15" t="n">
        <v>3.5091589940598</v>
      </c>
      <c r="L894" s="15" t="n">
        <v>55</v>
      </c>
      <c r="M894" s="25" t="n">
        <v>3.08003209</v>
      </c>
      <c r="N894" s="0" t="str">
        <f aca="false">A894&amp;"_"&amp;B894</f>
        <v>MAW746_2</v>
      </c>
      <c r="O894" s="0" t="n">
        <f aca="false">HLOOKUP(N894,UP!$C$15:$AH$16,2,0)</f>
        <v>1</v>
      </c>
    </row>
    <row r="895" customFormat="false" ht="15.75" hidden="false" customHeight="true" outlineLevel="0" collapsed="false">
      <c r="A895" s="21" t="s">
        <v>49</v>
      </c>
      <c r="B895" s="28" t="n">
        <v>2</v>
      </c>
      <c r="C895" s="29" t="s">
        <v>56</v>
      </c>
      <c r="D895" s="30" t="n">
        <v>4620</v>
      </c>
      <c r="E895" s="24" t="s">
        <v>92</v>
      </c>
      <c r="F895" s="15" t="n">
        <v>1</v>
      </c>
      <c r="G895" s="15" t="n">
        <v>0</v>
      </c>
      <c r="H895" s="2" t="n">
        <f aca="false">MAX(I895:J895)</f>
        <v>0</v>
      </c>
      <c r="I895" s="15" t="n">
        <v>0</v>
      </c>
      <c r="J895" s="15" t="n">
        <v>0</v>
      </c>
      <c r="K895" s="15" t="n">
        <v>5.43416989254694</v>
      </c>
      <c r="L895" s="15" t="n">
        <v>55</v>
      </c>
      <c r="M895" s="25" t="n">
        <v>3.08003209</v>
      </c>
      <c r="N895" s="0" t="str">
        <f aca="false">A895&amp;"_"&amp;B895</f>
        <v>MAW746_2</v>
      </c>
      <c r="O895" s="0" t="n">
        <f aca="false">HLOOKUP(N895,UP!$C$15:$AH$16,2,0)</f>
        <v>1</v>
      </c>
    </row>
    <row r="896" customFormat="false" ht="15.75" hidden="false" customHeight="true" outlineLevel="0" collapsed="false">
      <c r="A896" s="21" t="s">
        <v>49</v>
      </c>
      <c r="B896" s="28" t="n">
        <v>2</v>
      </c>
      <c r="C896" s="29" t="s">
        <v>57</v>
      </c>
      <c r="D896" s="30" t="n">
        <v>4072</v>
      </c>
      <c r="E896" s="24" t="s">
        <v>92</v>
      </c>
      <c r="F896" s="15" t="n">
        <v>1</v>
      </c>
      <c r="G896" s="15" t="n">
        <v>0</v>
      </c>
      <c r="H896" s="2" t="n">
        <f aca="false">MAX(I896:J896)</f>
        <v>0</v>
      </c>
      <c r="I896" s="15" t="n">
        <v>0</v>
      </c>
      <c r="J896" s="15" t="n">
        <v>0</v>
      </c>
      <c r="K896" s="15" t="n">
        <v>2.14708222918777</v>
      </c>
      <c r="L896" s="15" t="n">
        <v>55</v>
      </c>
      <c r="M896" s="25" t="n">
        <v>3.08003209</v>
      </c>
      <c r="N896" s="0" t="str">
        <f aca="false">A896&amp;"_"&amp;B896</f>
        <v>MAW746_2</v>
      </c>
      <c r="O896" s="0" t="n">
        <f aca="false">HLOOKUP(N896,UP!$C$15:$AH$16,2,0)</f>
        <v>1</v>
      </c>
    </row>
    <row r="897" customFormat="false" ht="15.75" hidden="false" customHeight="true" outlineLevel="0" collapsed="false">
      <c r="A897" s="21" t="s">
        <v>49</v>
      </c>
      <c r="B897" s="28" t="n">
        <v>2</v>
      </c>
      <c r="C897" s="29" t="s">
        <v>71</v>
      </c>
      <c r="D897" s="30" t="n">
        <v>4067</v>
      </c>
      <c r="E897" s="24" t="s">
        <v>92</v>
      </c>
      <c r="F897" s="15" t="n">
        <v>1</v>
      </c>
      <c r="G897" s="15" t="n">
        <v>0</v>
      </c>
      <c r="H897" s="2" t="n">
        <f aca="false">MAX(I897:J897)</f>
        <v>0</v>
      </c>
      <c r="I897" s="15" t="n">
        <v>0</v>
      </c>
      <c r="J897" s="15" t="n">
        <v>0</v>
      </c>
      <c r="K897" s="15" t="n">
        <v>3.20599530298838</v>
      </c>
      <c r="L897" s="15" t="n">
        <v>55</v>
      </c>
      <c r="M897" s="25" t="n">
        <v>3.08003209</v>
      </c>
      <c r="N897" s="0" t="str">
        <f aca="false">A897&amp;"_"&amp;B897</f>
        <v>MAW746_2</v>
      </c>
      <c r="O897" s="0" t="n">
        <f aca="false">HLOOKUP(N897,UP!$C$15:$AH$16,2,0)</f>
        <v>1</v>
      </c>
    </row>
    <row r="898" customFormat="false" ht="15.75" hidden="false" customHeight="true" outlineLevel="0" collapsed="false">
      <c r="A898" s="21" t="s">
        <v>49</v>
      </c>
      <c r="B898" s="28" t="n">
        <v>2</v>
      </c>
      <c r="C898" s="29" t="s">
        <v>57</v>
      </c>
      <c r="D898" s="30" t="n">
        <v>4291</v>
      </c>
      <c r="E898" s="24" t="s">
        <v>92</v>
      </c>
      <c r="F898" s="15" t="n">
        <v>1</v>
      </c>
      <c r="G898" s="15" t="n">
        <v>0</v>
      </c>
      <c r="H898" s="2" t="n">
        <f aca="false">MAX(I898:J898)</f>
        <v>0</v>
      </c>
      <c r="I898" s="15" t="n">
        <v>0</v>
      </c>
      <c r="J898" s="15" t="n">
        <v>0</v>
      </c>
      <c r="K898" s="15" t="n">
        <v>3.40297316236846</v>
      </c>
      <c r="L898" s="15" t="n">
        <v>55</v>
      </c>
      <c r="M898" s="25" t="n">
        <v>3.08003209</v>
      </c>
      <c r="N898" s="0" t="str">
        <f aca="false">A898&amp;"_"&amp;B898</f>
        <v>MAW746_2</v>
      </c>
      <c r="O898" s="0" t="n">
        <f aca="false">HLOOKUP(N898,UP!$C$15:$AH$16,2,0)</f>
        <v>1</v>
      </c>
    </row>
    <row r="899" customFormat="false" ht="15.75" hidden="false" customHeight="true" outlineLevel="0" collapsed="false">
      <c r="A899" s="21" t="s">
        <v>49</v>
      </c>
      <c r="B899" s="28" t="n">
        <v>2</v>
      </c>
      <c r="C899" s="29" t="s">
        <v>76</v>
      </c>
      <c r="D899" s="30" t="n">
        <v>4294</v>
      </c>
      <c r="E899" s="24" t="s">
        <v>92</v>
      </c>
      <c r="F899" s="15" t="n">
        <v>1</v>
      </c>
      <c r="G899" s="15" t="n">
        <v>0</v>
      </c>
      <c r="H899" s="2" t="n">
        <f aca="false">MAX(I899:J899)</f>
        <v>0</v>
      </c>
      <c r="I899" s="15" t="n">
        <v>0</v>
      </c>
      <c r="J899" s="15" t="n">
        <v>0</v>
      </c>
      <c r="K899" s="15" t="n">
        <v>5.04539780166521</v>
      </c>
      <c r="L899" s="15" t="n">
        <v>55</v>
      </c>
      <c r="M899" s="25" t="n">
        <v>3.08003209</v>
      </c>
      <c r="N899" s="0" t="str">
        <f aca="false">A899&amp;"_"&amp;B899</f>
        <v>MAW746_2</v>
      </c>
      <c r="O899" s="0" t="n">
        <f aca="false">HLOOKUP(N899,UP!$C$15:$AH$16,2,0)</f>
        <v>1</v>
      </c>
    </row>
    <row r="900" customFormat="false" ht="15.75" hidden="false" customHeight="true" outlineLevel="0" collapsed="false">
      <c r="A900" s="21" t="s">
        <v>49</v>
      </c>
      <c r="B900" s="28" t="n">
        <v>2</v>
      </c>
      <c r="C900" s="29" t="s">
        <v>56</v>
      </c>
      <c r="D900" s="30" t="n">
        <v>4297</v>
      </c>
      <c r="E900" s="24" t="s">
        <v>92</v>
      </c>
      <c r="F900" s="15" t="n">
        <v>1</v>
      </c>
      <c r="G900" s="15" t="n">
        <v>0</v>
      </c>
      <c r="H900" s="2" t="n">
        <f aca="false">MAX(I900:J900)</f>
        <v>0</v>
      </c>
      <c r="I900" s="15" t="n">
        <v>0</v>
      </c>
      <c r="J900" s="15" t="n">
        <v>0</v>
      </c>
      <c r="K900" s="15" t="n">
        <v>3.63482270020339</v>
      </c>
      <c r="L900" s="15" t="n">
        <v>55</v>
      </c>
      <c r="M900" s="25" t="n">
        <v>3.08003209</v>
      </c>
      <c r="N900" s="0" t="str">
        <f aca="false">A900&amp;"_"&amp;B900</f>
        <v>MAW746_2</v>
      </c>
      <c r="O900" s="0" t="n">
        <f aca="false">HLOOKUP(N900,UP!$C$15:$AH$16,2,0)</f>
        <v>1</v>
      </c>
    </row>
    <row r="901" customFormat="false" ht="15.75" hidden="false" customHeight="true" outlineLevel="0" collapsed="false">
      <c r="A901" s="21" t="s">
        <v>59</v>
      </c>
      <c r="B901" s="28" t="n">
        <v>1</v>
      </c>
      <c r="C901" s="34" t="s">
        <v>57</v>
      </c>
      <c r="D901" s="34" t="n">
        <v>7050</v>
      </c>
      <c r="E901" s="24" t="s">
        <v>92</v>
      </c>
      <c r="F901" s="15" t="n">
        <v>1</v>
      </c>
      <c r="G901" s="15" t="n">
        <v>0</v>
      </c>
      <c r="H901" s="2" t="n">
        <f aca="false">MAX(I901:J901)</f>
        <v>0</v>
      </c>
      <c r="I901" s="15" t="n">
        <v>0</v>
      </c>
      <c r="J901" s="15" t="n">
        <v>0</v>
      </c>
      <c r="K901" s="15" t="n">
        <v>3.21039353270341</v>
      </c>
      <c r="L901" s="15" t="n">
        <v>55</v>
      </c>
      <c r="M901" s="25" t="n">
        <v>3.08003209</v>
      </c>
      <c r="N901" s="0" t="str">
        <f aca="false">A901&amp;"_"&amp;B901</f>
        <v>MAW748_1</v>
      </c>
      <c r="O901" s="0" t="n">
        <f aca="false">HLOOKUP(N901,UP!$C$15:$AH$16,2,0)</f>
        <v>0</v>
      </c>
    </row>
    <row r="902" customFormat="false" ht="15.75" hidden="false" customHeight="true" outlineLevel="0" collapsed="false">
      <c r="A902" s="21" t="s">
        <v>59</v>
      </c>
      <c r="B902" s="28" t="n">
        <v>1</v>
      </c>
      <c r="C902" s="34" t="s">
        <v>56</v>
      </c>
      <c r="D902" s="34" t="n">
        <v>7135</v>
      </c>
      <c r="E902" s="24" t="s">
        <v>92</v>
      </c>
      <c r="F902" s="15" t="n">
        <v>1</v>
      </c>
      <c r="G902" s="15" t="n">
        <v>0</v>
      </c>
      <c r="H902" s="2" t="n">
        <f aca="false">MAX(I902:J902)</f>
        <v>0</v>
      </c>
      <c r="I902" s="15" t="n">
        <v>0</v>
      </c>
      <c r="J902" s="15" t="n">
        <v>0</v>
      </c>
      <c r="K902" s="15" t="n">
        <v>3.25767450213994</v>
      </c>
      <c r="L902" s="15" t="n">
        <v>55</v>
      </c>
      <c r="M902" s="25" t="n">
        <v>3.08003209</v>
      </c>
      <c r="N902" s="0" t="str">
        <f aca="false">A902&amp;"_"&amp;B902</f>
        <v>MAW748_1</v>
      </c>
      <c r="O902" s="0" t="n">
        <f aca="false">HLOOKUP(N902,UP!$C$15:$AH$16,2,0)</f>
        <v>0</v>
      </c>
    </row>
    <row r="903" customFormat="false" ht="15.75" hidden="false" customHeight="true" outlineLevel="0" collapsed="false">
      <c r="A903" s="21" t="s">
        <v>59</v>
      </c>
      <c r="B903" s="28" t="n">
        <v>1</v>
      </c>
      <c r="C903" s="34" t="s">
        <v>57</v>
      </c>
      <c r="D903" s="34" t="n">
        <v>5863</v>
      </c>
      <c r="E903" s="24" t="s">
        <v>92</v>
      </c>
      <c r="F903" s="15" t="n">
        <v>1</v>
      </c>
      <c r="G903" s="15" t="n">
        <v>0</v>
      </c>
      <c r="H903" s="2" t="n">
        <f aca="false">MAX(I903:J903)</f>
        <v>0</v>
      </c>
      <c r="I903" s="15" t="n">
        <v>0</v>
      </c>
      <c r="J903" s="15" t="n">
        <v>0</v>
      </c>
      <c r="K903" s="15" t="n">
        <v>1.12221616577044</v>
      </c>
      <c r="L903" s="15" t="n">
        <v>55</v>
      </c>
      <c r="M903" s="25" t="n">
        <v>3.08003209</v>
      </c>
      <c r="N903" s="0" t="str">
        <f aca="false">A903&amp;"_"&amp;B903</f>
        <v>MAW748_1</v>
      </c>
      <c r="O903" s="0" t="n">
        <f aca="false">HLOOKUP(N903,UP!$C$15:$AH$16,2,0)</f>
        <v>0</v>
      </c>
    </row>
    <row r="904" customFormat="false" ht="15.75" hidden="false" customHeight="true" outlineLevel="0" collapsed="false">
      <c r="A904" s="21" t="s">
        <v>59</v>
      </c>
      <c r="B904" s="28" t="n">
        <v>1</v>
      </c>
      <c r="C904" s="34" t="s">
        <v>56</v>
      </c>
      <c r="D904" s="34" t="n">
        <v>7060</v>
      </c>
      <c r="E904" s="24" t="s">
        <v>92</v>
      </c>
      <c r="F904" s="15" t="n">
        <v>1</v>
      </c>
      <c r="G904" s="15" t="n">
        <v>0</v>
      </c>
      <c r="H904" s="2" t="n">
        <f aca="false">MAX(I904:J904)</f>
        <v>0</v>
      </c>
      <c r="I904" s="15" t="n">
        <v>0</v>
      </c>
      <c r="J904" s="15" t="n">
        <v>0</v>
      </c>
      <c r="K904" s="15" t="n">
        <v>3.00029952399459</v>
      </c>
      <c r="L904" s="15" t="n">
        <v>55</v>
      </c>
      <c r="M904" s="25" t="n">
        <v>3.08003209</v>
      </c>
      <c r="N904" s="0" t="str">
        <f aca="false">A904&amp;"_"&amp;B904</f>
        <v>MAW748_1</v>
      </c>
      <c r="O904" s="0" t="n">
        <f aca="false">HLOOKUP(N904,UP!$C$15:$AH$16,2,0)</f>
        <v>0</v>
      </c>
    </row>
    <row r="905" customFormat="false" ht="15.75" hidden="false" customHeight="true" outlineLevel="0" collapsed="false">
      <c r="A905" s="21" t="s">
        <v>59</v>
      </c>
      <c r="B905" s="28" t="n">
        <v>2</v>
      </c>
      <c r="C905" s="34" t="s">
        <v>103</v>
      </c>
      <c r="D905" s="34" t="n">
        <v>7324</v>
      </c>
      <c r="E905" s="24" t="s">
        <v>92</v>
      </c>
      <c r="F905" s="15" t="n">
        <v>1</v>
      </c>
      <c r="G905" s="15" t="n">
        <v>0</v>
      </c>
      <c r="H905" s="2" t="n">
        <f aca="false">MAX(I905:J905)</f>
        <v>0</v>
      </c>
      <c r="I905" s="15" t="n">
        <v>0</v>
      </c>
      <c r="J905" s="15" t="n">
        <v>0</v>
      </c>
      <c r="K905" s="15" t="n">
        <v>2.75321326178975</v>
      </c>
      <c r="L905" s="15" t="n">
        <v>55</v>
      </c>
      <c r="M905" s="25" t="n">
        <v>3.08003209</v>
      </c>
      <c r="N905" s="0" t="str">
        <f aca="false">A905&amp;"_"&amp;B905</f>
        <v>MAW748_2</v>
      </c>
      <c r="O905" s="0" t="n">
        <f aca="false">HLOOKUP(N905,UP!$C$15:$AH$16,2,0)</f>
        <v>0</v>
      </c>
    </row>
    <row r="906" customFormat="false" ht="15.75" hidden="false" customHeight="true" outlineLevel="0" collapsed="false">
      <c r="A906" s="21" t="s">
        <v>59</v>
      </c>
      <c r="B906" s="28" t="n">
        <v>2</v>
      </c>
      <c r="C906" s="34" t="s">
        <v>56</v>
      </c>
      <c r="D906" s="34" t="n">
        <v>7355</v>
      </c>
      <c r="E906" s="24" t="s">
        <v>92</v>
      </c>
      <c r="F906" s="15" t="n">
        <v>1</v>
      </c>
      <c r="G906" s="15" t="n">
        <v>0</v>
      </c>
      <c r="H906" s="2" t="n">
        <f aca="false">MAX(I906:J906)</f>
        <v>0</v>
      </c>
      <c r="I906" s="15" t="n">
        <v>0</v>
      </c>
      <c r="J906" s="15" t="n">
        <v>0</v>
      </c>
      <c r="K906" s="15" t="n">
        <v>4.04805994387496</v>
      </c>
      <c r="L906" s="15" t="n">
        <v>55</v>
      </c>
      <c r="M906" s="25" t="n">
        <v>3.08003209</v>
      </c>
      <c r="N906" s="0" t="str">
        <f aca="false">A906&amp;"_"&amp;B906</f>
        <v>MAW748_2</v>
      </c>
      <c r="O906" s="0" t="n">
        <f aca="false">HLOOKUP(N906,UP!$C$15:$AH$16,2,0)</f>
        <v>0</v>
      </c>
    </row>
    <row r="907" customFormat="false" ht="15.75" hidden="false" customHeight="true" outlineLevel="0" collapsed="false">
      <c r="A907" s="21" t="s">
        <v>59</v>
      </c>
      <c r="B907" s="28" t="n">
        <v>1</v>
      </c>
      <c r="C907" s="34" t="s">
        <v>56</v>
      </c>
      <c r="D907" s="34" t="n">
        <v>7139</v>
      </c>
      <c r="E907" s="24" t="s">
        <v>92</v>
      </c>
      <c r="F907" s="15" t="n">
        <v>1</v>
      </c>
      <c r="G907" s="15" t="n">
        <v>0</v>
      </c>
      <c r="H907" s="2" t="n">
        <f aca="false">MAX(I907:J907)</f>
        <v>0</v>
      </c>
      <c r="I907" s="15" t="n">
        <v>0</v>
      </c>
      <c r="J907" s="15" t="n">
        <v>0</v>
      </c>
      <c r="K907" s="15" t="n">
        <v>3.02221213275338</v>
      </c>
      <c r="L907" s="15" t="n">
        <v>55</v>
      </c>
      <c r="M907" s="25" t="n">
        <v>3.08003209</v>
      </c>
      <c r="N907" s="0" t="str">
        <f aca="false">A907&amp;"_"&amp;B907</f>
        <v>MAW748_1</v>
      </c>
      <c r="O907" s="0" t="n">
        <f aca="false">HLOOKUP(N907,UP!$C$15:$AH$16,2,0)</f>
        <v>0</v>
      </c>
    </row>
    <row r="908" customFormat="false" ht="15.75" hidden="false" customHeight="true" outlineLevel="0" collapsed="false">
      <c r="A908" s="21" t="s">
        <v>59</v>
      </c>
      <c r="B908" s="28" t="n">
        <v>3</v>
      </c>
      <c r="C908" s="39" t="s">
        <v>56</v>
      </c>
      <c r="D908" s="39" t="n">
        <v>7476</v>
      </c>
      <c r="E908" s="24" t="s">
        <v>92</v>
      </c>
      <c r="F908" s="15" t="n">
        <v>1</v>
      </c>
      <c r="G908" s="15" t="n">
        <v>0</v>
      </c>
      <c r="H908" s="2" t="n">
        <f aca="false">MAX(I908:J908)</f>
        <v>0</v>
      </c>
      <c r="I908" s="15" t="n">
        <v>0</v>
      </c>
      <c r="J908" s="15" t="n">
        <v>0</v>
      </c>
      <c r="K908" s="15" t="n">
        <v>2.77842454283481</v>
      </c>
      <c r="L908" s="15" t="n">
        <v>55</v>
      </c>
      <c r="M908" s="25" t="n">
        <v>3.08003209</v>
      </c>
      <c r="N908" s="0" t="str">
        <f aca="false">A908&amp;"_"&amp;B908</f>
        <v>MAW748_3</v>
      </c>
      <c r="O908" s="0" t="n">
        <f aca="false">HLOOKUP(N908,UP!$C$15:$AH$16,2,0)</f>
        <v>0</v>
      </c>
    </row>
    <row r="909" customFormat="false" ht="15.75" hidden="false" customHeight="true" outlineLevel="0" collapsed="false">
      <c r="A909" s="21" t="s">
        <v>59</v>
      </c>
      <c r="B909" s="28" t="n">
        <v>3</v>
      </c>
      <c r="C909" s="39" t="s">
        <v>56</v>
      </c>
      <c r="D909" s="39" t="n">
        <v>7467</v>
      </c>
      <c r="E909" s="24" t="s">
        <v>92</v>
      </c>
      <c r="F909" s="15" t="n">
        <v>1</v>
      </c>
      <c r="G909" s="15" t="n">
        <v>0</v>
      </c>
      <c r="H909" s="2" t="n">
        <f aca="false">MAX(I909:J909)</f>
        <v>0</v>
      </c>
      <c r="I909" s="15" t="n">
        <v>0</v>
      </c>
      <c r="J909" s="15" t="n">
        <v>0</v>
      </c>
      <c r="K909" s="15" t="n">
        <v>2.37834271840015</v>
      </c>
      <c r="L909" s="15" t="n">
        <v>55</v>
      </c>
      <c r="M909" s="25" t="n">
        <v>3.08003209</v>
      </c>
      <c r="N909" s="0" t="str">
        <f aca="false">A909&amp;"_"&amp;B909</f>
        <v>MAW748_3</v>
      </c>
      <c r="O909" s="0" t="n">
        <f aca="false">HLOOKUP(N909,UP!$C$15:$AH$16,2,0)</f>
        <v>0</v>
      </c>
    </row>
    <row r="910" customFormat="false" ht="15.75" hidden="false" customHeight="true" outlineLevel="0" collapsed="false">
      <c r="A910" s="21" t="s">
        <v>59</v>
      </c>
      <c r="B910" s="28" t="n">
        <v>3</v>
      </c>
      <c r="C910" s="39" t="s">
        <v>56</v>
      </c>
      <c r="D910" s="39" t="n">
        <v>7738</v>
      </c>
      <c r="E910" s="24" t="s">
        <v>92</v>
      </c>
      <c r="F910" s="15" t="n">
        <v>1</v>
      </c>
      <c r="G910" s="15" t="n">
        <v>0</v>
      </c>
      <c r="H910" s="2" t="n">
        <f aca="false">MAX(I910:J910)</f>
        <v>0</v>
      </c>
      <c r="I910" s="15" t="n">
        <v>0</v>
      </c>
      <c r="J910" s="15" t="n">
        <v>0</v>
      </c>
      <c r="K910" s="15" t="n">
        <v>2.78572874575441</v>
      </c>
      <c r="L910" s="15" t="n">
        <v>55</v>
      </c>
      <c r="M910" s="25" t="n">
        <v>3.08003209</v>
      </c>
      <c r="N910" s="0" t="str">
        <f aca="false">A910&amp;"_"&amp;B910</f>
        <v>MAW748_3</v>
      </c>
      <c r="O910" s="0" t="n">
        <f aca="false">HLOOKUP(N910,UP!$C$15:$AH$16,2,0)</f>
        <v>0</v>
      </c>
    </row>
    <row r="911" customFormat="false" ht="15.75" hidden="false" customHeight="true" outlineLevel="0" collapsed="false">
      <c r="A911" s="21" t="s">
        <v>59</v>
      </c>
      <c r="B911" s="28" t="n">
        <v>3</v>
      </c>
      <c r="C911" s="39" t="s">
        <v>76</v>
      </c>
      <c r="D911" s="39" t="n">
        <v>7342</v>
      </c>
      <c r="E911" s="24" t="s">
        <v>92</v>
      </c>
      <c r="F911" s="15" t="n">
        <v>1</v>
      </c>
      <c r="G911" s="15" t="n">
        <v>0</v>
      </c>
      <c r="H911" s="2" t="n">
        <f aca="false">MAX(I911:J911)</f>
        <v>0</v>
      </c>
      <c r="I911" s="15" t="n">
        <v>0</v>
      </c>
      <c r="J911" s="15" t="n">
        <v>0</v>
      </c>
      <c r="K911" s="15" t="n">
        <v>2.48181892642777</v>
      </c>
      <c r="L911" s="15" t="n">
        <v>55</v>
      </c>
      <c r="M911" s="25" t="n">
        <v>3.08003209</v>
      </c>
      <c r="N911" s="0" t="str">
        <f aca="false">A911&amp;"_"&amp;B911</f>
        <v>MAW748_3</v>
      </c>
      <c r="O911" s="0" t="n">
        <f aca="false">HLOOKUP(N911,UP!$C$15:$AH$16,2,0)</f>
        <v>0</v>
      </c>
    </row>
    <row r="912" customFormat="false" ht="15.75" hidden="false" customHeight="true" outlineLevel="0" collapsed="false">
      <c r="A912" s="21" t="s">
        <v>69</v>
      </c>
      <c r="B912" s="58" t="n">
        <v>1</v>
      </c>
      <c r="C912" s="59" t="s">
        <v>56</v>
      </c>
      <c r="D912" s="59" t="n">
        <v>19851</v>
      </c>
      <c r="E912" s="55" t="s">
        <v>92</v>
      </c>
      <c r="F912" s="15" t="n">
        <v>1</v>
      </c>
      <c r="G912" s="15" t="n">
        <v>0</v>
      </c>
      <c r="H912" s="2" t="n">
        <f aca="false">MAX(I912:J912)</f>
        <v>0</v>
      </c>
      <c r="I912" s="15" t="n">
        <v>0</v>
      </c>
      <c r="J912" s="15" t="n">
        <v>0</v>
      </c>
      <c r="K912" s="15" t="n">
        <v>3.9820472282414</v>
      </c>
      <c r="L912" s="15" t="n">
        <v>55</v>
      </c>
      <c r="M912" s="25" t="n">
        <v>3.08003209</v>
      </c>
      <c r="N912" s="0" t="str">
        <f aca="false">A912&amp;"_"&amp;B912</f>
        <v>MAW750_1</v>
      </c>
      <c r="O912" s="0" t="n">
        <f aca="false">HLOOKUP(N912,UP!$C$15:$AH$16,2,0)</f>
        <v>0</v>
      </c>
    </row>
    <row r="913" customFormat="false" ht="15.75" hidden="false" customHeight="true" outlineLevel="0" collapsed="false">
      <c r="A913" s="21" t="s">
        <v>69</v>
      </c>
      <c r="B913" s="12" t="n">
        <v>1</v>
      </c>
      <c r="C913" s="44" t="s">
        <v>66</v>
      </c>
      <c r="D913" s="44" t="n">
        <v>19694</v>
      </c>
      <c r="E913" s="24" t="s">
        <v>92</v>
      </c>
      <c r="F913" s="15" t="n">
        <v>1</v>
      </c>
      <c r="G913" s="15" t="n">
        <v>0</v>
      </c>
      <c r="H913" s="2" t="n">
        <f aca="false">MAX(I913:J913)</f>
        <v>0</v>
      </c>
      <c r="I913" s="15" t="n">
        <v>0</v>
      </c>
      <c r="J913" s="15" t="n">
        <v>0</v>
      </c>
      <c r="K913" s="15" t="n">
        <v>4.82497580710771</v>
      </c>
      <c r="L913" s="15" t="n">
        <v>55</v>
      </c>
      <c r="M913" s="25" t="n">
        <v>3.08003209</v>
      </c>
      <c r="N913" s="0" t="str">
        <f aca="false">A913&amp;"_"&amp;B913</f>
        <v>MAW750_1</v>
      </c>
      <c r="O913" s="0" t="n">
        <f aca="false">HLOOKUP(N913,UP!$C$15:$AH$16,2,0)</f>
        <v>0</v>
      </c>
    </row>
    <row r="914" customFormat="false" ht="15.75" hidden="false" customHeight="true" outlineLevel="0" collapsed="false">
      <c r="A914" s="21" t="s">
        <v>69</v>
      </c>
      <c r="B914" s="12" t="n">
        <v>1</v>
      </c>
      <c r="C914" s="44" t="s">
        <v>64</v>
      </c>
      <c r="D914" s="44" t="n">
        <v>19699</v>
      </c>
      <c r="E914" s="24" t="s">
        <v>92</v>
      </c>
      <c r="F914" s="15" t="n">
        <v>1</v>
      </c>
      <c r="G914" s="15" t="n">
        <v>0</v>
      </c>
      <c r="H914" s="2" t="n">
        <f aca="false">MAX(I914:J914)</f>
        <v>0</v>
      </c>
      <c r="I914" s="15" t="n">
        <v>0</v>
      </c>
      <c r="J914" s="15" t="n">
        <v>0</v>
      </c>
      <c r="K914" s="15" t="n">
        <v>3.59716285826848</v>
      </c>
      <c r="L914" s="15" t="n">
        <v>55</v>
      </c>
      <c r="M914" s="25" t="n">
        <v>3.08003209</v>
      </c>
      <c r="N914" s="0" t="str">
        <f aca="false">A914&amp;"_"&amp;B914</f>
        <v>MAW750_1</v>
      </c>
      <c r="O914" s="0" t="n">
        <f aca="false">HLOOKUP(N914,UP!$C$15:$AH$16,2,0)</f>
        <v>0</v>
      </c>
    </row>
    <row r="915" customFormat="false" ht="15.75" hidden="false" customHeight="true" outlineLevel="0" collapsed="false">
      <c r="A915" s="21" t="s">
        <v>69</v>
      </c>
      <c r="B915" s="12" t="n">
        <v>1</v>
      </c>
      <c r="C915" s="44" t="s">
        <v>54</v>
      </c>
      <c r="D915" s="44" t="n">
        <v>18760</v>
      </c>
      <c r="E915" s="24" t="s">
        <v>92</v>
      </c>
      <c r="F915" s="15" t="n">
        <v>1</v>
      </c>
      <c r="G915" s="15" t="n">
        <v>0</v>
      </c>
      <c r="H915" s="2" t="n">
        <f aca="false">MAX(I915:J915)</f>
        <v>0</v>
      </c>
      <c r="I915" s="15" t="n">
        <v>0</v>
      </c>
      <c r="J915" s="15" t="n">
        <v>0</v>
      </c>
      <c r="K915" s="15" t="n">
        <v>1.4957122623741</v>
      </c>
      <c r="L915" s="15" t="n">
        <v>55</v>
      </c>
      <c r="M915" s="25" t="n">
        <v>3.08003209</v>
      </c>
      <c r="N915" s="0" t="str">
        <f aca="false">A915&amp;"_"&amp;B915</f>
        <v>MAW750_1</v>
      </c>
      <c r="O915" s="0" t="n">
        <f aca="false">HLOOKUP(N915,UP!$C$15:$AH$16,2,0)</f>
        <v>0</v>
      </c>
    </row>
    <row r="916" customFormat="false" ht="15.75" hidden="false" customHeight="true" outlineLevel="0" collapsed="false">
      <c r="A916" s="21" t="s">
        <v>69</v>
      </c>
      <c r="B916" s="12" t="n">
        <v>1</v>
      </c>
      <c r="C916" s="44" t="s">
        <v>58</v>
      </c>
      <c r="D916" s="44" t="n">
        <v>19679</v>
      </c>
      <c r="E916" s="24" t="s">
        <v>92</v>
      </c>
      <c r="F916" s="15" t="n">
        <v>1</v>
      </c>
      <c r="G916" s="15" t="n">
        <v>0</v>
      </c>
      <c r="H916" s="2" t="n">
        <f aca="false">MAX(I916:J916)</f>
        <v>0</v>
      </c>
      <c r="I916" s="15" t="n">
        <v>0</v>
      </c>
      <c r="J916" s="15" t="n">
        <v>0</v>
      </c>
      <c r="K916" s="15" t="n">
        <v>2.66030065905984</v>
      </c>
      <c r="L916" s="15" t="n">
        <v>55</v>
      </c>
      <c r="M916" s="25" t="n">
        <v>3.08003209</v>
      </c>
      <c r="N916" s="0" t="str">
        <f aca="false">A916&amp;"_"&amp;B916</f>
        <v>MAW750_1</v>
      </c>
      <c r="O916" s="0" t="n">
        <f aca="false">HLOOKUP(N916,UP!$C$15:$AH$16,2,0)</f>
        <v>0</v>
      </c>
    </row>
    <row r="917" customFormat="false" ht="15.75" hidden="false" customHeight="true" outlineLevel="0" collapsed="false">
      <c r="A917" s="21" t="s">
        <v>69</v>
      </c>
      <c r="B917" s="12" t="n">
        <v>1</v>
      </c>
      <c r="C917" s="44" t="s">
        <v>58</v>
      </c>
      <c r="D917" s="44" t="n">
        <v>19867</v>
      </c>
      <c r="E917" s="24" t="s">
        <v>92</v>
      </c>
      <c r="F917" s="15" t="n">
        <v>1</v>
      </c>
      <c r="G917" s="15" t="n">
        <v>0</v>
      </c>
      <c r="H917" s="2" t="n">
        <f aca="false">MAX(I917:J917)</f>
        <v>0</v>
      </c>
      <c r="I917" s="15" t="n">
        <v>0</v>
      </c>
      <c r="J917" s="15" t="n">
        <v>0</v>
      </c>
      <c r="K917" s="15" t="n">
        <v>1.74947440896782</v>
      </c>
      <c r="L917" s="15" t="n">
        <v>55</v>
      </c>
      <c r="M917" s="25" t="n">
        <v>3.08003209</v>
      </c>
      <c r="N917" s="0" t="str">
        <f aca="false">A917&amp;"_"&amp;B917</f>
        <v>MAW750_1</v>
      </c>
      <c r="O917" s="0" t="n">
        <f aca="false">HLOOKUP(N917,UP!$C$15:$AH$16,2,0)</f>
        <v>0</v>
      </c>
    </row>
    <row r="918" customFormat="false" ht="15.75" hidden="false" customHeight="true" outlineLevel="0" collapsed="false">
      <c r="A918" s="21" t="s">
        <v>69</v>
      </c>
      <c r="B918" s="12" t="n">
        <v>1</v>
      </c>
      <c r="C918" s="44" t="s">
        <v>60</v>
      </c>
      <c r="D918" s="44" t="n">
        <v>23672</v>
      </c>
      <c r="E918" s="24" t="s">
        <v>92</v>
      </c>
      <c r="F918" s="15" t="n">
        <v>1</v>
      </c>
      <c r="G918" s="15" t="n">
        <v>0</v>
      </c>
      <c r="H918" s="2" t="n">
        <f aca="false">MAX(I918:J918)</f>
        <v>0</v>
      </c>
      <c r="I918" s="15" t="n">
        <v>0</v>
      </c>
      <c r="J918" s="15" t="n">
        <v>0</v>
      </c>
      <c r="K918" s="15" t="n">
        <v>3.12462805326041</v>
      </c>
      <c r="L918" s="15" t="n">
        <v>55</v>
      </c>
      <c r="M918" s="25" t="n">
        <v>3.08003209</v>
      </c>
      <c r="N918" s="0" t="str">
        <f aca="false">A918&amp;"_"&amp;B918</f>
        <v>MAW750_1</v>
      </c>
      <c r="O918" s="0" t="n">
        <f aca="false">HLOOKUP(N918,UP!$C$15:$AH$16,2,0)</f>
        <v>0</v>
      </c>
    </row>
    <row r="919" customFormat="false" ht="15.75" hidden="false" customHeight="true" outlineLevel="0" collapsed="false">
      <c r="A919" s="21" t="s">
        <v>69</v>
      </c>
      <c r="B919" s="12" t="n">
        <v>1</v>
      </c>
      <c r="C919" s="44" t="s">
        <v>53</v>
      </c>
      <c r="D919" s="44" t="n">
        <v>19709</v>
      </c>
      <c r="E919" s="24" t="s">
        <v>92</v>
      </c>
      <c r="F919" s="15" t="n">
        <v>1</v>
      </c>
      <c r="G919" s="15" t="n">
        <v>0</v>
      </c>
      <c r="H919" s="2" t="n">
        <f aca="false">MAX(I919:J919)</f>
        <v>0</v>
      </c>
      <c r="I919" s="15" t="n">
        <v>0</v>
      </c>
      <c r="J919" s="15" t="n">
        <v>0</v>
      </c>
      <c r="K919" s="15" t="n">
        <v>3.6305030103047</v>
      </c>
      <c r="L919" s="15" t="n">
        <v>55</v>
      </c>
      <c r="M919" s="25" t="n">
        <v>3.08003209</v>
      </c>
      <c r="N919" s="0" t="str">
        <f aca="false">A919&amp;"_"&amp;B919</f>
        <v>MAW750_1</v>
      </c>
      <c r="O919" s="0" t="n">
        <f aca="false">HLOOKUP(N919,UP!$C$15:$AH$16,2,0)</f>
        <v>0</v>
      </c>
    </row>
    <row r="920" customFormat="false" ht="15.75" hidden="false" customHeight="true" outlineLevel="0" collapsed="false">
      <c r="A920" s="21" t="s">
        <v>69</v>
      </c>
      <c r="B920" s="12" t="n">
        <v>1</v>
      </c>
      <c r="C920" s="44" t="s">
        <v>53</v>
      </c>
      <c r="D920" s="44" t="n">
        <v>23344</v>
      </c>
      <c r="E920" s="24" t="s">
        <v>92</v>
      </c>
      <c r="F920" s="15" t="n">
        <v>1</v>
      </c>
      <c r="G920" s="15" t="n">
        <v>0</v>
      </c>
      <c r="H920" s="2" t="n">
        <f aca="false">MAX(I920:J920)</f>
        <v>0</v>
      </c>
      <c r="I920" s="15" t="n">
        <v>0</v>
      </c>
      <c r="J920" s="15" t="n">
        <v>0</v>
      </c>
      <c r="K920" s="15" t="n">
        <v>4.81692547593289</v>
      </c>
      <c r="L920" s="15" t="n">
        <v>55</v>
      </c>
      <c r="M920" s="25" t="n">
        <v>3.08003209</v>
      </c>
      <c r="N920" s="0" t="str">
        <f aca="false">A920&amp;"_"&amp;B920</f>
        <v>MAW750_1</v>
      </c>
      <c r="O920" s="0" t="n">
        <f aca="false">HLOOKUP(N920,UP!$C$15:$AH$16,2,0)</f>
        <v>0</v>
      </c>
    </row>
    <row r="921" customFormat="false" ht="15.75" hidden="false" customHeight="true" outlineLevel="0" collapsed="false">
      <c r="A921" s="21" t="s">
        <v>69</v>
      </c>
      <c r="B921" s="12" t="n">
        <v>1</v>
      </c>
      <c r="C921" s="44" t="s">
        <v>53</v>
      </c>
      <c r="D921" s="44" t="n">
        <v>23667</v>
      </c>
      <c r="E921" s="24" t="s">
        <v>92</v>
      </c>
      <c r="F921" s="15" t="n">
        <v>1</v>
      </c>
      <c r="G921" s="15" t="n">
        <v>0</v>
      </c>
      <c r="H921" s="2" t="n">
        <f aca="false">MAX(I921:J921)</f>
        <v>0</v>
      </c>
      <c r="I921" s="15" t="n">
        <v>0</v>
      </c>
      <c r="J921" s="15" t="n">
        <v>0</v>
      </c>
      <c r="K921" s="15" t="n">
        <v>2.0616701789183</v>
      </c>
      <c r="L921" s="15" t="n">
        <v>55</v>
      </c>
      <c r="M921" s="25" t="n">
        <v>3.08003209</v>
      </c>
      <c r="N921" s="0" t="str">
        <f aca="false">A921&amp;"_"&amp;B921</f>
        <v>MAW750_1</v>
      </c>
      <c r="O921" s="0" t="n">
        <f aca="false">HLOOKUP(N921,UP!$C$15:$AH$16,2,0)</f>
        <v>0</v>
      </c>
    </row>
    <row r="922" customFormat="false" ht="15.75" hidden="false" customHeight="true" outlineLevel="0" collapsed="false">
      <c r="A922" s="21" t="s">
        <v>69</v>
      </c>
      <c r="B922" s="12" t="n">
        <v>1</v>
      </c>
      <c r="C922" s="44" t="s">
        <v>53</v>
      </c>
      <c r="D922" s="44" t="n">
        <v>18819</v>
      </c>
      <c r="E922" s="24" t="s">
        <v>92</v>
      </c>
      <c r="F922" s="15" t="n">
        <v>1</v>
      </c>
      <c r="G922" s="15" t="n">
        <v>0</v>
      </c>
      <c r="H922" s="2" t="n">
        <f aca="false">MAX(I922:J922)</f>
        <v>0</v>
      </c>
      <c r="I922" s="15" t="n">
        <v>0</v>
      </c>
      <c r="J922" s="15" t="n">
        <v>0</v>
      </c>
      <c r="K922" s="15" t="n">
        <v>1.82463701320495</v>
      </c>
      <c r="L922" s="15" t="n">
        <v>55</v>
      </c>
      <c r="M922" s="25" t="n">
        <v>3.08003209</v>
      </c>
      <c r="N922" s="0" t="str">
        <f aca="false">A922&amp;"_"&amp;B922</f>
        <v>MAW750_1</v>
      </c>
      <c r="O922" s="0" t="n">
        <f aca="false">HLOOKUP(N922,UP!$C$15:$AH$16,2,0)</f>
        <v>0</v>
      </c>
    </row>
    <row r="923" customFormat="false" ht="15.75" hidden="false" customHeight="true" outlineLevel="0" collapsed="false">
      <c r="A923" s="21" t="s">
        <v>69</v>
      </c>
      <c r="B923" s="12" t="n">
        <v>1</v>
      </c>
      <c r="C923" s="44" t="s">
        <v>85</v>
      </c>
      <c r="D923" s="44" t="n">
        <v>18074</v>
      </c>
      <c r="E923" s="24" t="s">
        <v>92</v>
      </c>
      <c r="F923" s="15" t="n">
        <v>1</v>
      </c>
      <c r="G923" s="15" t="n">
        <v>0</v>
      </c>
      <c r="H923" s="2" t="n">
        <f aca="false">MAX(I923:J923)</f>
        <v>0</v>
      </c>
      <c r="I923" s="15" t="n">
        <v>0</v>
      </c>
      <c r="J923" s="15" t="n">
        <v>0</v>
      </c>
      <c r="K923" s="15" t="n">
        <v>2.75772930122929</v>
      </c>
      <c r="L923" s="15" t="n">
        <v>55</v>
      </c>
      <c r="M923" s="25" t="n">
        <v>3.08003209</v>
      </c>
      <c r="N923" s="0" t="str">
        <f aca="false">A923&amp;"_"&amp;B923</f>
        <v>MAW750_1</v>
      </c>
      <c r="O923" s="0" t="n">
        <f aca="false">HLOOKUP(N923,UP!$C$15:$AH$16,2,0)</f>
        <v>0</v>
      </c>
    </row>
    <row r="924" customFormat="false" ht="15.75" hidden="false" customHeight="true" outlineLevel="0" collapsed="false">
      <c r="A924" s="21" t="s">
        <v>69</v>
      </c>
      <c r="B924" s="12" t="n">
        <v>1</v>
      </c>
      <c r="C924" s="44" t="s">
        <v>85</v>
      </c>
      <c r="D924" s="44" t="n">
        <v>19298</v>
      </c>
      <c r="E924" s="24" t="s">
        <v>92</v>
      </c>
      <c r="F924" s="15" t="n">
        <v>1</v>
      </c>
      <c r="G924" s="15" t="n">
        <v>0</v>
      </c>
      <c r="H924" s="2" t="n">
        <f aca="false">MAX(I924:J924)</f>
        <v>0</v>
      </c>
      <c r="I924" s="15" t="n">
        <v>0</v>
      </c>
      <c r="J924" s="15" t="n">
        <v>0</v>
      </c>
      <c r="K924" s="15" t="n">
        <v>1.31617024222144</v>
      </c>
      <c r="L924" s="15" t="n">
        <v>55</v>
      </c>
      <c r="M924" s="25" t="n">
        <v>3.08003209</v>
      </c>
      <c r="N924" s="0" t="str">
        <f aca="false">A924&amp;"_"&amp;B924</f>
        <v>MAW750_1</v>
      </c>
      <c r="O924" s="0" t="n">
        <f aca="false">HLOOKUP(N924,UP!$C$15:$AH$16,2,0)</f>
        <v>0</v>
      </c>
    </row>
    <row r="925" customFormat="false" ht="15.75" hidden="false" customHeight="true" outlineLevel="0" collapsed="false">
      <c r="A925" s="21" t="s">
        <v>69</v>
      </c>
      <c r="B925" s="12" t="n">
        <v>1</v>
      </c>
      <c r="C925" s="44" t="s">
        <v>45</v>
      </c>
      <c r="D925" s="44" t="n">
        <v>23345</v>
      </c>
      <c r="E925" s="24" t="s">
        <v>92</v>
      </c>
      <c r="F925" s="15" t="n">
        <v>1</v>
      </c>
      <c r="G925" s="15" t="n">
        <v>0</v>
      </c>
      <c r="H925" s="2" t="n">
        <f aca="false">MAX(I925:J925)</f>
        <v>0</v>
      </c>
      <c r="I925" s="15" t="n">
        <v>0</v>
      </c>
      <c r="J925" s="15" t="n">
        <v>0</v>
      </c>
      <c r="K925" s="15" t="n">
        <v>2.11562703274371</v>
      </c>
      <c r="L925" s="15" t="n">
        <v>55</v>
      </c>
      <c r="M925" s="25" t="n">
        <v>3.08003209</v>
      </c>
      <c r="N925" s="0" t="str">
        <f aca="false">A925&amp;"_"&amp;B925</f>
        <v>MAW750_1</v>
      </c>
      <c r="O925" s="0" t="n">
        <f aca="false">HLOOKUP(N925,UP!$C$15:$AH$16,2,0)</f>
        <v>0</v>
      </c>
    </row>
    <row r="926" customFormat="false" ht="15.75" hidden="false" customHeight="true" outlineLevel="0" collapsed="false">
      <c r="A926" s="21" t="s">
        <v>69</v>
      </c>
      <c r="B926" s="12" t="n">
        <v>1</v>
      </c>
      <c r="C926" s="44" t="s">
        <v>83</v>
      </c>
      <c r="D926" s="44" t="n">
        <v>23692</v>
      </c>
      <c r="E926" s="24" t="s">
        <v>92</v>
      </c>
      <c r="F926" s="15" t="n">
        <v>1</v>
      </c>
      <c r="G926" s="15" t="n">
        <v>0</v>
      </c>
      <c r="H926" s="2" t="n">
        <f aca="false">MAX(I926:J926)</f>
        <v>0</v>
      </c>
      <c r="I926" s="15" t="n">
        <v>0</v>
      </c>
      <c r="J926" s="15" t="n">
        <v>0</v>
      </c>
      <c r="K926" s="15" t="n">
        <v>4.27826014556675</v>
      </c>
      <c r="L926" s="15" t="n">
        <v>55</v>
      </c>
      <c r="M926" s="25" t="n">
        <v>3.08003209</v>
      </c>
      <c r="N926" s="0" t="str">
        <f aca="false">A926&amp;"_"&amp;B926</f>
        <v>MAW750_1</v>
      </c>
      <c r="O926" s="0" t="n">
        <f aca="false">HLOOKUP(N926,UP!$C$15:$AH$16,2,0)</f>
        <v>0</v>
      </c>
    </row>
    <row r="927" customFormat="false" ht="15.75" hidden="false" customHeight="true" outlineLevel="0" collapsed="false">
      <c r="A927" s="21" t="s">
        <v>69</v>
      </c>
      <c r="B927" s="12" t="n">
        <v>1</v>
      </c>
      <c r="C927" s="44" t="s">
        <v>76</v>
      </c>
      <c r="D927" s="44" t="n">
        <v>18748</v>
      </c>
      <c r="E927" s="24" t="s">
        <v>92</v>
      </c>
      <c r="F927" s="15" t="n">
        <v>1</v>
      </c>
      <c r="G927" s="15" t="n">
        <v>0</v>
      </c>
      <c r="H927" s="2" t="n">
        <f aca="false">MAX(I927:J927)</f>
        <v>0</v>
      </c>
      <c r="I927" s="15" t="n">
        <v>0</v>
      </c>
      <c r="J927" s="15" t="n">
        <v>0</v>
      </c>
      <c r="K927" s="15" t="n">
        <v>2.90660152310128</v>
      </c>
      <c r="L927" s="15" t="n">
        <v>55</v>
      </c>
      <c r="M927" s="25" t="n">
        <v>3.08003209</v>
      </c>
      <c r="N927" s="0" t="str">
        <f aca="false">A927&amp;"_"&amp;B927</f>
        <v>MAW750_1</v>
      </c>
      <c r="O927" s="0" t="n">
        <f aca="false">HLOOKUP(N927,UP!$C$15:$AH$16,2,0)</f>
        <v>0</v>
      </c>
    </row>
    <row r="928" customFormat="false" ht="15.75" hidden="false" customHeight="true" outlineLevel="0" collapsed="false">
      <c r="A928" s="21" t="s">
        <v>69</v>
      </c>
      <c r="B928" s="12" t="n">
        <v>1</v>
      </c>
      <c r="C928" s="44" t="s">
        <v>76</v>
      </c>
      <c r="D928" s="44" t="n">
        <v>23674</v>
      </c>
      <c r="E928" s="24" t="s">
        <v>92</v>
      </c>
      <c r="F928" s="15" t="n">
        <v>1</v>
      </c>
      <c r="G928" s="15" t="n">
        <v>0</v>
      </c>
      <c r="H928" s="2" t="n">
        <f aca="false">MAX(I928:J928)</f>
        <v>0</v>
      </c>
      <c r="I928" s="15" t="n">
        <v>0</v>
      </c>
      <c r="J928" s="15" t="n">
        <v>0</v>
      </c>
      <c r="K928" s="15" t="n">
        <v>3.23607605264651</v>
      </c>
      <c r="L928" s="15" t="n">
        <v>55</v>
      </c>
      <c r="M928" s="25" t="n">
        <v>3.08003209</v>
      </c>
      <c r="N928" s="0" t="str">
        <f aca="false">A928&amp;"_"&amp;B928</f>
        <v>MAW750_1</v>
      </c>
      <c r="O928" s="0" t="n">
        <f aca="false">HLOOKUP(N928,UP!$C$15:$AH$16,2,0)</f>
        <v>0</v>
      </c>
    </row>
    <row r="929" customFormat="false" ht="15.75" hidden="false" customHeight="true" outlineLevel="0" collapsed="false">
      <c r="A929" s="21" t="s">
        <v>69</v>
      </c>
      <c r="B929" s="60" t="n">
        <v>2</v>
      </c>
      <c r="C929" s="61" t="s">
        <v>66</v>
      </c>
      <c r="D929" s="61" t="n">
        <v>19920</v>
      </c>
      <c r="E929" s="24" t="s">
        <v>92</v>
      </c>
      <c r="F929" s="15" t="n">
        <v>1</v>
      </c>
      <c r="G929" s="15" t="n">
        <v>0</v>
      </c>
      <c r="H929" s="2" t="n">
        <f aca="false">MAX(I929:J929)</f>
        <v>0</v>
      </c>
      <c r="I929" s="15" t="n">
        <v>0</v>
      </c>
      <c r="J929" s="15" t="n">
        <v>0</v>
      </c>
      <c r="K929" s="15" t="n">
        <v>3.13263911452706</v>
      </c>
      <c r="L929" s="15" t="n">
        <v>55</v>
      </c>
      <c r="M929" s="25" t="n">
        <v>3.08003209</v>
      </c>
      <c r="N929" s="0" t="str">
        <f aca="false">A929&amp;"_"&amp;B929</f>
        <v>MAW750_2</v>
      </c>
      <c r="O929" s="0" t="n">
        <f aca="false">HLOOKUP(N929,UP!$C$15:$AH$16,2,0)</f>
        <v>0</v>
      </c>
    </row>
    <row r="930" customFormat="false" ht="15.75" hidden="false" customHeight="true" outlineLevel="0" collapsed="false">
      <c r="A930" s="21" t="s">
        <v>69</v>
      </c>
      <c r="B930" s="60" t="n">
        <v>2</v>
      </c>
      <c r="C930" s="61" t="s">
        <v>66</v>
      </c>
      <c r="D930" s="61" t="n">
        <v>18799</v>
      </c>
      <c r="E930" s="24" t="s">
        <v>92</v>
      </c>
      <c r="F930" s="15" t="n">
        <v>1</v>
      </c>
      <c r="G930" s="15" t="n">
        <v>0</v>
      </c>
      <c r="H930" s="2" t="n">
        <f aca="false">MAX(I930:J930)</f>
        <v>0</v>
      </c>
      <c r="I930" s="15" t="n">
        <v>0</v>
      </c>
      <c r="J930" s="15" t="n">
        <v>0</v>
      </c>
      <c r="K930" s="15" t="n">
        <v>3.35616343182998</v>
      </c>
      <c r="L930" s="15" t="n">
        <v>55</v>
      </c>
      <c r="M930" s="25" t="n">
        <v>3.08003209</v>
      </c>
      <c r="N930" s="0" t="str">
        <f aca="false">A930&amp;"_"&amp;B930</f>
        <v>MAW750_2</v>
      </c>
      <c r="O930" s="0" t="n">
        <f aca="false">HLOOKUP(N930,UP!$C$15:$AH$16,2,0)</f>
        <v>0</v>
      </c>
    </row>
    <row r="931" customFormat="false" ht="15.75" hidden="false" customHeight="true" outlineLevel="0" collapsed="false">
      <c r="A931" s="21" t="s">
        <v>69</v>
      </c>
      <c r="B931" s="60" t="n">
        <v>2</v>
      </c>
      <c r="C931" s="61" t="s">
        <v>66</v>
      </c>
      <c r="D931" s="61" t="n">
        <v>18800</v>
      </c>
      <c r="E931" s="24" t="s">
        <v>92</v>
      </c>
      <c r="F931" s="15" t="n">
        <v>1</v>
      </c>
      <c r="G931" s="15" t="n">
        <v>0</v>
      </c>
      <c r="H931" s="2" t="n">
        <f aca="false">MAX(I931:J931)</f>
        <v>0</v>
      </c>
      <c r="I931" s="15" t="n">
        <v>0</v>
      </c>
      <c r="J931" s="15" t="n">
        <v>0</v>
      </c>
      <c r="K931" s="15" t="n">
        <v>2.6149831850318</v>
      </c>
      <c r="L931" s="15" t="n">
        <v>55</v>
      </c>
      <c r="M931" s="25" t="n">
        <v>3.08003209</v>
      </c>
      <c r="N931" s="0" t="str">
        <f aca="false">A931&amp;"_"&amp;B931</f>
        <v>MAW750_2</v>
      </c>
      <c r="O931" s="0" t="n">
        <f aca="false">HLOOKUP(N931,UP!$C$15:$AH$16,2,0)</f>
        <v>0</v>
      </c>
    </row>
    <row r="932" customFormat="false" ht="15.75" hidden="false" customHeight="true" outlineLevel="0" collapsed="false">
      <c r="A932" s="21" t="s">
        <v>69</v>
      </c>
      <c r="B932" s="60" t="n">
        <v>2</v>
      </c>
      <c r="C932" s="61" t="s">
        <v>66</v>
      </c>
      <c r="D932" s="61" t="n">
        <v>18851</v>
      </c>
      <c r="E932" s="24" t="s">
        <v>92</v>
      </c>
      <c r="F932" s="15" t="n">
        <v>1</v>
      </c>
      <c r="G932" s="15" t="n">
        <v>0</v>
      </c>
      <c r="H932" s="2" t="n">
        <f aca="false">MAX(I932:J932)</f>
        <v>0</v>
      </c>
      <c r="I932" s="15" t="n">
        <v>0</v>
      </c>
      <c r="J932" s="15" t="n">
        <v>0</v>
      </c>
      <c r="K932" s="15" t="n">
        <v>1.22569237379806</v>
      </c>
      <c r="L932" s="15" t="n">
        <v>55</v>
      </c>
      <c r="M932" s="25" t="n">
        <v>3.08003209</v>
      </c>
      <c r="N932" s="0" t="str">
        <f aca="false">A932&amp;"_"&amp;B932</f>
        <v>MAW750_2</v>
      </c>
      <c r="O932" s="0" t="n">
        <f aca="false">HLOOKUP(N932,UP!$C$15:$AH$16,2,0)</f>
        <v>0</v>
      </c>
    </row>
    <row r="933" customFormat="false" ht="15.75" hidden="false" customHeight="true" outlineLevel="0" collapsed="false">
      <c r="A933" s="21" t="s">
        <v>69</v>
      </c>
      <c r="B933" s="60" t="n">
        <v>2</v>
      </c>
      <c r="C933" s="61" t="s">
        <v>66</v>
      </c>
      <c r="D933" s="61" t="n">
        <v>19141</v>
      </c>
      <c r="E933" s="24" t="s">
        <v>92</v>
      </c>
      <c r="F933" s="15" t="n">
        <v>1</v>
      </c>
      <c r="G933" s="15" t="n">
        <v>0</v>
      </c>
      <c r="H933" s="2" t="n">
        <f aca="false">MAX(I933:J933)</f>
        <v>0</v>
      </c>
      <c r="I933" s="15" t="n">
        <v>0</v>
      </c>
      <c r="J933" s="15" t="n">
        <v>0</v>
      </c>
      <c r="K933" s="15" t="n">
        <v>2.08955181371891</v>
      </c>
      <c r="L933" s="15" t="n">
        <v>55</v>
      </c>
      <c r="M933" s="25" t="n">
        <v>3.08003209</v>
      </c>
      <c r="N933" s="0" t="str">
        <f aca="false">A933&amp;"_"&amp;B933</f>
        <v>MAW750_2</v>
      </c>
      <c r="O933" s="0" t="n">
        <f aca="false">HLOOKUP(N933,UP!$C$15:$AH$16,2,0)</f>
        <v>0</v>
      </c>
    </row>
    <row r="934" customFormat="false" ht="15.75" hidden="false" customHeight="true" outlineLevel="0" collapsed="false">
      <c r="A934" s="21" t="s">
        <v>69</v>
      </c>
      <c r="B934" s="60" t="n">
        <v>2</v>
      </c>
      <c r="C934" s="61" t="s">
        <v>66</v>
      </c>
      <c r="D934" s="61" t="n">
        <v>19142</v>
      </c>
      <c r="E934" s="24" t="s">
        <v>92</v>
      </c>
      <c r="F934" s="15" t="n">
        <v>1</v>
      </c>
      <c r="G934" s="15" t="n">
        <v>0</v>
      </c>
      <c r="H934" s="2" t="n">
        <f aca="false">MAX(I934:J934)</f>
        <v>0</v>
      </c>
      <c r="I934" s="15" t="n">
        <v>0</v>
      </c>
      <c r="J934" s="15" t="n">
        <v>0</v>
      </c>
      <c r="K934" s="15" t="n">
        <v>2.65935818126376</v>
      </c>
      <c r="L934" s="15" t="n">
        <v>55</v>
      </c>
      <c r="M934" s="25" t="n">
        <v>3.08003209</v>
      </c>
      <c r="N934" s="0" t="str">
        <f aca="false">A934&amp;"_"&amp;B934</f>
        <v>MAW750_2</v>
      </c>
      <c r="O934" s="0" t="n">
        <f aca="false">HLOOKUP(N934,UP!$C$15:$AH$16,2,0)</f>
        <v>0</v>
      </c>
    </row>
    <row r="935" customFormat="false" ht="15.75" hidden="false" customHeight="true" outlineLevel="0" collapsed="false">
      <c r="A935" s="21" t="s">
        <v>69</v>
      </c>
      <c r="B935" s="60" t="n">
        <v>2</v>
      </c>
      <c r="C935" s="61" t="s">
        <v>66</v>
      </c>
      <c r="D935" s="61" t="n">
        <v>19149</v>
      </c>
      <c r="E935" s="24" t="s">
        <v>92</v>
      </c>
      <c r="F935" s="15" t="n">
        <v>1</v>
      </c>
      <c r="G935" s="15" t="n">
        <v>0</v>
      </c>
      <c r="H935" s="2" t="n">
        <f aca="false">MAX(I935:J935)</f>
        <v>0</v>
      </c>
      <c r="I935" s="15" t="n">
        <v>0</v>
      </c>
      <c r="J935" s="15" t="n">
        <v>0</v>
      </c>
      <c r="K935" s="15" t="n">
        <v>2.46615023306799</v>
      </c>
      <c r="L935" s="15" t="n">
        <v>55</v>
      </c>
      <c r="M935" s="25" t="n">
        <v>3.08003209</v>
      </c>
      <c r="N935" s="0" t="str">
        <f aca="false">A935&amp;"_"&amp;B935</f>
        <v>MAW750_2</v>
      </c>
      <c r="O935" s="0" t="n">
        <f aca="false">HLOOKUP(N935,UP!$C$15:$AH$16,2,0)</f>
        <v>0</v>
      </c>
    </row>
    <row r="936" customFormat="false" ht="15.75" hidden="false" customHeight="true" outlineLevel="0" collapsed="false">
      <c r="A936" s="21" t="s">
        <v>69</v>
      </c>
      <c r="B936" s="60" t="n">
        <v>2</v>
      </c>
      <c r="C936" s="61" t="s">
        <v>66</v>
      </c>
      <c r="D936" s="61" t="n">
        <v>19533</v>
      </c>
      <c r="E936" s="24" t="s">
        <v>92</v>
      </c>
      <c r="F936" s="15" t="n">
        <v>1</v>
      </c>
      <c r="G936" s="15" t="n">
        <v>0</v>
      </c>
      <c r="H936" s="2" t="n">
        <f aca="false">MAX(I936:J936)</f>
        <v>0</v>
      </c>
      <c r="I936" s="15" t="n">
        <v>0</v>
      </c>
      <c r="J936" s="15" t="n">
        <v>0</v>
      </c>
      <c r="K936" s="15" t="n">
        <v>2.16455733832337</v>
      </c>
      <c r="L936" s="15" t="n">
        <v>55</v>
      </c>
      <c r="M936" s="25" t="n">
        <v>3.08003209</v>
      </c>
      <c r="N936" s="0" t="str">
        <f aca="false">A936&amp;"_"&amp;B936</f>
        <v>MAW750_2</v>
      </c>
      <c r="O936" s="0" t="n">
        <f aca="false">HLOOKUP(N936,UP!$C$15:$AH$16,2,0)</f>
        <v>0</v>
      </c>
    </row>
    <row r="937" customFormat="false" ht="15.75" hidden="false" customHeight="true" outlineLevel="0" collapsed="false">
      <c r="A937" s="21" t="s">
        <v>69</v>
      </c>
      <c r="B937" s="60" t="n">
        <v>2</v>
      </c>
      <c r="C937" s="61" t="s">
        <v>66</v>
      </c>
      <c r="D937" s="61" t="n">
        <v>18100</v>
      </c>
      <c r="E937" s="24" t="s">
        <v>92</v>
      </c>
      <c r="F937" s="15" t="n">
        <v>1</v>
      </c>
      <c r="G937" s="15" t="n">
        <v>0</v>
      </c>
      <c r="H937" s="2" t="n">
        <f aca="false">MAX(I937:J937)</f>
        <v>0</v>
      </c>
      <c r="I937" s="15" t="n">
        <v>0</v>
      </c>
      <c r="J937" s="15" t="n">
        <v>0</v>
      </c>
      <c r="K937" s="15" t="n">
        <v>2.7088382655578</v>
      </c>
      <c r="L937" s="15" t="n">
        <v>55</v>
      </c>
      <c r="M937" s="25" t="n">
        <v>3.08003209</v>
      </c>
      <c r="N937" s="0" t="str">
        <f aca="false">A937&amp;"_"&amp;B937</f>
        <v>MAW750_2</v>
      </c>
      <c r="O937" s="0" t="n">
        <f aca="false">HLOOKUP(N937,UP!$C$15:$AH$16,2,0)</f>
        <v>0</v>
      </c>
    </row>
    <row r="938" customFormat="false" ht="15.75" hidden="false" customHeight="true" outlineLevel="0" collapsed="false">
      <c r="A938" s="21" t="s">
        <v>69</v>
      </c>
      <c r="B938" s="60" t="n">
        <v>2</v>
      </c>
      <c r="C938" s="61" t="s">
        <v>66</v>
      </c>
      <c r="D938" s="61" t="n">
        <v>18845</v>
      </c>
      <c r="E938" s="24" t="s">
        <v>92</v>
      </c>
      <c r="F938" s="15" t="n">
        <v>1</v>
      </c>
      <c r="G938" s="15" t="n">
        <v>0</v>
      </c>
      <c r="H938" s="2" t="n">
        <f aca="false">MAX(I938:J938)</f>
        <v>0</v>
      </c>
      <c r="I938" s="15" t="n">
        <v>0</v>
      </c>
      <c r="J938" s="15" t="n">
        <v>0</v>
      </c>
      <c r="K938" s="15" t="n">
        <v>3.65068774310402</v>
      </c>
      <c r="L938" s="15" t="n">
        <v>55</v>
      </c>
      <c r="M938" s="25" t="n">
        <v>3.08003209</v>
      </c>
      <c r="N938" s="0" t="str">
        <f aca="false">A938&amp;"_"&amp;B938</f>
        <v>MAW750_2</v>
      </c>
      <c r="O938" s="0" t="n">
        <f aca="false">HLOOKUP(N938,UP!$C$15:$AH$16,2,0)</f>
        <v>0</v>
      </c>
    </row>
    <row r="939" customFormat="false" ht="15.75" hidden="false" customHeight="true" outlineLevel="0" collapsed="false">
      <c r="A939" s="21" t="s">
        <v>69</v>
      </c>
      <c r="B939" s="12" t="n">
        <v>2</v>
      </c>
      <c r="C939" s="44" t="s">
        <v>103</v>
      </c>
      <c r="D939" s="44" t="n">
        <v>18652</v>
      </c>
      <c r="E939" s="24" t="s">
        <v>92</v>
      </c>
      <c r="F939" s="15" t="n">
        <v>1</v>
      </c>
      <c r="G939" s="15" t="n">
        <v>0</v>
      </c>
      <c r="H939" s="2" t="n">
        <f aca="false">MAX(I939:J939)</f>
        <v>0</v>
      </c>
      <c r="I939" s="15" t="n">
        <v>0</v>
      </c>
      <c r="J939" s="15" t="n">
        <v>0</v>
      </c>
      <c r="K939" s="15" t="n">
        <v>1.97417682351583</v>
      </c>
      <c r="L939" s="15" t="n">
        <v>55</v>
      </c>
      <c r="M939" s="25" t="n">
        <v>3.08003209</v>
      </c>
      <c r="N939" s="0" t="str">
        <f aca="false">A939&amp;"_"&amp;B939</f>
        <v>MAW750_2</v>
      </c>
      <c r="O939" s="0" t="n">
        <f aca="false">HLOOKUP(N939,UP!$C$15:$AH$16,2,0)</f>
        <v>0</v>
      </c>
    </row>
    <row r="940" customFormat="false" ht="15.75" hidden="false" customHeight="true" outlineLevel="0" collapsed="false">
      <c r="A940" s="21" t="s">
        <v>69</v>
      </c>
      <c r="B940" s="12" t="n">
        <v>2</v>
      </c>
      <c r="C940" s="44" t="s">
        <v>53</v>
      </c>
      <c r="D940" s="44" t="n">
        <v>18647</v>
      </c>
      <c r="E940" s="24" t="s">
        <v>92</v>
      </c>
      <c r="F940" s="15" t="n">
        <v>1</v>
      </c>
      <c r="G940" s="15" t="n">
        <v>0</v>
      </c>
      <c r="H940" s="2" t="n">
        <f aca="false">MAX(I940:J940)</f>
        <v>0</v>
      </c>
      <c r="I940" s="15" t="n">
        <v>0</v>
      </c>
      <c r="J940" s="15" t="n">
        <v>0</v>
      </c>
      <c r="K940" s="15" t="n">
        <v>1.1403981332531</v>
      </c>
      <c r="L940" s="15" t="n">
        <v>55</v>
      </c>
      <c r="M940" s="25" t="n">
        <v>3.08003209</v>
      </c>
      <c r="N940" s="0" t="str">
        <f aca="false">A940&amp;"_"&amp;B940</f>
        <v>MAW750_2</v>
      </c>
      <c r="O940" s="0" t="n">
        <f aca="false">HLOOKUP(N940,UP!$C$15:$AH$16,2,0)</f>
        <v>0</v>
      </c>
    </row>
    <row r="941" customFormat="false" ht="15.75" hidden="false" customHeight="true" outlineLevel="0" collapsed="false">
      <c r="A941" s="21" t="s">
        <v>69</v>
      </c>
      <c r="B941" s="12" t="n">
        <v>2</v>
      </c>
      <c r="C941" s="44" t="s">
        <v>97</v>
      </c>
      <c r="D941" s="44" t="n">
        <v>23768</v>
      </c>
      <c r="E941" s="24" t="s">
        <v>92</v>
      </c>
      <c r="F941" s="15" t="n">
        <v>1</v>
      </c>
      <c r="G941" s="15" t="n">
        <v>0</v>
      </c>
      <c r="H941" s="2" t="n">
        <f aca="false">MAX(I941:J941)</f>
        <v>0</v>
      </c>
      <c r="I941" s="15" t="n">
        <v>0</v>
      </c>
      <c r="J941" s="15" t="n">
        <v>0</v>
      </c>
      <c r="K941" s="15" t="n">
        <v>2.49485653594016</v>
      </c>
      <c r="L941" s="15" t="n">
        <v>55</v>
      </c>
      <c r="M941" s="25" t="n">
        <v>3.08003209</v>
      </c>
      <c r="N941" s="0" t="str">
        <f aca="false">A941&amp;"_"&amp;B941</f>
        <v>MAW750_2</v>
      </c>
      <c r="O941" s="0" t="n">
        <f aca="false">HLOOKUP(N941,UP!$C$15:$AH$16,2,0)</f>
        <v>0</v>
      </c>
    </row>
    <row r="942" customFormat="false" ht="15.75" hidden="false" customHeight="true" outlineLevel="0" collapsed="false">
      <c r="A942" s="21" t="s">
        <v>69</v>
      </c>
      <c r="B942" s="60" t="n">
        <v>2</v>
      </c>
      <c r="C942" s="61" t="s">
        <v>76</v>
      </c>
      <c r="D942" s="61" t="n">
        <v>18797</v>
      </c>
      <c r="E942" s="24" t="s">
        <v>92</v>
      </c>
      <c r="F942" s="15" t="n">
        <v>1</v>
      </c>
      <c r="G942" s="15" t="n">
        <v>0</v>
      </c>
      <c r="H942" s="2" t="n">
        <f aca="false">MAX(I942:J942)</f>
        <v>0</v>
      </c>
      <c r="I942" s="15" t="n">
        <v>0</v>
      </c>
      <c r="J942" s="15" t="n">
        <v>0</v>
      </c>
      <c r="K942" s="15" t="n">
        <v>2.26288918838073</v>
      </c>
      <c r="L942" s="15" t="n">
        <v>55</v>
      </c>
      <c r="M942" s="25" t="n">
        <v>3.08003209</v>
      </c>
      <c r="N942" s="0" t="str">
        <f aca="false">A942&amp;"_"&amp;B942</f>
        <v>MAW750_2</v>
      </c>
      <c r="O942" s="0" t="n">
        <f aca="false">HLOOKUP(N942,UP!$C$15:$AH$16,2,0)</f>
        <v>0</v>
      </c>
    </row>
    <row r="943" customFormat="false" ht="15.75" hidden="false" customHeight="true" outlineLevel="0" collapsed="false">
      <c r="A943" s="21" t="s">
        <v>69</v>
      </c>
      <c r="B943" s="60" t="n">
        <v>2</v>
      </c>
      <c r="C943" s="61" t="s">
        <v>78</v>
      </c>
      <c r="D943" s="61" t="n">
        <v>18860</v>
      </c>
      <c r="E943" s="24" t="s">
        <v>92</v>
      </c>
      <c r="F943" s="15" t="n">
        <v>1</v>
      </c>
      <c r="G943" s="15" t="n">
        <v>0</v>
      </c>
      <c r="H943" s="2" t="n">
        <f aca="false">MAX(I943:J943)</f>
        <v>0</v>
      </c>
      <c r="I943" s="15" t="n">
        <v>0</v>
      </c>
      <c r="J943" s="15" t="n">
        <v>0</v>
      </c>
      <c r="K943" s="15" t="n">
        <v>2.26194671058465</v>
      </c>
      <c r="L943" s="15" t="n">
        <v>55</v>
      </c>
      <c r="M943" s="25" t="n">
        <v>3.08003209</v>
      </c>
      <c r="N943" s="0" t="str">
        <f aca="false">A943&amp;"_"&amp;B943</f>
        <v>MAW750_2</v>
      </c>
      <c r="O943" s="0" t="n">
        <f aca="false">HLOOKUP(N943,UP!$C$15:$AH$16,2,0)</f>
        <v>0</v>
      </c>
    </row>
    <row r="944" customFormat="false" ht="15.75" hidden="false" customHeight="true" outlineLevel="0" collapsed="false">
      <c r="A944" s="21" t="s">
        <v>52</v>
      </c>
      <c r="B944" s="58" t="n">
        <v>2</v>
      </c>
      <c r="C944" s="59" t="s">
        <v>56</v>
      </c>
      <c r="D944" s="62" t="n">
        <v>29144</v>
      </c>
      <c r="E944" s="55" t="s">
        <v>92</v>
      </c>
      <c r="F944" s="15" t="n">
        <v>1</v>
      </c>
      <c r="G944" s="15" t="n">
        <v>0</v>
      </c>
      <c r="H944" s="2" t="n">
        <f aca="false">MAX(I944:J944)</f>
        <v>0</v>
      </c>
      <c r="I944" s="15" t="n">
        <v>0</v>
      </c>
      <c r="J944" s="15" t="n">
        <v>0</v>
      </c>
      <c r="K944" s="15" t="n">
        <v>4.77097968337414</v>
      </c>
      <c r="L944" s="15" t="n">
        <v>55</v>
      </c>
      <c r="M944" s="25" t="n">
        <v>3.08003209</v>
      </c>
      <c r="N944" s="0" t="str">
        <f aca="false">A944&amp;"_"&amp;B944</f>
        <v>MAW751_2</v>
      </c>
      <c r="O944" s="0" t="n">
        <f aca="false">HLOOKUP(N944,UP!$C$15:$AH$16,2,0)</f>
        <v>0</v>
      </c>
    </row>
    <row r="945" customFormat="false" ht="15.75" hidden="false" customHeight="true" outlineLevel="0" collapsed="false">
      <c r="A945" s="21" t="s">
        <v>52</v>
      </c>
      <c r="B945" s="63" t="n">
        <v>2</v>
      </c>
      <c r="C945" s="64" t="s">
        <v>56</v>
      </c>
      <c r="D945" s="65" t="n">
        <v>29037</v>
      </c>
      <c r="E945" s="55" t="s">
        <v>92</v>
      </c>
      <c r="F945" s="15" t="n">
        <v>1</v>
      </c>
      <c r="G945" s="15" t="n">
        <v>0</v>
      </c>
      <c r="H945" s="2" t="n">
        <f aca="false">MAX(I945:J945)</f>
        <v>0</v>
      </c>
      <c r="I945" s="15" t="n">
        <v>0</v>
      </c>
      <c r="J945" s="15" t="n">
        <v>0</v>
      </c>
      <c r="K945" s="15" t="n">
        <v>1.91134497044403</v>
      </c>
      <c r="L945" s="15" t="n">
        <v>55</v>
      </c>
      <c r="M945" s="25" t="n">
        <v>3.08003209</v>
      </c>
      <c r="N945" s="0" t="str">
        <f aca="false">A945&amp;"_"&amp;B945</f>
        <v>MAW751_2</v>
      </c>
      <c r="O945" s="0" t="n">
        <f aca="false">HLOOKUP(N945,UP!$C$15:$AH$16,2,0)</f>
        <v>0</v>
      </c>
    </row>
    <row r="946" customFormat="false" ht="15.75" hidden="false" customHeight="true" outlineLevel="0" collapsed="false">
      <c r="A946" s="21" t="s">
        <v>52</v>
      </c>
      <c r="B946" s="32" t="n">
        <v>1</v>
      </c>
      <c r="C946" s="33" t="s">
        <v>54</v>
      </c>
      <c r="D946" s="33" t="n">
        <v>30000</v>
      </c>
      <c r="E946" s="24" t="s">
        <v>92</v>
      </c>
      <c r="F946" s="15" t="n">
        <v>1</v>
      </c>
      <c r="G946" s="15" t="n">
        <v>0</v>
      </c>
      <c r="H946" s="2" t="n">
        <f aca="false">MAX(I946:J946)</f>
        <v>0</v>
      </c>
      <c r="I946" s="15" t="n">
        <v>0</v>
      </c>
      <c r="J946" s="15" t="n">
        <v>0</v>
      </c>
      <c r="K946" s="15" t="n">
        <v>1.56145008865047</v>
      </c>
      <c r="L946" s="15" t="n">
        <v>55</v>
      </c>
      <c r="M946" s="25" t="n">
        <v>3.08003209</v>
      </c>
      <c r="N946" s="0" t="str">
        <f aca="false">A946&amp;"_"&amp;B946</f>
        <v>MAW751_1</v>
      </c>
      <c r="O946" s="0" t="n">
        <f aca="false">HLOOKUP(N946,UP!$C$15:$AH$16,2,0)</f>
        <v>0</v>
      </c>
    </row>
    <row r="947" customFormat="false" ht="15.75" hidden="false" customHeight="true" outlineLevel="0" collapsed="false">
      <c r="A947" s="21" t="s">
        <v>52</v>
      </c>
      <c r="B947" s="32" t="n">
        <v>1</v>
      </c>
      <c r="C947" s="33" t="s">
        <v>60</v>
      </c>
      <c r="D947" s="33" t="n">
        <v>29211</v>
      </c>
      <c r="E947" s="24" t="s">
        <v>92</v>
      </c>
      <c r="F947" s="15" t="n">
        <v>1</v>
      </c>
      <c r="G947" s="15" t="n">
        <v>0</v>
      </c>
      <c r="H947" s="2" t="n">
        <f aca="false">MAX(I947:J947)</f>
        <v>0</v>
      </c>
      <c r="I947" s="15" t="n">
        <v>0</v>
      </c>
      <c r="J947" s="15" t="n">
        <v>0</v>
      </c>
      <c r="K947" s="15" t="n">
        <v>2.1686806786812</v>
      </c>
      <c r="L947" s="15" t="n">
        <v>55</v>
      </c>
      <c r="M947" s="25" t="n">
        <v>3.08003209</v>
      </c>
      <c r="N947" s="0" t="str">
        <f aca="false">A947&amp;"_"&amp;B947</f>
        <v>MAW751_1</v>
      </c>
      <c r="O947" s="0" t="n">
        <f aca="false">HLOOKUP(N947,UP!$C$15:$AH$16,2,0)</f>
        <v>0</v>
      </c>
    </row>
    <row r="948" customFormat="false" ht="15.75" hidden="false" customHeight="true" outlineLevel="0" collapsed="false">
      <c r="A948" s="21" t="s">
        <v>52</v>
      </c>
      <c r="B948" s="32" t="n">
        <v>1</v>
      </c>
      <c r="C948" s="33" t="s">
        <v>53</v>
      </c>
      <c r="D948" s="33" t="n">
        <v>54707</v>
      </c>
      <c r="E948" s="24" t="s">
        <v>92</v>
      </c>
      <c r="F948" s="15" t="n">
        <v>1</v>
      </c>
      <c r="G948" s="15" t="n">
        <v>0</v>
      </c>
      <c r="H948" s="2" t="n">
        <f aca="false">MAX(I948:J948)</f>
        <v>0</v>
      </c>
      <c r="I948" s="15" t="n">
        <v>0</v>
      </c>
      <c r="J948" s="15" t="n">
        <v>0</v>
      </c>
      <c r="K948" s="15" t="n">
        <v>3.14732606018259</v>
      </c>
      <c r="L948" s="15" t="n">
        <v>55</v>
      </c>
      <c r="M948" s="25" t="n">
        <v>3.08003209</v>
      </c>
      <c r="N948" s="0" t="str">
        <f aca="false">A948&amp;"_"&amp;B948</f>
        <v>MAW751_1</v>
      </c>
      <c r="O948" s="0" t="n">
        <f aca="false">HLOOKUP(N948,UP!$C$15:$AH$16,2,0)</f>
        <v>0</v>
      </c>
    </row>
    <row r="949" customFormat="false" ht="15.75" hidden="false" customHeight="true" outlineLevel="0" collapsed="false">
      <c r="A949" s="21" t="s">
        <v>52</v>
      </c>
      <c r="B949" s="32" t="n">
        <v>1</v>
      </c>
      <c r="C949" s="33" t="s">
        <v>53</v>
      </c>
      <c r="D949" s="33" t="n">
        <v>29858</v>
      </c>
      <c r="E949" s="24" t="s">
        <v>92</v>
      </c>
      <c r="F949" s="15" t="n">
        <v>1</v>
      </c>
      <c r="G949" s="15" t="n">
        <v>0</v>
      </c>
      <c r="H949" s="2" t="n">
        <f aca="false">MAX(I949:J949)</f>
        <v>0</v>
      </c>
      <c r="I949" s="15" t="n">
        <v>0</v>
      </c>
      <c r="J949" s="15" t="n">
        <v>0</v>
      </c>
      <c r="K949" s="15" t="n">
        <v>1.94668788779692</v>
      </c>
      <c r="L949" s="15" t="n">
        <v>55</v>
      </c>
      <c r="M949" s="25" t="n">
        <v>3.08003209</v>
      </c>
      <c r="N949" s="0" t="str">
        <f aca="false">A949&amp;"_"&amp;B949</f>
        <v>MAW751_1</v>
      </c>
      <c r="O949" s="0" t="n">
        <f aca="false">HLOOKUP(N949,UP!$C$15:$AH$16,2,0)</f>
        <v>0</v>
      </c>
    </row>
    <row r="950" customFormat="false" ht="15.75" hidden="false" customHeight="true" outlineLevel="0" collapsed="false">
      <c r="A950" s="21" t="s">
        <v>52</v>
      </c>
      <c r="B950" s="32" t="n">
        <v>1</v>
      </c>
      <c r="C950" s="33" t="s">
        <v>53</v>
      </c>
      <c r="D950" s="33" t="n">
        <v>29155</v>
      </c>
      <c r="E950" s="24" t="s">
        <v>92</v>
      </c>
      <c r="F950" s="15" t="n">
        <v>1</v>
      </c>
      <c r="G950" s="15" t="n">
        <v>0</v>
      </c>
      <c r="H950" s="2" t="n">
        <f aca="false">MAX(I950:J950)</f>
        <v>0</v>
      </c>
      <c r="I950" s="15" t="n">
        <v>0</v>
      </c>
      <c r="J950" s="15" t="n">
        <v>0</v>
      </c>
      <c r="K950" s="15" t="n">
        <v>2.63783827158667</v>
      </c>
      <c r="L950" s="15" t="n">
        <v>55</v>
      </c>
      <c r="M950" s="25" t="n">
        <v>3.08003209</v>
      </c>
      <c r="N950" s="0" t="str">
        <f aca="false">A950&amp;"_"&amp;B950</f>
        <v>MAW751_1</v>
      </c>
      <c r="O950" s="0" t="n">
        <f aca="false">HLOOKUP(N950,UP!$C$15:$AH$16,2,0)</f>
        <v>0</v>
      </c>
    </row>
    <row r="951" customFormat="false" ht="15.75" hidden="false" customHeight="true" outlineLevel="0" collapsed="false">
      <c r="A951" s="21" t="s">
        <v>52</v>
      </c>
      <c r="B951" s="32" t="n">
        <v>1</v>
      </c>
      <c r="C951" s="33" t="s">
        <v>53</v>
      </c>
      <c r="D951" s="33" t="n">
        <v>29156</v>
      </c>
      <c r="E951" s="24" t="s">
        <v>92</v>
      </c>
      <c r="F951" s="15" t="n">
        <v>1</v>
      </c>
      <c r="G951" s="15" t="n">
        <v>0</v>
      </c>
      <c r="H951" s="2" t="n">
        <f aca="false">MAX(I951:J951)</f>
        <v>0</v>
      </c>
      <c r="I951" s="15" t="n">
        <v>0</v>
      </c>
      <c r="J951" s="15" t="n">
        <v>0</v>
      </c>
      <c r="K951" s="15" t="n">
        <v>2.33074758969827</v>
      </c>
      <c r="L951" s="15" t="n">
        <v>55</v>
      </c>
      <c r="M951" s="25" t="n">
        <v>3.08003209</v>
      </c>
      <c r="N951" s="0" t="str">
        <f aca="false">A951&amp;"_"&amp;B951</f>
        <v>MAW751_1</v>
      </c>
      <c r="O951" s="0" t="n">
        <f aca="false">HLOOKUP(N951,UP!$C$15:$AH$16,2,0)</f>
        <v>0</v>
      </c>
    </row>
    <row r="952" customFormat="false" ht="15.75" hidden="false" customHeight="true" outlineLevel="0" collapsed="false">
      <c r="A952" s="21" t="s">
        <v>52</v>
      </c>
      <c r="B952" s="32" t="n">
        <v>1</v>
      </c>
      <c r="C952" s="33" t="s">
        <v>53</v>
      </c>
      <c r="D952" s="33" t="n">
        <v>54158</v>
      </c>
      <c r="E952" s="24" t="s">
        <v>92</v>
      </c>
      <c r="F952" s="15" t="n">
        <v>1</v>
      </c>
      <c r="G952" s="15" t="n">
        <v>0</v>
      </c>
      <c r="H952" s="2" t="n">
        <f aca="false">MAX(I952:J952)</f>
        <v>0</v>
      </c>
      <c r="I952" s="15" t="n">
        <v>0</v>
      </c>
      <c r="J952" s="15" t="n">
        <v>0</v>
      </c>
      <c r="K952" s="15" t="n">
        <v>3.6002651810139</v>
      </c>
      <c r="L952" s="15" t="n">
        <v>55</v>
      </c>
      <c r="M952" s="25" t="n">
        <v>3.08003209</v>
      </c>
      <c r="N952" s="0" t="str">
        <f aca="false">A952&amp;"_"&amp;B952</f>
        <v>MAW751_1</v>
      </c>
      <c r="O952" s="0" t="n">
        <f aca="false">HLOOKUP(N952,UP!$C$15:$AH$16,2,0)</f>
        <v>0</v>
      </c>
    </row>
    <row r="953" customFormat="false" ht="15.75" hidden="false" customHeight="true" outlineLevel="0" collapsed="false">
      <c r="A953" s="21" t="s">
        <v>52</v>
      </c>
      <c r="B953" s="32" t="n">
        <v>1</v>
      </c>
      <c r="C953" s="33" t="s">
        <v>53</v>
      </c>
      <c r="D953" s="33" t="n">
        <v>29221</v>
      </c>
      <c r="E953" s="24" t="s">
        <v>92</v>
      </c>
      <c r="F953" s="15" t="n">
        <v>1</v>
      </c>
      <c r="G953" s="15" t="n">
        <v>0</v>
      </c>
      <c r="H953" s="2" t="n">
        <f aca="false">MAX(I953:J953)</f>
        <v>0</v>
      </c>
      <c r="I953" s="15" t="n">
        <v>0</v>
      </c>
      <c r="J953" s="15" t="n">
        <v>0</v>
      </c>
      <c r="K953" s="15" t="n">
        <v>1.661902513749</v>
      </c>
      <c r="L953" s="15" t="n">
        <v>55</v>
      </c>
      <c r="M953" s="25" t="n">
        <v>3.08003209</v>
      </c>
      <c r="N953" s="0" t="str">
        <f aca="false">A953&amp;"_"&amp;B953</f>
        <v>MAW751_1</v>
      </c>
      <c r="O953" s="0" t="n">
        <f aca="false">HLOOKUP(N953,UP!$C$15:$AH$16,2,0)</f>
        <v>0</v>
      </c>
    </row>
    <row r="954" customFormat="false" ht="15.75" hidden="false" customHeight="true" outlineLevel="0" collapsed="false">
      <c r="A954" s="21" t="s">
        <v>52</v>
      </c>
      <c r="B954" s="32" t="n">
        <v>1</v>
      </c>
      <c r="C954" s="33" t="s">
        <v>53</v>
      </c>
      <c r="D954" s="33" t="n">
        <v>29939</v>
      </c>
      <c r="E954" s="24" t="s">
        <v>92</v>
      </c>
      <c r="F954" s="15" t="n">
        <v>1</v>
      </c>
      <c r="G954" s="15" t="n">
        <v>0</v>
      </c>
      <c r="H954" s="2" t="n">
        <f aca="false">MAX(I954:J954)</f>
        <v>0</v>
      </c>
      <c r="I954" s="15" t="n">
        <v>0</v>
      </c>
      <c r="J954" s="15" t="n">
        <v>0</v>
      </c>
      <c r="K954" s="15" t="n">
        <v>1.67258392877121</v>
      </c>
      <c r="L954" s="15" t="n">
        <v>55</v>
      </c>
      <c r="M954" s="25" t="n">
        <v>3.08003209</v>
      </c>
      <c r="N954" s="0" t="str">
        <f aca="false">A954&amp;"_"&amp;B954</f>
        <v>MAW751_1</v>
      </c>
      <c r="O954" s="0" t="n">
        <f aca="false">HLOOKUP(N954,UP!$C$15:$AH$16,2,0)</f>
        <v>0</v>
      </c>
    </row>
    <row r="955" customFormat="false" ht="15.75" hidden="false" customHeight="true" outlineLevel="0" collapsed="false">
      <c r="A955" s="21" t="s">
        <v>52</v>
      </c>
      <c r="B955" s="32" t="n">
        <v>1</v>
      </c>
      <c r="C955" s="33" t="s">
        <v>67</v>
      </c>
      <c r="D955" s="33" t="n">
        <v>54802</v>
      </c>
      <c r="E955" s="24" t="s">
        <v>92</v>
      </c>
      <c r="F955" s="15" t="n">
        <v>1</v>
      </c>
      <c r="G955" s="15" t="n">
        <v>0</v>
      </c>
      <c r="H955" s="2" t="n">
        <f aca="false">MAX(I955:J955)</f>
        <v>0</v>
      </c>
      <c r="I955" s="15" t="n">
        <v>0</v>
      </c>
      <c r="J955" s="15" t="n">
        <v>0</v>
      </c>
      <c r="K955" s="15" t="n">
        <v>2.94669609934272</v>
      </c>
      <c r="L955" s="15" t="n">
        <v>55</v>
      </c>
      <c r="M955" s="25" t="n">
        <v>3.08003209</v>
      </c>
      <c r="N955" s="0" t="str">
        <f aca="false">A955&amp;"_"&amp;B955</f>
        <v>MAW751_1</v>
      </c>
      <c r="O955" s="0" t="n">
        <f aca="false">HLOOKUP(N955,UP!$C$15:$AH$16,2,0)</f>
        <v>0</v>
      </c>
    </row>
    <row r="956" customFormat="false" ht="15.75" hidden="false" customHeight="true" outlineLevel="0" collapsed="false">
      <c r="A956" s="21" t="s">
        <v>52</v>
      </c>
      <c r="B956" s="32" t="n">
        <v>1</v>
      </c>
      <c r="C956" s="33" t="s">
        <v>67</v>
      </c>
      <c r="D956" s="33" t="n">
        <v>54621</v>
      </c>
      <c r="E956" s="24" t="s">
        <v>98</v>
      </c>
      <c r="F956" s="15" t="n">
        <v>1</v>
      </c>
      <c r="G956" s="15" t="n">
        <v>0</v>
      </c>
      <c r="H956" s="2" t="n">
        <f aca="false">MAX(I956:J956)</f>
        <v>0</v>
      </c>
      <c r="I956" s="15" t="n">
        <v>0</v>
      </c>
      <c r="J956" s="15" t="n">
        <v>0</v>
      </c>
      <c r="K956" s="15" t="n">
        <v>5.48608471114752</v>
      </c>
      <c r="L956" s="15" t="n">
        <v>55</v>
      </c>
      <c r="M956" s="25" t="n">
        <v>3.08003209</v>
      </c>
      <c r="N956" s="0" t="str">
        <f aca="false">A956&amp;"_"&amp;B956</f>
        <v>MAW751_1</v>
      </c>
      <c r="O956" s="0" t="n">
        <f aca="false">HLOOKUP(N956,UP!$C$15:$AH$16,2,0)</f>
        <v>0</v>
      </c>
    </row>
    <row r="957" customFormat="false" ht="15.75" hidden="false" customHeight="true" outlineLevel="0" collapsed="false">
      <c r="A957" s="21" t="s">
        <v>52</v>
      </c>
      <c r="B957" s="32" t="n">
        <v>1</v>
      </c>
      <c r="C957" s="33" t="s">
        <v>67</v>
      </c>
      <c r="D957" s="33" t="n">
        <v>29134</v>
      </c>
      <c r="E957" s="24" t="s">
        <v>92</v>
      </c>
      <c r="F957" s="15" t="n">
        <v>1</v>
      </c>
      <c r="G957" s="15" t="n">
        <v>0</v>
      </c>
      <c r="H957" s="2" t="n">
        <f aca="false">MAX(I957:J957)</f>
        <v>0</v>
      </c>
      <c r="I957" s="15" t="n">
        <v>0</v>
      </c>
      <c r="J957" s="15" t="n">
        <v>0</v>
      </c>
      <c r="K957" s="15" t="n">
        <v>3.45308156519322</v>
      </c>
      <c r="L957" s="15" t="n">
        <v>55</v>
      </c>
      <c r="M957" s="25" t="n">
        <v>3.08003209</v>
      </c>
      <c r="N957" s="0" t="str">
        <f aca="false">A957&amp;"_"&amp;B957</f>
        <v>MAW751_1</v>
      </c>
      <c r="O957" s="0" t="n">
        <f aca="false">HLOOKUP(N957,UP!$C$15:$AH$16,2,0)</f>
        <v>0</v>
      </c>
    </row>
    <row r="958" customFormat="false" ht="15.75" hidden="false" customHeight="true" outlineLevel="0" collapsed="false">
      <c r="A958" s="21" t="s">
        <v>52</v>
      </c>
      <c r="B958" s="32" t="n">
        <v>1</v>
      </c>
      <c r="C958" s="33" t="s">
        <v>67</v>
      </c>
      <c r="D958" s="33" t="n">
        <v>29984</v>
      </c>
      <c r="E958" s="24" t="s">
        <v>92</v>
      </c>
      <c r="F958" s="15" t="n">
        <v>1</v>
      </c>
      <c r="G958" s="15" t="n">
        <v>0</v>
      </c>
      <c r="H958" s="2" t="n">
        <f aca="false">MAX(I958:J958)</f>
        <v>0</v>
      </c>
      <c r="I958" s="15" t="n">
        <v>0</v>
      </c>
      <c r="J958" s="15" t="n">
        <v>0</v>
      </c>
      <c r="K958" s="15" t="n">
        <v>2.89234654643561</v>
      </c>
      <c r="L958" s="15" t="n">
        <v>55</v>
      </c>
      <c r="M958" s="25" t="n">
        <v>3.08003209</v>
      </c>
      <c r="N958" s="0" t="str">
        <f aca="false">A958&amp;"_"&amp;B958</f>
        <v>MAW751_1</v>
      </c>
      <c r="O958" s="0" t="n">
        <f aca="false">HLOOKUP(N958,UP!$C$15:$AH$16,2,0)</f>
        <v>0</v>
      </c>
    </row>
    <row r="959" customFormat="false" ht="15.75" hidden="false" customHeight="true" outlineLevel="0" collapsed="false">
      <c r="A959" s="21" t="s">
        <v>52</v>
      </c>
      <c r="B959" s="32" t="n">
        <v>1</v>
      </c>
      <c r="C959" s="33" t="s">
        <v>45</v>
      </c>
      <c r="D959" s="33" t="n">
        <v>23884</v>
      </c>
      <c r="E959" s="24" t="s">
        <v>92</v>
      </c>
      <c r="F959" s="15" t="n">
        <v>1</v>
      </c>
      <c r="G959" s="15" t="n">
        <v>0</v>
      </c>
      <c r="H959" s="2" t="n">
        <f aca="false">MAX(I959:J959)</f>
        <v>0</v>
      </c>
      <c r="I959" s="15" t="n">
        <v>0</v>
      </c>
      <c r="J959" s="15" t="n">
        <v>0</v>
      </c>
      <c r="K959" s="15" t="n">
        <v>2.1686806786812</v>
      </c>
      <c r="L959" s="15" t="n">
        <v>55</v>
      </c>
      <c r="M959" s="25" t="n">
        <v>3.08003209</v>
      </c>
      <c r="N959" s="0" t="str">
        <f aca="false">A959&amp;"_"&amp;B959</f>
        <v>MAW751_1</v>
      </c>
      <c r="O959" s="0" t="n">
        <f aca="false">HLOOKUP(N959,UP!$C$15:$AH$16,2,0)</f>
        <v>0</v>
      </c>
    </row>
    <row r="960" customFormat="false" ht="15.75" hidden="false" customHeight="true" outlineLevel="0" collapsed="false">
      <c r="A960" s="21" t="s">
        <v>52</v>
      </c>
      <c r="B960" s="32" t="n">
        <v>1</v>
      </c>
      <c r="C960" s="33" t="s">
        <v>72</v>
      </c>
      <c r="D960" s="33" t="n">
        <v>29201</v>
      </c>
      <c r="E960" s="24" t="s">
        <v>92</v>
      </c>
      <c r="F960" s="15" t="n">
        <v>1</v>
      </c>
      <c r="G960" s="15" t="n">
        <v>0</v>
      </c>
      <c r="H960" s="2" t="n">
        <f aca="false">MAX(I960:J960)</f>
        <v>0</v>
      </c>
      <c r="I960" s="15" t="n">
        <v>0</v>
      </c>
      <c r="J960" s="15" t="n">
        <v>0</v>
      </c>
      <c r="K960" s="15" t="n">
        <v>3.14229951193685</v>
      </c>
      <c r="L960" s="15" t="n">
        <v>55</v>
      </c>
      <c r="M960" s="25" t="n">
        <v>3.08003209</v>
      </c>
      <c r="N960" s="0" t="str">
        <f aca="false">A960&amp;"_"&amp;B960</f>
        <v>MAW751_1</v>
      </c>
      <c r="O960" s="0" t="n">
        <f aca="false">HLOOKUP(N960,UP!$C$15:$AH$16,2,0)</f>
        <v>0</v>
      </c>
    </row>
    <row r="961" customFormat="false" ht="15.75" hidden="false" customHeight="true" outlineLevel="0" collapsed="false">
      <c r="A961" s="21" t="s">
        <v>52</v>
      </c>
      <c r="B961" s="32" t="n">
        <v>1</v>
      </c>
      <c r="C961" s="33" t="s">
        <v>76</v>
      </c>
      <c r="D961" s="33" t="n">
        <v>29151</v>
      </c>
      <c r="E961" s="24" t="s">
        <v>92</v>
      </c>
      <c r="F961" s="15" t="n">
        <v>1</v>
      </c>
      <c r="G961" s="15" t="n">
        <v>0</v>
      </c>
      <c r="H961" s="2" t="n">
        <f aca="false">MAX(I961:J961)</f>
        <v>0</v>
      </c>
      <c r="I961" s="15" t="n">
        <v>0</v>
      </c>
      <c r="J961" s="15" t="n">
        <v>0</v>
      </c>
      <c r="K961" s="15" t="n">
        <v>1.88228523839832</v>
      </c>
      <c r="L961" s="15" t="n">
        <v>55</v>
      </c>
      <c r="M961" s="25" t="n">
        <v>3.08003209</v>
      </c>
      <c r="N961" s="0" t="str">
        <f aca="false">A961&amp;"_"&amp;B961</f>
        <v>MAW751_1</v>
      </c>
      <c r="O961" s="0" t="n">
        <f aca="false">HLOOKUP(N961,UP!$C$15:$AH$16,2,0)</f>
        <v>0</v>
      </c>
    </row>
    <row r="962" customFormat="false" ht="15.75" hidden="false" customHeight="true" outlineLevel="0" collapsed="false">
      <c r="A962" s="21" t="s">
        <v>52</v>
      </c>
      <c r="B962" s="32" t="n">
        <v>1</v>
      </c>
      <c r="C962" s="33" t="s">
        <v>50</v>
      </c>
      <c r="D962" s="33" t="n">
        <v>29224</v>
      </c>
      <c r="E962" s="24" t="s">
        <v>92</v>
      </c>
      <c r="F962" s="15" t="n">
        <v>1</v>
      </c>
      <c r="G962" s="15" t="n">
        <v>0</v>
      </c>
      <c r="H962" s="2" t="n">
        <f aca="false">MAX(I962:J962)</f>
        <v>0</v>
      </c>
      <c r="I962" s="15" t="n">
        <v>0</v>
      </c>
      <c r="J962" s="15" t="n">
        <v>0</v>
      </c>
      <c r="K962" s="15" t="n">
        <v>1.45471447824475</v>
      </c>
      <c r="L962" s="15" t="n">
        <v>55</v>
      </c>
      <c r="M962" s="25" t="n">
        <v>3.08003209</v>
      </c>
      <c r="N962" s="0" t="str">
        <f aca="false">A962&amp;"_"&amp;B962</f>
        <v>MAW751_1</v>
      </c>
      <c r="O962" s="0" t="n">
        <f aca="false">HLOOKUP(N962,UP!$C$15:$AH$16,2,0)</f>
        <v>0</v>
      </c>
    </row>
    <row r="963" customFormat="false" ht="15.75" hidden="false" customHeight="true" outlineLevel="0" collapsed="false">
      <c r="A963" s="21" t="s">
        <v>52</v>
      </c>
      <c r="B963" s="24" t="n">
        <v>2</v>
      </c>
      <c r="C963" s="31" t="s">
        <v>66</v>
      </c>
      <c r="D963" s="31" t="n">
        <v>29008</v>
      </c>
      <c r="E963" s="24" t="s">
        <v>92</v>
      </c>
      <c r="F963" s="15" t="n">
        <v>1</v>
      </c>
      <c r="G963" s="15" t="n">
        <v>0</v>
      </c>
      <c r="H963" s="2" t="n">
        <f aca="false">MAX(I963:J963)</f>
        <v>0</v>
      </c>
      <c r="I963" s="15" t="n">
        <v>0</v>
      </c>
      <c r="J963" s="15" t="n">
        <v>0</v>
      </c>
      <c r="K963" s="15" t="n">
        <v>3.1587928733682</v>
      </c>
      <c r="L963" s="15" t="n">
        <v>55</v>
      </c>
      <c r="M963" s="25" t="n">
        <v>3.08003209</v>
      </c>
      <c r="N963" s="0" t="str">
        <f aca="false">A963&amp;"_"&amp;B963</f>
        <v>MAW751_2</v>
      </c>
      <c r="O963" s="0" t="n">
        <f aca="false">HLOOKUP(N963,UP!$C$15:$AH$16,2,0)</f>
        <v>0</v>
      </c>
    </row>
    <row r="964" customFormat="false" ht="15.75" hidden="false" customHeight="true" outlineLevel="0" collapsed="false">
      <c r="A964" s="21" t="s">
        <v>52</v>
      </c>
      <c r="B964" s="24" t="n">
        <v>2</v>
      </c>
      <c r="C964" s="31" t="s">
        <v>54</v>
      </c>
      <c r="D964" s="31" t="n">
        <v>29097</v>
      </c>
      <c r="E964" s="24" t="s">
        <v>92</v>
      </c>
      <c r="F964" s="15" t="n">
        <v>1</v>
      </c>
      <c r="G964" s="15" t="n">
        <v>0</v>
      </c>
      <c r="H964" s="2" t="n">
        <f aca="false">MAX(I964:J964)</f>
        <v>0</v>
      </c>
      <c r="I964" s="15" t="n">
        <v>0</v>
      </c>
      <c r="J964" s="15" t="n">
        <v>0</v>
      </c>
      <c r="K964" s="15" t="n">
        <v>2.98663359595148</v>
      </c>
      <c r="L964" s="15" t="n">
        <v>55</v>
      </c>
      <c r="M964" s="25" t="n">
        <v>3.08003209</v>
      </c>
      <c r="N964" s="0" t="str">
        <f aca="false">A964&amp;"_"&amp;B964</f>
        <v>MAW751_2</v>
      </c>
      <c r="O964" s="0" t="n">
        <f aca="false">HLOOKUP(N964,UP!$C$15:$AH$16,2,0)</f>
        <v>0</v>
      </c>
    </row>
    <row r="965" customFormat="false" ht="15.75" hidden="false" customHeight="true" outlineLevel="0" collapsed="false">
      <c r="A965" s="21" t="s">
        <v>52</v>
      </c>
      <c r="B965" s="24" t="n">
        <v>2</v>
      </c>
      <c r="C965" s="31" t="s">
        <v>58</v>
      </c>
      <c r="D965" s="31" t="n">
        <v>54274</v>
      </c>
      <c r="E965" s="24" t="s">
        <v>92</v>
      </c>
      <c r="F965" s="15" t="n">
        <v>1</v>
      </c>
      <c r="G965" s="15" t="n">
        <v>0</v>
      </c>
      <c r="H965" s="2" t="n">
        <f aca="false">MAX(I965:J965)</f>
        <v>0</v>
      </c>
      <c r="I965" s="15" t="n">
        <v>0</v>
      </c>
      <c r="J965" s="15" t="n">
        <v>0</v>
      </c>
      <c r="K965" s="15" t="n">
        <v>4.38534918514599</v>
      </c>
      <c r="L965" s="15" t="n">
        <v>55</v>
      </c>
      <c r="M965" s="25" t="n">
        <v>3.08003209</v>
      </c>
      <c r="N965" s="0" t="str">
        <f aca="false">A965&amp;"_"&amp;B965</f>
        <v>MAW751_2</v>
      </c>
      <c r="O965" s="0" t="n">
        <f aca="false">HLOOKUP(N965,UP!$C$15:$AH$16,2,0)</f>
        <v>0</v>
      </c>
    </row>
    <row r="966" customFormat="false" ht="15.75" hidden="false" customHeight="true" outlineLevel="0" collapsed="false">
      <c r="A966" s="21" t="s">
        <v>52</v>
      </c>
      <c r="B966" s="24" t="n">
        <v>2</v>
      </c>
      <c r="C966" s="31" t="s">
        <v>60</v>
      </c>
      <c r="D966" s="31" t="n">
        <v>29065</v>
      </c>
      <c r="E966" s="24" t="s">
        <v>98</v>
      </c>
      <c r="F966" s="15" t="n">
        <v>1</v>
      </c>
      <c r="G966" s="15" t="n">
        <v>0</v>
      </c>
      <c r="H966" s="2" t="n">
        <f aca="false">MAX(I966:J966)</f>
        <v>0</v>
      </c>
      <c r="I966" s="15" t="n">
        <v>0</v>
      </c>
      <c r="J966" s="15" t="n">
        <v>0</v>
      </c>
      <c r="K966" s="15" t="n">
        <v>1.9942830164988</v>
      </c>
      <c r="L966" s="15" t="n">
        <v>55</v>
      </c>
      <c r="M966" s="25" t="n">
        <v>3.08003209</v>
      </c>
      <c r="N966" s="0" t="str">
        <f aca="false">A966&amp;"_"&amp;B966</f>
        <v>MAW751_2</v>
      </c>
      <c r="O966" s="0" t="n">
        <f aca="false">HLOOKUP(N966,UP!$C$15:$AH$16,2,0)</f>
        <v>0</v>
      </c>
    </row>
    <row r="967" customFormat="false" ht="15.75" hidden="false" customHeight="true" outlineLevel="0" collapsed="false">
      <c r="A967" s="21" t="s">
        <v>52</v>
      </c>
      <c r="B967" s="45" t="n">
        <v>2</v>
      </c>
      <c r="C967" s="46" t="s">
        <v>53</v>
      </c>
      <c r="D967" s="46" t="n">
        <v>54772</v>
      </c>
      <c r="E967" s="24" t="s">
        <v>92</v>
      </c>
      <c r="F967" s="15" t="n">
        <v>1</v>
      </c>
      <c r="G967" s="15" t="n">
        <v>0</v>
      </c>
      <c r="H967" s="2" t="n">
        <f aca="false">MAX(I967:J967)</f>
        <v>0</v>
      </c>
      <c r="I967" s="15" t="n">
        <v>0</v>
      </c>
      <c r="J967" s="15" t="n">
        <v>0</v>
      </c>
      <c r="K967" s="15" t="n">
        <v>2.68252742708398</v>
      </c>
      <c r="L967" s="15" t="n">
        <v>55</v>
      </c>
      <c r="M967" s="25" t="n">
        <v>3.08003209</v>
      </c>
      <c r="N967" s="0" t="str">
        <f aca="false">A967&amp;"_"&amp;B967</f>
        <v>MAW751_2</v>
      </c>
      <c r="O967" s="0" t="n">
        <f aca="false">HLOOKUP(N967,UP!$C$15:$AH$16,2,0)</f>
        <v>0</v>
      </c>
    </row>
    <row r="968" customFormat="false" ht="15.75" hidden="false" customHeight="true" outlineLevel="0" collapsed="false">
      <c r="A968" s="21" t="s">
        <v>52</v>
      </c>
      <c r="B968" s="24" t="n">
        <v>2</v>
      </c>
      <c r="C968" s="31" t="s">
        <v>53</v>
      </c>
      <c r="D968" s="31" t="n">
        <v>54479</v>
      </c>
      <c r="E968" s="24" t="s">
        <v>92</v>
      </c>
      <c r="F968" s="15" t="n">
        <v>1</v>
      </c>
      <c r="G968" s="15" t="n">
        <v>0</v>
      </c>
      <c r="H968" s="2" t="n">
        <f aca="false">MAX(I968:J968)</f>
        <v>0</v>
      </c>
      <c r="I968" s="15" t="n">
        <v>0</v>
      </c>
      <c r="J968" s="15" t="n">
        <v>0</v>
      </c>
      <c r="K968" s="15" t="n">
        <v>3.43709871256808</v>
      </c>
      <c r="L968" s="15" t="n">
        <v>55</v>
      </c>
      <c r="M968" s="25" t="n">
        <v>3.08003209</v>
      </c>
      <c r="N968" s="0" t="str">
        <f aca="false">A968&amp;"_"&amp;B968</f>
        <v>MAW751_2</v>
      </c>
      <c r="O968" s="0" t="n">
        <f aca="false">HLOOKUP(N968,UP!$C$15:$AH$16,2,0)</f>
        <v>0</v>
      </c>
    </row>
    <row r="969" customFormat="false" ht="15.75" hidden="false" customHeight="true" outlineLevel="0" collapsed="false">
      <c r="A969" s="21" t="s">
        <v>52</v>
      </c>
      <c r="B969" s="24" t="n">
        <v>2</v>
      </c>
      <c r="C969" s="31" t="s">
        <v>67</v>
      </c>
      <c r="D969" s="31" t="n">
        <v>29081</v>
      </c>
      <c r="E969" s="24" t="s">
        <v>92</v>
      </c>
      <c r="F969" s="15" t="n">
        <v>1</v>
      </c>
      <c r="G969" s="15" t="n">
        <v>0</v>
      </c>
      <c r="H969" s="2" t="n">
        <f aca="false">MAX(I969:J969)</f>
        <v>0</v>
      </c>
      <c r="I969" s="15" t="n">
        <v>0</v>
      </c>
      <c r="J969" s="15" t="n">
        <v>0</v>
      </c>
      <c r="K969" s="15" t="n">
        <v>2.76805728707797</v>
      </c>
      <c r="L969" s="15" t="n">
        <v>55</v>
      </c>
      <c r="M969" s="25" t="n">
        <v>3.08003209</v>
      </c>
      <c r="N969" s="0" t="str">
        <f aca="false">A969&amp;"_"&amp;B969</f>
        <v>MAW751_2</v>
      </c>
      <c r="O969" s="0" t="n">
        <f aca="false">HLOOKUP(N969,UP!$C$15:$AH$16,2,0)</f>
        <v>0</v>
      </c>
    </row>
    <row r="970" customFormat="false" ht="15.75" hidden="false" customHeight="true" outlineLevel="0" collapsed="false">
      <c r="A970" s="21" t="s">
        <v>52</v>
      </c>
      <c r="B970" s="24" t="n">
        <v>2</v>
      </c>
      <c r="C970" s="31" t="s">
        <v>74</v>
      </c>
      <c r="D970" s="31" t="n">
        <v>54661</v>
      </c>
      <c r="E970" s="24" t="s">
        <v>92</v>
      </c>
      <c r="F970" s="15" t="n">
        <v>1</v>
      </c>
      <c r="G970" s="15" t="n">
        <v>0</v>
      </c>
      <c r="H970" s="2" t="n">
        <f aca="false">MAX(I970:J970)</f>
        <v>0</v>
      </c>
      <c r="I970" s="15" t="n">
        <v>0</v>
      </c>
      <c r="J970" s="15" t="n">
        <v>0</v>
      </c>
      <c r="K970" s="15" t="n">
        <v>3.45182492813179</v>
      </c>
      <c r="L970" s="15" t="n">
        <v>55</v>
      </c>
      <c r="M970" s="25" t="n">
        <v>3.08003209</v>
      </c>
      <c r="N970" s="0" t="str">
        <f aca="false">A970&amp;"_"&amp;B970</f>
        <v>MAW751_2</v>
      </c>
      <c r="O970" s="0" t="n">
        <f aca="false">HLOOKUP(N970,UP!$C$15:$AH$16,2,0)</f>
        <v>0</v>
      </c>
    </row>
    <row r="971" customFormat="false" ht="15.75" hidden="false" customHeight="true" outlineLevel="0" collapsed="false">
      <c r="A971" s="21" t="s">
        <v>52</v>
      </c>
      <c r="B971" s="24" t="n">
        <v>2</v>
      </c>
      <c r="C971" s="31" t="s">
        <v>73</v>
      </c>
      <c r="D971" s="31" t="n">
        <v>29011</v>
      </c>
      <c r="E971" s="24" t="s">
        <v>92</v>
      </c>
      <c r="F971" s="15" t="n">
        <v>1</v>
      </c>
      <c r="G971" s="15" t="n">
        <v>0</v>
      </c>
      <c r="H971" s="2" t="n">
        <f aca="false">MAX(I971:J971)</f>
        <v>0</v>
      </c>
      <c r="I971" s="15" t="n">
        <v>0</v>
      </c>
      <c r="J971" s="15" t="n">
        <v>0</v>
      </c>
      <c r="K971" s="15" t="n">
        <v>2.43630510285888</v>
      </c>
      <c r="L971" s="15" t="n">
        <v>55</v>
      </c>
      <c r="M971" s="25" t="n">
        <v>3.08003209</v>
      </c>
      <c r="N971" s="0" t="str">
        <f aca="false">A971&amp;"_"&amp;B971</f>
        <v>MAW751_2</v>
      </c>
      <c r="O971" s="0" t="n">
        <f aca="false">HLOOKUP(N971,UP!$C$15:$AH$16,2,0)</f>
        <v>0</v>
      </c>
    </row>
    <row r="972" customFormat="false" ht="15.75" hidden="false" customHeight="true" outlineLevel="0" collapsed="false">
      <c r="A972" s="21" t="s">
        <v>52</v>
      </c>
      <c r="B972" s="24" t="n">
        <v>2</v>
      </c>
      <c r="C972" s="31" t="s">
        <v>45</v>
      </c>
      <c r="D972" s="31" t="n">
        <v>29038</v>
      </c>
      <c r="E972" s="24" t="s">
        <v>92</v>
      </c>
      <c r="F972" s="15" t="n">
        <v>1</v>
      </c>
      <c r="G972" s="15" t="n">
        <v>0</v>
      </c>
      <c r="H972" s="2" t="n">
        <f aca="false">MAX(I972:J972)</f>
        <v>0</v>
      </c>
      <c r="I972" s="15" t="n">
        <v>0</v>
      </c>
      <c r="J972" s="15" t="n">
        <v>0</v>
      </c>
      <c r="K972" s="15" t="n">
        <v>3.31045325872024</v>
      </c>
      <c r="L972" s="15" t="n">
        <v>55</v>
      </c>
      <c r="M972" s="25" t="n">
        <v>3.08003209</v>
      </c>
      <c r="N972" s="0" t="str">
        <f aca="false">A972&amp;"_"&amp;B972</f>
        <v>MAW751_2</v>
      </c>
      <c r="O972" s="0" t="n">
        <f aca="false">HLOOKUP(N972,UP!$C$15:$AH$16,2,0)</f>
        <v>0</v>
      </c>
    </row>
    <row r="973" customFormat="false" ht="15.75" hidden="false" customHeight="true" outlineLevel="0" collapsed="false">
      <c r="A973" s="21" t="s">
        <v>52</v>
      </c>
      <c r="B973" s="24" t="n">
        <v>2</v>
      </c>
      <c r="C973" s="31" t="s">
        <v>45</v>
      </c>
      <c r="D973" s="31" t="n">
        <v>54289</v>
      </c>
      <c r="E973" s="24" t="s">
        <v>92</v>
      </c>
      <c r="F973" s="15" t="n">
        <v>1</v>
      </c>
      <c r="G973" s="15" t="n">
        <v>0</v>
      </c>
      <c r="H973" s="2" t="n">
        <f aca="false">MAX(I973:J973)</f>
        <v>0</v>
      </c>
      <c r="I973" s="15" t="n">
        <v>0</v>
      </c>
      <c r="J973" s="15" t="n">
        <v>0</v>
      </c>
      <c r="K973" s="15" t="n">
        <v>2.86591789823729</v>
      </c>
      <c r="L973" s="15" t="n">
        <v>55</v>
      </c>
      <c r="M973" s="25" t="n">
        <v>3.08003209</v>
      </c>
      <c r="N973" s="0" t="str">
        <f aca="false">A973&amp;"_"&amp;B973</f>
        <v>MAW751_2</v>
      </c>
      <c r="O973" s="0" t="n">
        <f aca="false">HLOOKUP(N973,UP!$C$15:$AH$16,2,0)</f>
        <v>0</v>
      </c>
    </row>
    <row r="974" customFormat="false" ht="15.75" hidden="false" customHeight="true" outlineLevel="0" collapsed="false">
      <c r="A974" s="21" t="s">
        <v>52</v>
      </c>
      <c r="B974" s="24" t="n">
        <v>2</v>
      </c>
      <c r="C974" s="31" t="s">
        <v>45</v>
      </c>
      <c r="D974" s="31" t="n">
        <v>54291</v>
      </c>
      <c r="E974" s="24" t="s">
        <v>98</v>
      </c>
      <c r="F974" s="15" t="n">
        <v>1</v>
      </c>
      <c r="G974" s="15" t="n">
        <v>0</v>
      </c>
      <c r="H974" s="2" t="n">
        <f aca="false">MAX(I974:J974)</f>
        <v>0</v>
      </c>
      <c r="I974" s="15" t="n">
        <v>0</v>
      </c>
      <c r="J974" s="15" t="n">
        <v>0</v>
      </c>
      <c r="K974" s="15" t="n">
        <v>3.67472092690398</v>
      </c>
      <c r="L974" s="15" t="n">
        <v>55</v>
      </c>
      <c r="M974" s="25" t="n">
        <v>3.08003209</v>
      </c>
      <c r="N974" s="0" t="str">
        <f aca="false">A974&amp;"_"&amp;B974</f>
        <v>MAW751_2</v>
      </c>
      <c r="O974" s="0" t="n">
        <f aca="false">HLOOKUP(N974,UP!$C$15:$AH$16,2,0)</f>
        <v>0</v>
      </c>
    </row>
    <row r="975" customFormat="false" ht="15.75" hidden="false" customHeight="true" outlineLevel="0" collapsed="false">
      <c r="A975" s="21" t="s">
        <v>44</v>
      </c>
      <c r="B975" s="22" t="n">
        <v>2</v>
      </c>
      <c r="C975" s="23" t="s">
        <v>56</v>
      </c>
      <c r="D975" s="23" t="n">
        <v>18009</v>
      </c>
      <c r="E975" s="24" t="s">
        <v>91</v>
      </c>
      <c r="F975" s="15" t="n">
        <f aca="false">IF(ISERROR(SEARCH("2",E975)),0,1)</f>
        <v>1</v>
      </c>
      <c r="G975" s="15" t="n">
        <v>0</v>
      </c>
      <c r="H975" s="2" t="n">
        <f aca="false">MAX(I975:J975)</f>
        <v>0</v>
      </c>
      <c r="I975" s="15" t="n">
        <v>0</v>
      </c>
      <c r="J975" s="15" t="n">
        <v>0</v>
      </c>
      <c r="K975" s="15" t="n">
        <v>4.024026760075</v>
      </c>
      <c r="L975" s="15" t="n">
        <v>60</v>
      </c>
      <c r="M975" s="25" t="n">
        <v>3.68155776</v>
      </c>
      <c r="N975" s="0" t="str">
        <f aca="false">A975&amp;"_"&amp;B975</f>
        <v>MAW752_2</v>
      </c>
      <c r="O975" s="0" t="n">
        <f aca="false">HLOOKUP(N975,UP!$C$15:$AH$16,2,0)</f>
        <v>0</v>
      </c>
    </row>
    <row r="976" customFormat="false" ht="15.75" hidden="false" customHeight="true" outlineLevel="0" collapsed="false">
      <c r="A976" s="21" t="s">
        <v>44</v>
      </c>
      <c r="B976" s="22" t="n">
        <v>3</v>
      </c>
      <c r="C976" s="23" t="s">
        <v>56</v>
      </c>
      <c r="D976" s="23" t="n">
        <v>18112</v>
      </c>
      <c r="E976" s="24" t="s">
        <v>91</v>
      </c>
      <c r="F976" s="15" t="n">
        <f aca="false">IF(ISERROR(SEARCH("2",E976)),0,1)</f>
        <v>1</v>
      </c>
      <c r="G976" s="15" t="n">
        <v>0</v>
      </c>
      <c r="H976" s="2" t="n">
        <f aca="false">MAX(I976:J976)</f>
        <v>0</v>
      </c>
      <c r="I976" s="15" t="n">
        <v>0</v>
      </c>
      <c r="J976" s="15" t="n">
        <v>0</v>
      </c>
      <c r="K976" s="15" t="n">
        <v>3.20143999364068</v>
      </c>
      <c r="L976" s="15" t="n">
        <v>60</v>
      </c>
      <c r="M976" s="25" t="n">
        <v>3.68155776</v>
      </c>
      <c r="N976" s="0" t="str">
        <f aca="false">A976&amp;"_"&amp;B976</f>
        <v>MAW752_3</v>
      </c>
      <c r="O976" s="0" t="n">
        <f aca="false">HLOOKUP(N976,UP!$C$15:$AH$16,2,0)</f>
        <v>0</v>
      </c>
    </row>
    <row r="977" customFormat="false" ht="15.75" hidden="false" customHeight="true" outlineLevel="0" collapsed="false">
      <c r="A977" s="21" t="s">
        <v>44</v>
      </c>
      <c r="B977" s="22" t="n">
        <v>3</v>
      </c>
      <c r="C977" s="23" t="s">
        <v>78</v>
      </c>
      <c r="D977" s="23" t="n">
        <v>19883</v>
      </c>
      <c r="E977" s="24" t="s">
        <v>91</v>
      </c>
      <c r="F977" s="15" t="n">
        <f aca="false">IF(ISERROR(SEARCH("2",E977)),0,1)</f>
        <v>1</v>
      </c>
      <c r="G977" s="15" t="n">
        <v>0</v>
      </c>
      <c r="H977" s="2" t="n">
        <f aca="false">MAX(I977:J977)</f>
        <v>0</v>
      </c>
      <c r="I977" s="15" t="n">
        <v>0</v>
      </c>
      <c r="J977" s="15" t="n">
        <v>0</v>
      </c>
      <c r="K977" s="15" t="n">
        <v>2.82637310071023</v>
      </c>
      <c r="L977" s="15" t="n">
        <v>60</v>
      </c>
      <c r="M977" s="25" t="n">
        <v>3.68155776</v>
      </c>
      <c r="N977" s="0" t="str">
        <f aca="false">A977&amp;"_"&amp;B977</f>
        <v>MAW752_3</v>
      </c>
      <c r="O977" s="0" t="n">
        <f aca="false">HLOOKUP(N977,UP!$C$15:$AH$16,2,0)</f>
        <v>0</v>
      </c>
    </row>
    <row r="978" customFormat="false" ht="15.75" hidden="false" customHeight="true" outlineLevel="0" collapsed="false">
      <c r="A978" s="21" t="s">
        <v>44</v>
      </c>
      <c r="B978" s="22" t="n">
        <v>2</v>
      </c>
      <c r="C978" s="23" t="s">
        <v>56</v>
      </c>
      <c r="D978" s="23" t="n">
        <v>18005</v>
      </c>
      <c r="E978" s="24" t="s">
        <v>91</v>
      </c>
      <c r="F978" s="15" t="n">
        <f aca="false">IF(ISERROR(SEARCH("2",E978)),0,1)</f>
        <v>1</v>
      </c>
      <c r="G978" s="15" t="n">
        <v>0</v>
      </c>
      <c r="H978" s="2" t="n">
        <f aca="false">MAX(I978:J978)</f>
        <v>0</v>
      </c>
      <c r="I978" s="15" t="n">
        <v>0</v>
      </c>
      <c r="J978" s="15" t="n">
        <v>0</v>
      </c>
      <c r="K978" s="15" t="n">
        <v>3.51253620616241</v>
      </c>
      <c r="L978" s="15" t="n">
        <v>60</v>
      </c>
      <c r="M978" s="25" t="n">
        <v>3.68155776</v>
      </c>
      <c r="N978" s="0" t="str">
        <f aca="false">A978&amp;"_"&amp;B978</f>
        <v>MAW752_2</v>
      </c>
      <c r="O978" s="0" t="n">
        <f aca="false">HLOOKUP(N978,UP!$C$15:$AH$16,2,0)</f>
        <v>0</v>
      </c>
    </row>
    <row r="979" customFormat="false" ht="15.75" hidden="false" customHeight="true" outlineLevel="0" collapsed="false">
      <c r="A979" s="21" t="s">
        <v>44</v>
      </c>
      <c r="B979" s="22" t="n">
        <v>3</v>
      </c>
      <c r="C979" s="23" t="s">
        <v>56</v>
      </c>
      <c r="D979" s="23" t="n">
        <v>18880</v>
      </c>
      <c r="E979" s="24" t="s">
        <v>91</v>
      </c>
      <c r="F979" s="15" t="n">
        <f aca="false">IF(ISERROR(SEARCH("2",E979)),0,1)</f>
        <v>1</v>
      </c>
      <c r="G979" s="15" t="n">
        <v>0</v>
      </c>
      <c r="H979" s="2" t="n">
        <f aca="false">MAX(I979:J979)</f>
        <v>0</v>
      </c>
      <c r="I979" s="15" t="n">
        <v>0</v>
      </c>
      <c r="J979" s="15" t="n">
        <v>0</v>
      </c>
      <c r="K979" s="15" t="n">
        <v>4.28073414978145</v>
      </c>
      <c r="L979" s="15" t="n">
        <v>60</v>
      </c>
      <c r="M979" s="25" t="n">
        <v>3.68155776</v>
      </c>
      <c r="N979" s="0" t="str">
        <f aca="false">A979&amp;"_"&amp;B979</f>
        <v>MAW752_3</v>
      </c>
      <c r="O979" s="0" t="n">
        <f aca="false">HLOOKUP(N979,UP!$C$15:$AH$16,2,0)</f>
        <v>0</v>
      </c>
    </row>
    <row r="980" customFormat="false" ht="15.75" hidden="false" customHeight="true" outlineLevel="0" collapsed="false">
      <c r="A980" s="21" t="s">
        <v>44</v>
      </c>
      <c r="B980" s="22" t="n">
        <v>3</v>
      </c>
      <c r="C980" s="23" t="s">
        <v>56</v>
      </c>
      <c r="D980" s="23" t="n">
        <v>19772</v>
      </c>
      <c r="E980" s="24" t="s">
        <v>91</v>
      </c>
      <c r="F980" s="15" t="n">
        <f aca="false">IF(ISERROR(SEARCH("2",E980)),0,1)</f>
        <v>1</v>
      </c>
      <c r="G980" s="15" t="n">
        <v>0</v>
      </c>
      <c r="H980" s="2" t="n">
        <f aca="false">MAX(I980:J980)</f>
        <v>0</v>
      </c>
      <c r="I980" s="15" t="n">
        <v>0</v>
      </c>
      <c r="J980" s="15" t="n">
        <v>0</v>
      </c>
      <c r="K980" s="15" t="n">
        <v>4.11077398722224</v>
      </c>
      <c r="L980" s="15" t="n">
        <v>60</v>
      </c>
      <c r="M980" s="25" t="n">
        <v>3.68155776</v>
      </c>
      <c r="N980" s="0" t="str">
        <f aca="false">A980&amp;"_"&amp;B980</f>
        <v>MAW752_3</v>
      </c>
      <c r="O980" s="0" t="n">
        <f aca="false">HLOOKUP(N980,UP!$C$15:$AH$16,2,0)</f>
        <v>0</v>
      </c>
    </row>
    <row r="981" customFormat="false" ht="15.75" hidden="false" customHeight="true" outlineLevel="0" collapsed="false">
      <c r="A981" s="21" t="s">
        <v>44</v>
      </c>
      <c r="B981" s="22" t="n">
        <v>2</v>
      </c>
      <c r="C981" s="23" t="s">
        <v>56</v>
      </c>
      <c r="D981" s="23" t="n">
        <v>18027</v>
      </c>
      <c r="E981" s="24" t="s">
        <v>91</v>
      </c>
      <c r="F981" s="15" t="n">
        <f aca="false">IF(ISERROR(SEARCH("2",E981)),0,1)</f>
        <v>1</v>
      </c>
      <c r="G981" s="15" t="n">
        <v>0</v>
      </c>
      <c r="H981" s="2" t="n">
        <f aca="false">MAX(I981:J981)</f>
        <v>0</v>
      </c>
      <c r="I981" s="15" t="n">
        <v>0</v>
      </c>
      <c r="J981" s="15" t="n">
        <v>0</v>
      </c>
      <c r="K981" s="15" t="n">
        <v>3.61593387437368</v>
      </c>
      <c r="L981" s="15" t="n">
        <v>60</v>
      </c>
      <c r="M981" s="25" t="n">
        <v>3.68155776</v>
      </c>
      <c r="N981" s="0" t="str">
        <f aca="false">A981&amp;"_"&amp;B981</f>
        <v>MAW752_2</v>
      </c>
      <c r="O981" s="0" t="n">
        <f aca="false">HLOOKUP(N981,UP!$C$15:$AH$16,2,0)</f>
        <v>0</v>
      </c>
    </row>
    <row r="982" customFormat="false" ht="15.75" hidden="false" customHeight="true" outlineLevel="0" collapsed="false">
      <c r="A982" s="21" t="s">
        <v>44</v>
      </c>
      <c r="B982" s="22" t="n">
        <v>2</v>
      </c>
      <c r="C982" s="23" t="s">
        <v>53</v>
      </c>
      <c r="D982" s="23" t="n">
        <v>18261</v>
      </c>
      <c r="E982" s="24" t="s">
        <v>91</v>
      </c>
      <c r="F982" s="15" t="n">
        <f aca="false">IF(ISERROR(SEARCH("2",E982)),0,1)</f>
        <v>1</v>
      </c>
      <c r="G982" s="15" t="n">
        <v>0</v>
      </c>
      <c r="H982" s="2" t="n">
        <f aca="false">MAX(I982:J982)</f>
        <v>0</v>
      </c>
      <c r="I982" s="15" t="n">
        <v>0</v>
      </c>
      <c r="J982" s="15" t="n">
        <v>0</v>
      </c>
      <c r="K982" s="15" t="n">
        <v>5.40039777152085</v>
      </c>
      <c r="L982" s="15" t="n">
        <v>60</v>
      </c>
      <c r="M982" s="25" t="n">
        <v>3.68155776</v>
      </c>
      <c r="N982" s="0" t="str">
        <f aca="false">A982&amp;"_"&amp;B982</f>
        <v>MAW752_2</v>
      </c>
      <c r="O982" s="0" t="n">
        <f aca="false">HLOOKUP(N982,UP!$C$15:$AH$16,2,0)</f>
        <v>0</v>
      </c>
    </row>
    <row r="983" customFormat="false" ht="15.75" hidden="false" customHeight="true" outlineLevel="0" collapsed="false">
      <c r="A983" s="21" t="s">
        <v>44</v>
      </c>
      <c r="B983" s="22" t="n">
        <v>3</v>
      </c>
      <c r="C983" s="23" t="s">
        <v>56</v>
      </c>
      <c r="D983" s="23" t="n">
        <v>19768</v>
      </c>
      <c r="E983" s="24" t="s">
        <v>91</v>
      </c>
      <c r="F983" s="15" t="n">
        <f aca="false">IF(ISERROR(SEARCH("2",E983)),0,1)</f>
        <v>1</v>
      </c>
      <c r="G983" s="15" t="n">
        <v>0</v>
      </c>
      <c r="H983" s="2" t="n">
        <f aca="false">MAX(I983:J983)</f>
        <v>0</v>
      </c>
      <c r="I983" s="15" t="n">
        <v>0</v>
      </c>
      <c r="J983" s="15" t="n">
        <v>0</v>
      </c>
      <c r="K983" s="15" t="n">
        <v>3.31249529394508</v>
      </c>
      <c r="L983" s="15" t="n">
        <v>60</v>
      </c>
      <c r="M983" s="25" t="n">
        <v>3.68155776</v>
      </c>
      <c r="N983" s="0" t="str">
        <f aca="false">A983&amp;"_"&amp;B983</f>
        <v>MAW752_3</v>
      </c>
      <c r="O983" s="0" t="n">
        <f aca="false">HLOOKUP(N983,UP!$C$15:$AH$16,2,0)</f>
        <v>0</v>
      </c>
    </row>
    <row r="984" customFormat="false" ht="15.75" hidden="false" customHeight="true" outlineLevel="0" collapsed="false">
      <c r="A984" s="21" t="s">
        <v>44</v>
      </c>
      <c r="B984" s="22" t="n">
        <v>2</v>
      </c>
      <c r="C984" s="23" t="s">
        <v>56</v>
      </c>
      <c r="D984" s="23" t="n">
        <v>18021</v>
      </c>
      <c r="E984" s="24" t="s">
        <v>91</v>
      </c>
      <c r="F984" s="15" t="n">
        <f aca="false">IF(ISERROR(SEARCH("2",E984)),0,1)</f>
        <v>1</v>
      </c>
      <c r="G984" s="15" t="n">
        <v>0</v>
      </c>
      <c r="H984" s="2" t="n">
        <f aca="false">MAX(I984:J984)</f>
        <v>0</v>
      </c>
      <c r="I984" s="15" t="n">
        <v>0</v>
      </c>
      <c r="J984" s="15" t="n">
        <v>0</v>
      </c>
      <c r="K984" s="15" t="n">
        <v>5.4532550679175</v>
      </c>
      <c r="L984" s="15" t="n">
        <v>60</v>
      </c>
      <c r="M984" s="25" t="n">
        <v>3.68155776</v>
      </c>
      <c r="N984" s="0" t="str">
        <f aca="false">A984&amp;"_"&amp;B984</f>
        <v>MAW752_2</v>
      </c>
      <c r="O984" s="0" t="n">
        <f aca="false">HLOOKUP(N984,UP!$C$15:$AH$16,2,0)</f>
        <v>0</v>
      </c>
    </row>
    <row r="985" customFormat="false" ht="15.75" hidden="false" customHeight="true" outlineLevel="0" collapsed="false">
      <c r="A985" s="21" t="s">
        <v>44</v>
      </c>
      <c r="B985" s="22" t="n">
        <v>2</v>
      </c>
      <c r="C985" s="23" t="s">
        <v>56</v>
      </c>
      <c r="D985" s="23" t="n">
        <v>18024</v>
      </c>
      <c r="E985" s="24" t="s">
        <v>91</v>
      </c>
      <c r="F985" s="15" t="n">
        <f aca="false">IF(ISERROR(SEARCH("2",E985)),0,1)</f>
        <v>1</v>
      </c>
      <c r="G985" s="15" t="n">
        <v>0</v>
      </c>
      <c r="H985" s="2" t="n">
        <f aca="false">MAX(I985:J985)</f>
        <v>0</v>
      </c>
      <c r="I985" s="15" t="n">
        <v>0</v>
      </c>
      <c r="J985" s="15" t="n">
        <v>0</v>
      </c>
      <c r="K985" s="15" t="n">
        <v>3.73723862071042</v>
      </c>
      <c r="L985" s="15" t="n">
        <v>60</v>
      </c>
      <c r="M985" s="25" t="n">
        <v>3.68155776</v>
      </c>
      <c r="N985" s="0" t="str">
        <f aca="false">A985&amp;"_"&amp;B985</f>
        <v>MAW752_2</v>
      </c>
      <c r="O985" s="0" t="n">
        <f aca="false">HLOOKUP(N985,UP!$C$15:$AH$16,2,0)</f>
        <v>0</v>
      </c>
    </row>
    <row r="986" customFormat="false" ht="15.75" hidden="false" customHeight="true" outlineLevel="0" collapsed="false">
      <c r="A986" s="21" t="s">
        <v>44</v>
      </c>
      <c r="B986" s="22" t="n">
        <v>2</v>
      </c>
      <c r="C986" s="23" t="s">
        <v>56</v>
      </c>
      <c r="D986" s="23" t="n">
        <v>18256</v>
      </c>
      <c r="E986" s="24" t="s">
        <v>91</v>
      </c>
      <c r="F986" s="15" t="n">
        <f aca="false">IF(ISERROR(SEARCH("2",E986)),0,1)</f>
        <v>1</v>
      </c>
      <c r="G986" s="15" t="n">
        <v>0</v>
      </c>
      <c r="H986" s="2" t="n">
        <f aca="false">MAX(I986:J986)</f>
        <v>0</v>
      </c>
      <c r="I986" s="15" t="n">
        <v>0</v>
      </c>
      <c r="J986" s="15" t="n">
        <v>0</v>
      </c>
      <c r="K986" s="15" t="n">
        <v>3.02849531806056</v>
      </c>
      <c r="L986" s="15" t="n">
        <v>60</v>
      </c>
      <c r="M986" s="25" t="n">
        <v>3.68155776</v>
      </c>
      <c r="N986" s="0" t="str">
        <f aca="false">A986&amp;"_"&amp;B986</f>
        <v>MAW752_2</v>
      </c>
      <c r="O986" s="0" t="n">
        <f aca="false">HLOOKUP(N986,UP!$C$15:$AH$16,2,0)</f>
        <v>0</v>
      </c>
    </row>
    <row r="987" customFormat="false" ht="15.75" hidden="false" customHeight="true" outlineLevel="0" collapsed="false">
      <c r="A987" s="21" t="s">
        <v>44</v>
      </c>
      <c r="B987" s="22" t="n">
        <v>3</v>
      </c>
      <c r="C987" s="23" t="s">
        <v>56</v>
      </c>
      <c r="D987" s="23" t="n">
        <v>18520</v>
      </c>
      <c r="E987" s="24" t="s">
        <v>91</v>
      </c>
      <c r="F987" s="15" t="n">
        <f aca="false">IF(ISERROR(SEARCH("2",E987)),0,1)</f>
        <v>1</v>
      </c>
      <c r="G987" s="15" t="n">
        <v>0</v>
      </c>
      <c r="H987" s="2" t="n">
        <f aca="false">MAX(I987:J987)</f>
        <v>0</v>
      </c>
      <c r="I987" s="15" t="n">
        <v>0</v>
      </c>
      <c r="J987" s="15" t="n">
        <v>0</v>
      </c>
      <c r="K987" s="15" t="n">
        <v>4.37733812387934</v>
      </c>
      <c r="L987" s="15" t="n">
        <v>60</v>
      </c>
      <c r="M987" s="25" t="n">
        <v>3.68155776</v>
      </c>
      <c r="N987" s="0" t="str">
        <f aca="false">A987&amp;"_"&amp;B987</f>
        <v>MAW752_3</v>
      </c>
      <c r="O987" s="0" t="n">
        <f aca="false">HLOOKUP(N987,UP!$C$15:$AH$16,2,0)</f>
        <v>0</v>
      </c>
    </row>
    <row r="988" customFormat="false" ht="15.75" hidden="false" customHeight="true" outlineLevel="0" collapsed="false">
      <c r="A988" s="21" t="s">
        <v>44</v>
      </c>
      <c r="B988" s="22" t="n">
        <v>2</v>
      </c>
      <c r="C988" s="23" t="s">
        <v>56</v>
      </c>
      <c r="D988" s="23" t="n">
        <v>18278</v>
      </c>
      <c r="E988" s="24" t="s">
        <v>91</v>
      </c>
      <c r="F988" s="15" t="n">
        <f aca="false">IF(ISERROR(SEARCH("2",E988)),0,1)</f>
        <v>1</v>
      </c>
      <c r="G988" s="15" t="n">
        <v>0</v>
      </c>
      <c r="H988" s="2" t="n">
        <f aca="false">MAX(I988:J988)</f>
        <v>0</v>
      </c>
      <c r="I988" s="15" t="n">
        <v>0</v>
      </c>
      <c r="J988" s="15" t="n">
        <v>0</v>
      </c>
      <c r="K988" s="15" t="n">
        <v>2.97571656148025</v>
      </c>
      <c r="L988" s="15" t="n">
        <v>60</v>
      </c>
      <c r="M988" s="25" t="n">
        <v>3.68155776</v>
      </c>
      <c r="N988" s="0" t="str">
        <f aca="false">A988&amp;"_"&amp;B988</f>
        <v>MAW752_2</v>
      </c>
      <c r="O988" s="0" t="n">
        <f aca="false">HLOOKUP(N988,UP!$C$15:$AH$16,2,0)</f>
        <v>0</v>
      </c>
    </row>
    <row r="989" customFormat="false" ht="15.75" hidden="false" customHeight="true" outlineLevel="0" collapsed="false">
      <c r="A989" s="21" t="s">
        <v>44</v>
      </c>
      <c r="B989" s="22" t="n">
        <v>2</v>
      </c>
      <c r="C989" s="23" t="s">
        <v>56</v>
      </c>
      <c r="D989" s="23" t="n">
        <v>18271</v>
      </c>
      <c r="E989" s="24" t="s">
        <v>91</v>
      </c>
      <c r="F989" s="15" t="n">
        <f aca="false">IF(ISERROR(SEARCH("2",E989)),0,1)</f>
        <v>1</v>
      </c>
      <c r="G989" s="15" t="n">
        <v>0</v>
      </c>
      <c r="H989" s="2" t="n">
        <f aca="false">MAX(I989:J989)</f>
        <v>0</v>
      </c>
      <c r="I989" s="15" t="n">
        <v>0</v>
      </c>
      <c r="J989" s="15" t="n">
        <v>0</v>
      </c>
      <c r="K989" s="15" t="n">
        <v>3.3197602269565</v>
      </c>
      <c r="L989" s="15" t="n">
        <v>60</v>
      </c>
      <c r="M989" s="25" t="n">
        <v>3.68155776</v>
      </c>
      <c r="N989" s="0" t="str">
        <f aca="false">A989&amp;"_"&amp;B989</f>
        <v>MAW752_2</v>
      </c>
      <c r="O989" s="0" t="n">
        <f aca="false">HLOOKUP(N989,UP!$C$15:$AH$16,2,0)</f>
        <v>0</v>
      </c>
    </row>
    <row r="990" customFormat="false" ht="15.75" hidden="false" customHeight="true" outlineLevel="0" collapsed="false">
      <c r="A990" s="21" t="s">
        <v>44</v>
      </c>
      <c r="B990" s="22" t="n">
        <v>3</v>
      </c>
      <c r="C990" s="23" t="s">
        <v>78</v>
      </c>
      <c r="D990" s="23" t="n">
        <v>19715</v>
      </c>
      <c r="E990" s="24" t="s">
        <v>91</v>
      </c>
      <c r="F990" s="15" t="n">
        <f aca="false">IF(ISERROR(SEARCH("2",E990)),0,1)</f>
        <v>1</v>
      </c>
      <c r="G990" s="15" t="n">
        <v>0</v>
      </c>
      <c r="H990" s="2" t="n">
        <f aca="false">MAX(I990:J990)</f>
        <v>0</v>
      </c>
      <c r="I990" s="15" t="n">
        <v>0</v>
      </c>
      <c r="J990" s="15" t="n">
        <v>0</v>
      </c>
      <c r="K990" s="15" t="n">
        <v>3.18793114523024</v>
      </c>
      <c r="L990" s="15" t="n">
        <v>60</v>
      </c>
      <c r="M990" s="25" t="n">
        <v>3.68155776</v>
      </c>
      <c r="N990" s="0" t="str">
        <f aca="false">A990&amp;"_"&amp;B990</f>
        <v>MAW752_3</v>
      </c>
      <c r="O990" s="0" t="n">
        <f aca="false">HLOOKUP(N990,UP!$C$15:$AH$16,2,0)</f>
        <v>0</v>
      </c>
    </row>
    <row r="991" customFormat="false" ht="15.75" hidden="false" customHeight="true" outlineLevel="0" collapsed="false">
      <c r="A991" s="21" t="s">
        <v>44</v>
      </c>
      <c r="B991" s="22" t="n">
        <v>3</v>
      </c>
      <c r="C991" s="23" t="s">
        <v>53</v>
      </c>
      <c r="D991" s="23" t="n">
        <v>19881</v>
      </c>
      <c r="E991" s="24" t="s">
        <v>91</v>
      </c>
      <c r="F991" s="15" t="n">
        <f aca="false">IF(ISERROR(SEARCH("2",E991)),0,1)</f>
        <v>1</v>
      </c>
      <c r="G991" s="15" t="n">
        <v>0</v>
      </c>
      <c r="H991" s="2" t="n">
        <f aca="false">MAX(I991:J991)</f>
        <v>0</v>
      </c>
      <c r="I991" s="15" t="n">
        <v>0</v>
      </c>
      <c r="J991" s="15" t="n">
        <v>0</v>
      </c>
      <c r="K991" s="15" t="n">
        <v>1.73494454294496</v>
      </c>
      <c r="L991" s="15" t="n">
        <v>60</v>
      </c>
      <c r="M991" s="25" t="n">
        <v>3.68155776</v>
      </c>
      <c r="N991" s="0" t="str">
        <f aca="false">A991&amp;"_"&amp;B991</f>
        <v>MAW752_3</v>
      </c>
      <c r="O991" s="0" t="n">
        <f aca="false">HLOOKUP(N991,UP!$C$15:$AH$16,2,0)</f>
        <v>0</v>
      </c>
    </row>
    <row r="992" customFormat="false" ht="15.75" hidden="false" customHeight="true" outlineLevel="0" collapsed="false">
      <c r="A992" s="21" t="s">
        <v>44</v>
      </c>
      <c r="B992" s="22" t="n">
        <v>3</v>
      </c>
      <c r="C992" s="23" t="s">
        <v>53</v>
      </c>
      <c r="D992" s="23" t="n">
        <v>23799</v>
      </c>
      <c r="E992" s="24" t="s">
        <v>91</v>
      </c>
      <c r="F992" s="15" t="n">
        <f aca="false">IF(ISERROR(SEARCH("2",E992)),0,1)</f>
        <v>1</v>
      </c>
      <c r="G992" s="15" t="n">
        <v>0</v>
      </c>
      <c r="H992" s="2" t="n">
        <f aca="false">MAX(I992:J992)</f>
        <v>0</v>
      </c>
      <c r="I992" s="15" t="n">
        <v>0</v>
      </c>
      <c r="J992" s="15" t="n">
        <v>0</v>
      </c>
      <c r="K992" s="15" t="n">
        <v>1.69716689128555</v>
      </c>
      <c r="L992" s="15" t="n">
        <v>60</v>
      </c>
      <c r="M992" s="25" t="n">
        <v>3.68155776</v>
      </c>
      <c r="N992" s="0" t="str">
        <f aca="false">A992&amp;"_"&amp;B992</f>
        <v>MAW752_3</v>
      </c>
      <c r="O992" s="0" t="n">
        <f aca="false">HLOOKUP(N992,UP!$C$15:$AH$16,2,0)</f>
        <v>0</v>
      </c>
    </row>
    <row r="993" customFormat="false" ht="15.75" hidden="false" customHeight="true" outlineLevel="0" collapsed="false">
      <c r="A993" s="21" t="s">
        <v>44</v>
      </c>
      <c r="B993" s="22" t="n">
        <v>2</v>
      </c>
      <c r="C993" s="23" t="s">
        <v>56</v>
      </c>
      <c r="D993" s="23" t="n">
        <v>18036</v>
      </c>
      <c r="E993" s="24" t="s">
        <v>91</v>
      </c>
      <c r="F993" s="15" t="n">
        <f aca="false">IF(ISERROR(SEARCH("2",E993)),0,1)</f>
        <v>1</v>
      </c>
      <c r="G993" s="15" t="n">
        <v>0</v>
      </c>
      <c r="H993" s="2" t="n">
        <f aca="false">MAX(I993:J993)</f>
        <v>0</v>
      </c>
      <c r="I993" s="15" t="n">
        <v>0</v>
      </c>
      <c r="J993" s="15" t="n">
        <v>0</v>
      </c>
      <c r="K993" s="15" t="n">
        <v>5.11796859196313</v>
      </c>
      <c r="L993" s="15" t="n">
        <v>60</v>
      </c>
      <c r="M993" s="25" t="n">
        <v>3.68155776</v>
      </c>
      <c r="N993" s="0" t="str">
        <f aca="false">A993&amp;"_"&amp;B993</f>
        <v>MAW752_2</v>
      </c>
      <c r="O993" s="0" t="n">
        <f aca="false">HLOOKUP(N993,UP!$C$15:$AH$16,2,0)</f>
        <v>0</v>
      </c>
    </row>
    <row r="994" customFormat="false" ht="15.75" hidden="false" customHeight="true" outlineLevel="0" collapsed="false">
      <c r="A994" s="21" t="s">
        <v>44</v>
      </c>
      <c r="B994" s="22" t="n">
        <v>3</v>
      </c>
      <c r="C994" s="23" t="s">
        <v>53</v>
      </c>
      <c r="D994" s="23" t="n">
        <v>18879</v>
      </c>
      <c r="E994" s="24" t="s">
        <v>91</v>
      </c>
      <c r="F994" s="15" t="n">
        <f aca="false">IF(ISERROR(SEARCH("2",E994)),0,1)</f>
        <v>1</v>
      </c>
      <c r="G994" s="15" t="n">
        <v>0</v>
      </c>
      <c r="H994" s="2" t="n">
        <f aca="false">MAX(I994:J994)</f>
        <v>0</v>
      </c>
      <c r="I994" s="15" t="n">
        <v>0</v>
      </c>
      <c r="J994" s="15" t="n">
        <v>0</v>
      </c>
      <c r="K994" s="15" t="n">
        <v>2.65464579228338</v>
      </c>
      <c r="L994" s="15" t="n">
        <v>60</v>
      </c>
      <c r="M994" s="25" t="n">
        <v>3.68155776</v>
      </c>
      <c r="N994" s="0" t="str">
        <f aca="false">A994&amp;"_"&amp;B994</f>
        <v>MAW752_3</v>
      </c>
      <c r="O994" s="0" t="n">
        <f aca="false">HLOOKUP(N994,UP!$C$15:$AH$16,2,0)</f>
        <v>0</v>
      </c>
    </row>
    <row r="995" customFormat="false" ht="15.75" hidden="false" customHeight="true" outlineLevel="0" collapsed="false">
      <c r="A995" s="21" t="s">
        <v>44</v>
      </c>
      <c r="B995" s="22" t="n">
        <v>3</v>
      </c>
      <c r="C995" s="23" t="s">
        <v>53</v>
      </c>
      <c r="D995" s="23" t="n">
        <v>19721</v>
      </c>
      <c r="E995" s="24" t="s">
        <v>91</v>
      </c>
      <c r="F995" s="15" t="n">
        <f aca="false">IF(ISERROR(SEARCH("2",E995)),0,1)</f>
        <v>1</v>
      </c>
      <c r="G995" s="15" t="n">
        <v>0</v>
      </c>
      <c r="H995" s="2" t="n">
        <f aca="false">MAX(I995:J995)</f>
        <v>0</v>
      </c>
      <c r="I995" s="15" t="n">
        <v>0</v>
      </c>
      <c r="J995" s="15" t="n">
        <v>0</v>
      </c>
      <c r="K995" s="15" t="n">
        <v>2.96075472646753</v>
      </c>
      <c r="L995" s="15" t="n">
        <v>60</v>
      </c>
      <c r="M995" s="25" t="n">
        <v>3.68155776</v>
      </c>
      <c r="N995" s="0" t="str">
        <f aca="false">A995&amp;"_"&amp;B995</f>
        <v>MAW752_3</v>
      </c>
      <c r="O995" s="0" t="n">
        <f aca="false">HLOOKUP(N995,UP!$C$15:$AH$16,2,0)</f>
        <v>0</v>
      </c>
    </row>
    <row r="996" customFormat="false" ht="15.75" hidden="false" customHeight="true" outlineLevel="0" collapsed="false">
      <c r="A996" s="21" t="s">
        <v>44</v>
      </c>
      <c r="B996" s="22" t="n">
        <v>2</v>
      </c>
      <c r="C996" s="23" t="s">
        <v>56</v>
      </c>
      <c r="D996" s="23" t="n">
        <v>18548</v>
      </c>
      <c r="E996" s="24" t="s">
        <v>91</v>
      </c>
      <c r="F996" s="15" t="n">
        <f aca="false">IF(ISERROR(SEARCH("2",E996)),0,1)</f>
        <v>1</v>
      </c>
      <c r="G996" s="15" t="n">
        <v>0</v>
      </c>
      <c r="H996" s="2" t="n">
        <f aca="false">MAX(I996:J996)</f>
        <v>0</v>
      </c>
      <c r="I996" s="15" t="n">
        <v>0</v>
      </c>
      <c r="J996" s="15" t="n">
        <v>0</v>
      </c>
      <c r="K996" s="15" t="n">
        <v>4.59355823826266</v>
      </c>
      <c r="L996" s="15" t="n">
        <v>60</v>
      </c>
      <c r="M996" s="25" t="n">
        <v>3.68155776</v>
      </c>
      <c r="N996" s="0" t="str">
        <f aca="false">A996&amp;"_"&amp;B996</f>
        <v>MAW752_2</v>
      </c>
      <c r="O996" s="0" t="n">
        <f aca="false">HLOOKUP(N996,UP!$C$15:$AH$16,2,0)</f>
        <v>0</v>
      </c>
    </row>
    <row r="997" customFormat="false" ht="15.75" hidden="false" customHeight="true" outlineLevel="0" collapsed="false">
      <c r="A997" s="21" t="s">
        <v>44</v>
      </c>
      <c r="B997" s="22" t="n">
        <v>2</v>
      </c>
      <c r="C997" s="23" t="s">
        <v>56</v>
      </c>
      <c r="D997" s="23" t="n">
        <v>19821</v>
      </c>
      <c r="E997" s="24" t="s">
        <v>91</v>
      </c>
      <c r="F997" s="15" t="n">
        <f aca="false">IF(ISERROR(SEARCH("2",E997)),0,1)</f>
        <v>1</v>
      </c>
      <c r="G997" s="15" t="n">
        <v>0</v>
      </c>
      <c r="H997" s="2" t="n">
        <f aca="false">MAX(I997:J997)</f>
        <v>0</v>
      </c>
      <c r="I997" s="15" t="n">
        <v>0</v>
      </c>
      <c r="J997" s="15" t="n">
        <v>0</v>
      </c>
      <c r="K997" s="15" t="n">
        <v>3.64032048734717</v>
      </c>
      <c r="L997" s="15" t="n">
        <v>60</v>
      </c>
      <c r="M997" s="25" t="n">
        <v>3.68155776</v>
      </c>
      <c r="N997" s="0" t="str">
        <f aca="false">A997&amp;"_"&amp;B997</f>
        <v>MAW752_2</v>
      </c>
      <c r="O997" s="0" t="n">
        <f aca="false">HLOOKUP(N997,UP!$C$15:$AH$16,2,0)</f>
        <v>0</v>
      </c>
    </row>
    <row r="998" customFormat="false" ht="15.75" hidden="false" customHeight="true" outlineLevel="0" collapsed="false">
      <c r="A998" s="21" t="s">
        <v>44</v>
      </c>
      <c r="B998" s="22" t="n">
        <v>2</v>
      </c>
      <c r="C998" s="23" t="s">
        <v>56</v>
      </c>
      <c r="D998" s="23" t="n">
        <v>29433</v>
      </c>
      <c r="E998" s="24" t="s">
        <v>91</v>
      </c>
      <c r="F998" s="15" t="n">
        <f aca="false">IF(ISERROR(SEARCH("2",E998)),0,1)</f>
        <v>1</v>
      </c>
      <c r="G998" s="15" t="n">
        <v>0</v>
      </c>
      <c r="H998" s="2" t="n">
        <f aca="false">MAX(I998:J998)</f>
        <v>0</v>
      </c>
      <c r="I998" s="15" t="n">
        <v>0</v>
      </c>
      <c r="J998" s="15" t="n">
        <v>0</v>
      </c>
      <c r="K998" s="15" t="n">
        <v>1.79145394080141</v>
      </c>
      <c r="L998" s="15" t="n">
        <v>60</v>
      </c>
      <c r="M998" s="25" t="n">
        <v>3.68155776</v>
      </c>
      <c r="N998" s="0" t="str">
        <f aca="false">A998&amp;"_"&amp;B998</f>
        <v>MAW752_2</v>
      </c>
      <c r="O998" s="0" t="n">
        <f aca="false">HLOOKUP(N998,UP!$C$15:$AH$16,2,0)</f>
        <v>0</v>
      </c>
    </row>
    <row r="999" customFormat="false" ht="15.75" hidden="false" customHeight="true" outlineLevel="0" collapsed="false">
      <c r="A999" s="21" t="s">
        <v>44</v>
      </c>
      <c r="B999" s="22" t="n">
        <v>2</v>
      </c>
      <c r="C999" s="23" t="s">
        <v>85</v>
      </c>
      <c r="D999" s="23" t="n">
        <v>29588</v>
      </c>
      <c r="E999" s="24" t="s">
        <v>91</v>
      </c>
      <c r="F999" s="15" t="n">
        <f aca="false">IF(ISERROR(SEARCH("2",E999)),0,1)</f>
        <v>1</v>
      </c>
      <c r="G999" s="15" t="n">
        <v>0</v>
      </c>
      <c r="H999" s="2" t="n">
        <f aca="false">MAX(I999:J999)</f>
        <v>0</v>
      </c>
      <c r="I999" s="15" t="n">
        <v>0</v>
      </c>
      <c r="J999" s="15" t="n">
        <v>0</v>
      </c>
      <c r="K999" s="15" t="n">
        <v>1.90843899723946</v>
      </c>
      <c r="L999" s="15" t="n">
        <v>60</v>
      </c>
      <c r="M999" s="25" t="n">
        <v>3.68155776</v>
      </c>
      <c r="N999" s="0" t="str">
        <f aca="false">A999&amp;"_"&amp;B999</f>
        <v>MAW752_2</v>
      </c>
      <c r="O999" s="0" t="n">
        <f aca="false">HLOOKUP(N999,UP!$C$15:$AH$16,2,0)</f>
        <v>0</v>
      </c>
    </row>
    <row r="1000" customFormat="false" ht="15.75" hidden="false" customHeight="true" outlineLevel="0" collapsed="false">
      <c r="A1000" s="21" t="s">
        <v>44</v>
      </c>
      <c r="B1000" s="22" t="n">
        <v>2</v>
      </c>
      <c r="C1000" s="23" t="s">
        <v>56</v>
      </c>
      <c r="D1000" s="23" t="n">
        <v>19823</v>
      </c>
      <c r="E1000" s="24" t="s">
        <v>91</v>
      </c>
      <c r="F1000" s="15" t="n">
        <f aca="false">IF(ISERROR(SEARCH("2",E1000)),0,1)</f>
        <v>1</v>
      </c>
      <c r="G1000" s="15" t="n">
        <v>0</v>
      </c>
      <c r="H1000" s="2" t="n">
        <f aca="false">MAX(I1000:J1000)</f>
        <v>0</v>
      </c>
      <c r="I1000" s="15" t="n">
        <v>0</v>
      </c>
      <c r="J1000" s="15" t="n">
        <v>0</v>
      </c>
      <c r="K1000" s="15" t="n">
        <v>4.15778006730158</v>
      </c>
      <c r="L1000" s="15" t="n">
        <v>60</v>
      </c>
      <c r="M1000" s="25" t="n">
        <v>3.68155776</v>
      </c>
      <c r="N1000" s="0" t="str">
        <f aca="false">A1000&amp;"_"&amp;B1000</f>
        <v>MAW752_2</v>
      </c>
      <c r="O1000" s="0" t="n">
        <f aca="false">HLOOKUP(N1000,UP!$C$15:$AH$16,2,0)</f>
        <v>0</v>
      </c>
    </row>
    <row r="1001" customFormat="false" ht="15.75" hidden="false" customHeight="true" outlineLevel="0" collapsed="false">
      <c r="A1001" s="21" t="s">
        <v>44</v>
      </c>
      <c r="B1001" s="22" t="n">
        <v>2</v>
      </c>
      <c r="C1001" s="23" t="s">
        <v>56</v>
      </c>
      <c r="D1001" s="23" t="n">
        <v>29419</v>
      </c>
      <c r="E1001" s="24" t="s">
        <v>91</v>
      </c>
      <c r="F1001" s="15" t="n">
        <f aca="false">IF(ISERROR(SEARCH("2",E1001)),0,1)</f>
        <v>1</v>
      </c>
      <c r="G1001" s="15" t="n">
        <v>0</v>
      </c>
      <c r="H1001" s="2" t="n">
        <f aca="false">MAX(I1001:J1001)</f>
        <v>0</v>
      </c>
      <c r="I1001" s="15" t="n">
        <v>0</v>
      </c>
      <c r="J1001" s="15" t="n">
        <v>0</v>
      </c>
      <c r="K1001" s="15" t="n">
        <v>4.78845479250973</v>
      </c>
      <c r="L1001" s="15" t="n">
        <v>60</v>
      </c>
      <c r="M1001" s="25" t="n">
        <v>3.68155776</v>
      </c>
      <c r="N1001" s="0" t="str">
        <f aca="false">A1001&amp;"_"&amp;B1001</f>
        <v>MAW752_2</v>
      </c>
      <c r="O1001" s="0" t="n">
        <f aca="false">HLOOKUP(N1001,UP!$C$15:$AH$16,2,0)</f>
        <v>0</v>
      </c>
    </row>
    <row r="1002" customFormat="false" ht="15.75" hidden="false" customHeight="true" outlineLevel="0" collapsed="false">
      <c r="A1002" s="21" t="s">
        <v>44</v>
      </c>
      <c r="B1002" s="22" t="n">
        <v>2</v>
      </c>
      <c r="C1002" s="23" t="s">
        <v>56</v>
      </c>
      <c r="D1002" s="23" t="n">
        <v>18540</v>
      </c>
      <c r="E1002" s="24" t="s">
        <v>91</v>
      </c>
      <c r="F1002" s="15" t="n">
        <f aca="false">IF(ISERROR(SEARCH("2",E1002)),0,1)</f>
        <v>1</v>
      </c>
      <c r="G1002" s="15" t="n">
        <v>0</v>
      </c>
      <c r="H1002" s="2" t="n">
        <f aca="false">MAX(I1002:J1002)</f>
        <v>0</v>
      </c>
      <c r="I1002" s="15" t="n">
        <v>0</v>
      </c>
      <c r="J1002" s="15" t="n">
        <v>0</v>
      </c>
      <c r="K1002" s="15" t="n">
        <v>2.81549533614717</v>
      </c>
      <c r="L1002" s="15" t="n">
        <v>60</v>
      </c>
      <c r="M1002" s="25" t="n">
        <v>3.68155776</v>
      </c>
      <c r="N1002" s="0" t="str">
        <f aca="false">A1002&amp;"_"&amp;B1002</f>
        <v>MAW752_2</v>
      </c>
      <c r="O1002" s="0" t="n">
        <f aca="false">HLOOKUP(N1002,UP!$C$15:$AH$16,2,0)</f>
        <v>0</v>
      </c>
    </row>
    <row r="1003" customFormat="false" ht="15.75" hidden="false" customHeight="true" outlineLevel="0" collapsed="false">
      <c r="A1003" s="21" t="s">
        <v>44</v>
      </c>
      <c r="B1003" s="22" t="n">
        <v>2</v>
      </c>
      <c r="C1003" s="23" t="s">
        <v>65</v>
      </c>
      <c r="D1003" s="23" t="n">
        <v>19662</v>
      </c>
      <c r="E1003" s="24" t="s">
        <v>91</v>
      </c>
      <c r="F1003" s="15" t="n">
        <f aca="false">IF(ISERROR(SEARCH("2",E1003)),0,1)</f>
        <v>1</v>
      </c>
      <c r="G1003" s="15" t="n">
        <v>0</v>
      </c>
      <c r="H1003" s="2" t="n">
        <f aca="false">MAX(I1003:J1003)</f>
        <v>0</v>
      </c>
      <c r="I1003" s="15" t="n">
        <v>0</v>
      </c>
      <c r="J1003" s="15" t="n">
        <v>0</v>
      </c>
      <c r="K1003" s="15" t="n">
        <v>3.45920767086772</v>
      </c>
      <c r="L1003" s="15" t="n">
        <v>60</v>
      </c>
      <c r="M1003" s="25" t="n">
        <v>3.68155776</v>
      </c>
      <c r="N1003" s="0" t="str">
        <f aca="false">A1003&amp;"_"&amp;B1003</f>
        <v>MAW752_2</v>
      </c>
      <c r="O1003" s="0" t="n">
        <f aca="false">HLOOKUP(N1003,UP!$C$15:$AH$16,2,0)</f>
        <v>0</v>
      </c>
    </row>
    <row r="1004" customFormat="false" ht="15.75" hidden="false" customHeight="true" outlineLevel="0" collapsed="false">
      <c r="A1004" s="21" t="s">
        <v>44</v>
      </c>
      <c r="B1004" s="22" t="n">
        <v>2</v>
      </c>
      <c r="C1004" s="23" t="s">
        <v>56</v>
      </c>
      <c r="D1004" s="23" t="n">
        <v>29362</v>
      </c>
      <c r="E1004" s="24" t="s">
        <v>91</v>
      </c>
      <c r="F1004" s="15" t="n">
        <f aca="false">IF(ISERROR(SEARCH("2",E1004)),0,1)</f>
        <v>1</v>
      </c>
      <c r="G1004" s="15" t="n">
        <v>0</v>
      </c>
      <c r="H1004" s="2" t="n">
        <f aca="false">MAX(I1004:J1004)</f>
        <v>0</v>
      </c>
      <c r="I1004" s="15" t="n">
        <v>0</v>
      </c>
      <c r="J1004" s="15" t="n">
        <v>0</v>
      </c>
      <c r="K1004" s="15" t="n">
        <v>3.24715016675041</v>
      </c>
      <c r="L1004" s="15" t="n">
        <v>60</v>
      </c>
      <c r="M1004" s="25" t="n">
        <v>3.68155776</v>
      </c>
      <c r="N1004" s="0" t="str">
        <f aca="false">A1004&amp;"_"&amp;B1004</f>
        <v>MAW752_2</v>
      </c>
      <c r="O1004" s="0" t="n">
        <f aca="false">HLOOKUP(N1004,UP!$C$15:$AH$16,2,0)</f>
        <v>0</v>
      </c>
    </row>
    <row r="1005" customFormat="false" ht="15.75" hidden="false" customHeight="true" outlineLevel="0" collapsed="false">
      <c r="A1005" s="21" t="s">
        <v>44</v>
      </c>
      <c r="B1005" s="22" t="n">
        <v>2</v>
      </c>
      <c r="C1005" s="23" t="s">
        <v>56</v>
      </c>
      <c r="D1005" s="23" t="n">
        <v>18722</v>
      </c>
      <c r="E1005" s="24" t="s">
        <v>91</v>
      </c>
      <c r="F1005" s="15" t="n">
        <f aca="false">IF(ISERROR(SEARCH("2",E1005)),0,1)</f>
        <v>1</v>
      </c>
      <c r="G1005" s="15" t="n">
        <v>0</v>
      </c>
      <c r="H1005" s="2" t="n">
        <f aca="false">MAX(I1005:J1005)</f>
        <v>0</v>
      </c>
      <c r="I1005" s="15" t="n">
        <v>0</v>
      </c>
      <c r="J1005" s="15" t="n">
        <v>0</v>
      </c>
      <c r="K1005" s="15" t="n">
        <v>4.60710635658126</v>
      </c>
      <c r="L1005" s="15" t="n">
        <v>60</v>
      </c>
      <c r="M1005" s="25" t="n">
        <v>3.68155776</v>
      </c>
      <c r="N1005" s="0" t="str">
        <f aca="false">A1005&amp;"_"&amp;B1005</f>
        <v>MAW752_2</v>
      </c>
      <c r="O1005" s="0" t="n">
        <f aca="false">HLOOKUP(N1005,UP!$C$15:$AH$16,2,0)</f>
        <v>0</v>
      </c>
    </row>
    <row r="1006" customFormat="false" ht="15.75" hidden="false" customHeight="true" outlineLevel="0" collapsed="false">
      <c r="A1006" s="21" t="s">
        <v>44</v>
      </c>
      <c r="B1006" s="22" t="n">
        <v>2</v>
      </c>
      <c r="C1006" s="23" t="s">
        <v>56</v>
      </c>
      <c r="D1006" s="23" t="n">
        <v>19832</v>
      </c>
      <c r="E1006" s="24" t="s">
        <v>91</v>
      </c>
      <c r="F1006" s="15" t="n">
        <f aca="false">IF(ISERROR(SEARCH("2",E1006)),0,1)</f>
        <v>1</v>
      </c>
      <c r="G1006" s="15" t="n">
        <v>0</v>
      </c>
      <c r="H1006" s="2" t="n">
        <f aca="false">MAX(I1006:J1006)</f>
        <v>0</v>
      </c>
      <c r="I1006" s="15" t="n">
        <v>0</v>
      </c>
      <c r="J1006" s="15" t="n">
        <v>0</v>
      </c>
      <c r="K1006" s="15" t="n">
        <v>3.52565235549115</v>
      </c>
      <c r="L1006" s="15" t="n">
        <v>60</v>
      </c>
      <c r="M1006" s="25" t="n">
        <v>3.68155776</v>
      </c>
      <c r="N1006" s="0" t="str">
        <f aca="false">A1006&amp;"_"&amp;B1006</f>
        <v>MAW752_2</v>
      </c>
      <c r="O1006" s="0" t="n">
        <f aca="false">HLOOKUP(N1006,UP!$C$15:$AH$16,2,0)</f>
        <v>0</v>
      </c>
    </row>
    <row r="1007" customFormat="false" ht="15.75" hidden="false" customHeight="true" outlineLevel="0" collapsed="false">
      <c r="A1007" s="21" t="s">
        <v>44</v>
      </c>
      <c r="B1007" s="22" t="n">
        <v>2</v>
      </c>
      <c r="C1007" s="23" t="s">
        <v>56</v>
      </c>
      <c r="D1007" s="23" t="n">
        <v>29365</v>
      </c>
      <c r="E1007" s="24" t="s">
        <v>91</v>
      </c>
      <c r="F1007" s="15" t="n">
        <f aca="false">IF(ISERROR(SEARCH("2",E1007)),0,1)</f>
        <v>1</v>
      </c>
      <c r="G1007" s="15" t="n">
        <v>0</v>
      </c>
      <c r="H1007" s="2" t="n">
        <f aca="false">MAX(I1007:J1007)</f>
        <v>0</v>
      </c>
      <c r="I1007" s="15" t="n">
        <v>0</v>
      </c>
      <c r="J1007" s="15" t="n">
        <v>0</v>
      </c>
      <c r="K1007" s="15" t="n">
        <v>5.15232976161177</v>
      </c>
      <c r="L1007" s="15" t="n">
        <v>60</v>
      </c>
      <c r="M1007" s="25" t="n">
        <v>3.68155776</v>
      </c>
      <c r="N1007" s="0" t="str">
        <f aca="false">A1007&amp;"_"&amp;B1007</f>
        <v>MAW752_2</v>
      </c>
      <c r="O1007" s="0" t="n">
        <f aca="false">HLOOKUP(N1007,UP!$C$15:$AH$16,2,0)</f>
        <v>0</v>
      </c>
    </row>
    <row r="1008" customFormat="false" ht="15.75" hidden="false" customHeight="true" outlineLevel="0" collapsed="false">
      <c r="A1008" s="21" t="s">
        <v>44</v>
      </c>
      <c r="B1008" s="22" t="n">
        <v>2</v>
      </c>
      <c r="C1008" s="23" t="s">
        <v>67</v>
      </c>
      <c r="D1008" s="23" t="n">
        <v>19668</v>
      </c>
      <c r="E1008" s="24" t="s">
        <v>91</v>
      </c>
      <c r="F1008" s="15" t="n">
        <f aca="false">IF(ISERROR(SEARCH("2",E1008)),0,1)</f>
        <v>1</v>
      </c>
      <c r="G1008" s="15" t="n">
        <v>0</v>
      </c>
      <c r="H1008" s="2" t="n">
        <f aca="false">MAX(I1008:J1008)</f>
        <v>0</v>
      </c>
      <c r="I1008" s="15" t="n">
        <v>0</v>
      </c>
      <c r="J1008" s="15" t="n">
        <v>0</v>
      </c>
      <c r="K1008" s="15" t="n">
        <v>2.63552134700465</v>
      </c>
      <c r="L1008" s="15" t="n">
        <v>60</v>
      </c>
      <c r="M1008" s="25" t="n">
        <v>3.68155776</v>
      </c>
      <c r="N1008" s="0" t="str">
        <f aca="false">A1008&amp;"_"&amp;B1008</f>
        <v>MAW752_2</v>
      </c>
      <c r="O1008" s="0" t="n">
        <f aca="false">HLOOKUP(N1008,UP!$C$15:$AH$16,2,0)</f>
        <v>0</v>
      </c>
    </row>
    <row r="1009" customFormat="false" ht="15.75" hidden="false" customHeight="true" outlineLevel="0" collapsed="false">
      <c r="A1009" s="21" t="s">
        <v>44</v>
      </c>
      <c r="B1009" s="22" t="n">
        <v>1</v>
      </c>
      <c r="C1009" s="23" t="s">
        <v>56</v>
      </c>
      <c r="D1009" s="23" t="n">
        <v>29734</v>
      </c>
      <c r="E1009" s="24" t="s">
        <v>91</v>
      </c>
      <c r="F1009" s="15" t="n">
        <f aca="false">IF(ISERROR(SEARCH("2",E1009)),0,1)</f>
        <v>1</v>
      </c>
      <c r="G1009" s="15" t="n">
        <v>0</v>
      </c>
      <c r="H1009" s="2" t="n">
        <f aca="false">MAX(I1009:J1009)</f>
        <v>0</v>
      </c>
      <c r="I1009" s="15" t="n">
        <v>0</v>
      </c>
      <c r="J1009" s="15" t="n">
        <v>0</v>
      </c>
      <c r="K1009" s="15" t="n">
        <v>3.72310145376926</v>
      </c>
      <c r="L1009" s="15" t="n">
        <v>60</v>
      </c>
      <c r="M1009" s="25" t="n">
        <v>3.68155776</v>
      </c>
      <c r="N1009" s="0" t="str">
        <f aca="false">A1009&amp;"_"&amp;B1009</f>
        <v>MAW752_1</v>
      </c>
      <c r="O1009" s="0" t="n">
        <f aca="false">HLOOKUP(N1009,UP!$C$15:$AH$16,2,0)</f>
        <v>0</v>
      </c>
    </row>
    <row r="1010" customFormat="false" ht="15.75" hidden="false" customHeight="true" outlineLevel="0" collapsed="false">
      <c r="A1010" s="21" t="s">
        <v>44</v>
      </c>
      <c r="B1010" s="22" t="n">
        <v>1</v>
      </c>
      <c r="C1010" s="23" t="s">
        <v>56</v>
      </c>
      <c r="D1010" s="23" t="n">
        <v>29779</v>
      </c>
      <c r="E1010" s="24" t="s">
        <v>91</v>
      </c>
      <c r="F1010" s="15" t="n">
        <f aca="false">IF(ISERROR(SEARCH("2",E1010)),0,1)</f>
        <v>1</v>
      </c>
      <c r="G1010" s="15" t="n">
        <v>0</v>
      </c>
      <c r="H1010" s="2" t="n">
        <f aca="false">MAX(I1010:J1010)</f>
        <v>0</v>
      </c>
      <c r="I1010" s="15" t="n">
        <v>0</v>
      </c>
      <c r="J1010" s="15" t="n">
        <v>0</v>
      </c>
      <c r="K1010" s="15" t="n">
        <v>6.57664933093304</v>
      </c>
      <c r="L1010" s="15" t="n">
        <v>60</v>
      </c>
      <c r="M1010" s="25" t="n">
        <v>3.68155776</v>
      </c>
      <c r="N1010" s="0" t="str">
        <f aca="false">A1010&amp;"_"&amp;B1010</f>
        <v>MAW752_1</v>
      </c>
      <c r="O1010" s="0" t="n">
        <f aca="false">HLOOKUP(N1010,UP!$C$15:$AH$16,2,0)</f>
        <v>0</v>
      </c>
    </row>
    <row r="1011" customFormat="false" ht="15.75" hidden="false" customHeight="true" outlineLevel="0" collapsed="false">
      <c r="A1011" s="21" t="s">
        <v>44</v>
      </c>
      <c r="B1011" s="22" t="n">
        <v>1</v>
      </c>
      <c r="C1011" s="23" t="s">
        <v>56</v>
      </c>
      <c r="D1011" s="23" t="n">
        <v>29521</v>
      </c>
      <c r="E1011" s="24" t="s">
        <v>91</v>
      </c>
      <c r="F1011" s="15" t="n">
        <f aca="false">IF(ISERROR(SEARCH("2",E1011)),0,1)</f>
        <v>1</v>
      </c>
      <c r="G1011" s="15" t="n">
        <v>0</v>
      </c>
      <c r="H1011" s="2" t="n">
        <f aca="false">MAX(I1011:J1011)</f>
        <v>0</v>
      </c>
      <c r="I1011" s="15" t="n">
        <v>0</v>
      </c>
      <c r="J1011" s="15" t="n">
        <v>0</v>
      </c>
      <c r="K1011" s="15" t="n">
        <v>2.21168122812721</v>
      </c>
      <c r="L1011" s="15" t="n">
        <v>60</v>
      </c>
      <c r="M1011" s="25" t="n">
        <v>3.68155776</v>
      </c>
      <c r="N1011" s="0" t="str">
        <f aca="false">A1011&amp;"_"&amp;B1011</f>
        <v>MAW752_1</v>
      </c>
      <c r="O1011" s="0" t="n">
        <f aca="false">HLOOKUP(N1011,UP!$C$15:$AH$16,2,0)</f>
        <v>0</v>
      </c>
    </row>
    <row r="1012" customFormat="false" ht="15.75" hidden="false" customHeight="true" outlineLevel="0" collapsed="false">
      <c r="A1012" s="21" t="s">
        <v>44</v>
      </c>
      <c r="B1012" s="22" t="n">
        <v>1</v>
      </c>
      <c r="C1012" s="23" t="s">
        <v>56</v>
      </c>
      <c r="D1012" s="23" t="n">
        <v>29617</v>
      </c>
      <c r="E1012" s="24" t="s">
        <v>91</v>
      </c>
      <c r="F1012" s="15" t="n">
        <f aca="false">IF(ISERROR(SEARCH("2",E1012)),0,1)</f>
        <v>1</v>
      </c>
      <c r="G1012" s="15" t="n">
        <v>0</v>
      </c>
      <c r="H1012" s="2" t="n">
        <f aca="false">MAX(I1012:J1012)</f>
        <v>0</v>
      </c>
      <c r="I1012" s="15" t="n">
        <v>0</v>
      </c>
      <c r="J1012" s="15" t="n">
        <v>0</v>
      </c>
      <c r="K1012" s="15" t="n">
        <v>3.43207216432234</v>
      </c>
      <c r="L1012" s="15" t="n">
        <v>60</v>
      </c>
      <c r="M1012" s="25" t="n">
        <v>3.68155776</v>
      </c>
      <c r="N1012" s="0" t="str">
        <f aca="false">A1012&amp;"_"&amp;B1012</f>
        <v>MAW752_1</v>
      </c>
      <c r="O1012" s="0" t="n">
        <f aca="false">HLOOKUP(N1012,UP!$C$15:$AH$16,2,0)</f>
        <v>0</v>
      </c>
    </row>
    <row r="1013" customFormat="false" ht="15.75" hidden="false" customHeight="true" outlineLevel="0" collapsed="false">
      <c r="A1013" s="21" t="s">
        <v>44</v>
      </c>
      <c r="B1013" s="22" t="n">
        <v>2</v>
      </c>
      <c r="C1013" s="23" t="s">
        <v>56</v>
      </c>
      <c r="D1013" s="23" t="n">
        <v>29412</v>
      </c>
      <c r="E1013" s="24" t="s">
        <v>91</v>
      </c>
      <c r="F1013" s="15" t="n">
        <f aca="false">IF(ISERROR(SEARCH("2",E1013)),0,1)</f>
        <v>1</v>
      </c>
      <c r="G1013" s="15" t="n">
        <v>0</v>
      </c>
      <c r="H1013" s="2" t="n">
        <f aca="false">MAX(I1013:J1013)</f>
        <v>0</v>
      </c>
      <c r="I1013" s="15" t="n">
        <v>0</v>
      </c>
      <c r="J1013" s="15" t="n">
        <v>0</v>
      </c>
      <c r="K1013" s="15" t="n">
        <v>3.03038027365271</v>
      </c>
      <c r="L1013" s="15" t="n">
        <v>60</v>
      </c>
      <c r="M1013" s="25" t="n">
        <v>3.68155776</v>
      </c>
      <c r="N1013" s="0" t="str">
        <f aca="false">A1013&amp;"_"&amp;B1013</f>
        <v>MAW752_2</v>
      </c>
      <c r="O1013" s="0" t="n">
        <f aca="false">HLOOKUP(N1013,UP!$C$15:$AH$16,2,0)</f>
        <v>0</v>
      </c>
    </row>
    <row r="1014" customFormat="false" ht="15.75" hidden="false" customHeight="true" outlineLevel="0" collapsed="false">
      <c r="A1014" s="21" t="s">
        <v>44</v>
      </c>
      <c r="B1014" s="22" t="n">
        <v>1</v>
      </c>
      <c r="C1014" s="23" t="s">
        <v>56</v>
      </c>
      <c r="D1014" s="23" t="n">
        <v>29722</v>
      </c>
      <c r="E1014" s="24" t="s">
        <v>91</v>
      </c>
      <c r="F1014" s="15" t="n">
        <f aca="false">IF(ISERROR(SEARCH("2",E1014)),0,1)</f>
        <v>1</v>
      </c>
      <c r="G1014" s="15" t="n">
        <v>0</v>
      </c>
      <c r="H1014" s="2" t="n">
        <f aca="false">MAX(I1014:J1014)</f>
        <v>0</v>
      </c>
      <c r="I1014" s="15" t="n">
        <v>0</v>
      </c>
      <c r="J1014" s="15" t="n">
        <v>0</v>
      </c>
      <c r="K1014" s="15" t="n">
        <v>5.0154348617316</v>
      </c>
      <c r="L1014" s="15" t="n">
        <v>60</v>
      </c>
      <c r="M1014" s="25" t="n">
        <v>3.68155776</v>
      </c>
      <c r="N1014" s="0" t="str">
        <f aca="false">A1014&amp;"_"&amp;B1014</f>
        <v>MAW752_1</v>
      </c>
      <c r="O1014" s="0" t="n">
        <f aca="false">HLOOKUP(N1014,UP!$C$15:$AH$16,2,0)</f>
        <v>0</v>
      </c>
    </row>
    <row r="1015" customFormat="false" ht="15.75" hidden="false" customHeight="true" outlineLevel="0" collapsed="false">
      <c r="A1015" s="21" t="s">
        <v>44</v>
      </c>
      <c r="B1015" s="22" t="n">
        <v>1</v>
      </c>
      <c r="C1015" s="23" t="s">
        <v>56</v>
      </c>
      <c r="D1015" s="23" t="n">
        <v>29553</v>
      </c>
      <c r="E1015" s="24" t="s">
        <v>91</v>
      </c>
      <c r="F1015" s="15" t="n">
        <f aca="false">IF(ISERROR(SEARCH("2",E1015)),0,1)</f>
        <v>1</v>
      </c>
      <c r="G1015" s="15" t="n">
        <v>0</v>
      </c>
      <c r="H1015" s="2" t="n">
        <f aca="false">MAX(I1015:J1015)</f>
        <v>0</v>
      </c>
      <c r="I1015" s="15" t="n">
        <v>0</v>
      </c>
      <c r="J1015" s="15" t="n">
        <v>0</v>
      </c>
      <c r="K1015" s="15" t="n">
        <v>2.02318566891183</v>
      </c>
      <c r="L1015" s="15" t="n">
        <v>60</v>
      </c>
      <c r="M1015" s="25" t="n">
        <v>3.68155776</v>
      </c>
      <c r="N1015" s="0" t="str">
        <f aca="false">A1015&amp;"_"&amp;B1015</f>
        <v>MAW752_1</v>
      </c>
      <c r="O1015" s="0" t="n">
        <f aca="false">HLOOKUP(N1015,UP!$C$15:$AH$16,2,0)</f>
        <v>0</v>
      </c>
    </row>
    <row r="1016" customFormat="false" ht="15.75" hidden="false" customHeight="true" outlineLevel="0" collapsed="false">
      <c r="A1016" s="21" t="s">
        <v>44</v>
      </c>
      <c r="B1016" s="22" t="n">
        <v>1</v>
      </c>
      <c r="C1016" s="23" t="s">
        <v>56</v>
      </c>
      <c r="D1016" s="23" t="n">
        <v>29607</v>
      </c>
      <c r="E1016" s="24" t="s">
        <v>91</v>
      </c>
      <c r="F1016" s="15" t="n">
        <f aca="false">IF(ISERROR(SEARCH("2",E1016)),0,1)</f>
        <v>1</v>
      </c>
      <c r="G1016" s="15" t="n">
        <v>0</v>
      </c>
      <c r="H1016" s="2" t="n">
        <f aca="false">MAX(I1016:J1016)</f>
        <v>0</v>
      </c>
      <c r="I1016" s="15" t="n">
        <v>0</v>
      </c>
      <c r="J1016" s="15" t="n">
        <v>0</v>
      </c>
      <c r="K1016" s="15" t="n">
        <v>3.51041563112124</v>
      </c>
      <c r="L1016" s="15" t="n">
        <v>60</v>
      </c>
      <c r="M1016" s="25" t="n">
        <v>3.68155776</v>
      </c>
      <c r="N1016" s="0" t="str">
        <f aca="false">A1016&amp;"_"&amp;B1016</f>
        <v>MAW752_1</v>
      </c>
      <c r="O1016" s="0" t="n">
        <f aca="false">HLOOKUP(N1016,UP!$C$15:$AH$16,2,0)</f>
        <v>0</v>
      </c>
    </row>
    <row r="1017" customFormat="false" ht="15.75" hidden="false" customHeight="true" outlineLevel="0" collapsed="false">
      <c r="A1017" s="21" t="s">
        <v>44</v>
      </c>
      <c r="B1017" s="22" t="n">
        <v>1</v>
      </c>
      <c r="C1017" s="23" t="s">
        <v>56</v>
      </c>
      <c r="D1017" s="23" t="n">
        <v>29621</v>
      </c>
      <c r="E1017" s="24" t="s">
        <v>91</v>
      </c>
      <c r="F1017" s="15" t="n">
        <f aca="false">IF(ISERROR(SEARCH("2",E1017)),0,1)</f>
        <v>1</v>
      </c>
      <c r="G1017" s="15" t="n">
        <v>0</v>
      </c>
      <c r="H1017" s="2" t="n">
        <f aca="false">MAX(I1017:J1017)</f>
        <v>0</v>
      </c>
      <c r="I1017" s="15" t="n">
        <v>0</v>
      </c>
      <c r="J1017" s="15" t="n">
        <v>0</v>
      </c>
      <c r="K1017" s="15" t="n">
        <v>3.33118777023394</v>
      </c>
      <c r="L1017" s="15" t="n">
        <v>60</v>
      </c>
      <c r="M1017" s="25" t="n">
        <v>3.68155776</v>
      </c>
      <c r="N1017" s="0" t="str">
        <f aca="false">A1017&amp;"_"&amp;B1017</f>
        <v>MAW752_1</v>
      </c>
      <c r="O1017" s="0" t="n">
        <f aca="false">HLOOKUP(N1017,UP!$C$15:$AH$16,2,0)</f>
        <v>0</v>
      </c>
    </row>
    <row r="1018" customFormat="false" ht="15.75" hidden="false" customHeight="true" outlineLevel="0" collapsed="false">
      <c r="A1018" s="21" t="s">
        <v>44</v>
      </c>
      <c r="B1018" s="22" t="n">
        <v>2</v>
      </c>
      <c r="C1018" s="23" t="s">
        <v>45</v>
      </c>
      <c r="D1018" s="23" t="n">
        <v>19845</v>
      </c>
      <c r="E1018" s="24" t="s">
        <v>91</v>
      </c>
      <c r="F1018" s="15" t="n">
        <f aca="false">IF(ISERROR(SEARCH("2",E1018)),0,1)</f>
        <v>1</v>
      </c>
      <c r="G1018" s="15" t="n">
        <v>0</v>
      </c>
      <c r="H1018" s="2" t="n">
        <f aca="false">MAX(I1018:J1018)</f>
        <v>0</v>
      </c>
      <c r="I1018" s="15" t="n">
        <v>0</v>
      </c>
      <c r="J1018" s="15" t="n">
        <v>0</v>
      </c>
      <c r="K1018" s="15" t="n">
        <v>2.55352577874595</v>
      </c>
      <c r="L1018" s="15" t="n">
        <v>60</v>
      </c>
      <c r="M1018" s="25" t="n">
        <v>3.68155776</v>
      </c>
      <c r="N1018" s="0" t="str">
        <f aca="false">A1018&amp;"_"&amp;B1018</f>
        <v>MAW752_2</v>
      </c>
      <c r="O1018" s="0" t="n">
        <f aca="false">HLOOKUP(N1018,UP!$C$15:$AH$16,2,0)</f>
        <v>0</v>
      </c>
    </row>
    <row r="1019" customFormat="false" ht="15.75" hidden="false" customHeight="true" outlineLevel="0" collapsed="false">
      <c r="A1019" s="21" t="s">
        <v>44</v>
      </c>
      <c r="B1019" s="22" t="n">
        <v>1</v>
      </c>
      <c r="C1019" s="23" t="s">
        <v>56</v>
      </c>
      <c r="D1019" s="23" t="n">
        <v>11422</v>
      </c>
      <c r="E1019" s="24" t="s">
        <v>91</v>
      </c>
      <c r="F1019" s="15" t="n">
        <f aca="false">IF(ISERROR(SEARCH("2",E1019)),0,1)</f>
        <v>1</v>
      </c>
      <c r="G1019" s="15" t="n">
        <v>0</v>
      </c>
      <c r="H1019" s="2" t="n">
        <f aca="false">MAX(I1019:J1019)</f>
        <v>0</v>
      </c>
      <c r="I1019" s="15" t="n">
        <v>0</v>
      </c>
      <c r="J1019" s="15" t="n">
        <v>0</v>
      </c>
      <c r="K1019" s="15" t="n">
        <v>2.66693727354055</v>
      </c>
      <c r="L1019" s="15" t="n">
        <v>60</v>
      </c>
      <c r="M1019" s="25" t="n">
        <v>3.68155776</v>
      </c>
      <c r="N1019" s="0" t="str">
        <f aca="false">A1019&amp;"_"&amp;B1019</f>
        <v>MAW752_1</v>
      </c>
      <c r="O1019" s="0" t="n">
        <f aca="false">HLOOKUP(N1019,UP!$C$15:$AH$16,2,0)</f>
        <v>0</v>
      </c>
    </row>
    <row r="1020" customFormat="false" ht="15.75" hidden="false" customHeight="true" outlineLevel="0" collapsed="false">
      <c r="A1020" s="21" t="s">
        <v>44</v>
      </c>
      <c r="B1020" s="22" t="n">
        <v>1</v>
      </c>
      <c r="C1020" s="23" t="s">
        <v>56</v>
      </c>
      <c r="D1020" s="23" t="n">
        <v>29809</v>
      </c>
      <c r="E1020" s="24" t="s">
        <v>91</v>
      </c>
      <c r="F1020" s="15" t="n">
        <f aca="false">IF(ISERROR(SEARCH("2",E1020)),0,1)</f>
        <v>1</v>
      </c>
      <c r="G1020" s="15" t="n">
        <v>0</v>
      </c>
      <c r="H1020" s="2" t="n">
        <f aca="false">MAX(I1020:J1020)</f>
        <v>0</v>
      </c>
      <c r="I1020" s="15" t="n">
        <v>0</v>
      </c>
      <c r="J1020" s="15" t="n">
        <v>0</v>
      </c>
      <c r="K1020" s="15" t="n">
        <v>4.9052827693151</v>
      </c>
      <c r="L1020" s="15" t="n">
        <v>60</v>
      </c>
      <c r="M1020" s="25" t="n">
        <v>3.68155776</v>
      </c>
      <c r="N1020" s="0" t="str">
        <f aca="false">A1020&amp;"_"&amp;B1020</f>
        <v>MAW752_1</v>
      </c>
      <c r="O1020" s="0" t="n">
        <f aca="false">HLOOKUP(N1020,UP!$C$15:$AH$16,2,0)</f>
        <v>0</v>
      </c>
    </row>
    <row r="1021" customFormat="false" ht="15.75" hidden="false" customHeight="true" outlineLevel="0" collapsed="false">
      <c r="A1021" s="21" t="s">
        <v>44</v>
      </c>
      <c r="B1021" s="22" t="n">
        <v>1</v>
      </c>
      <c r="C1021" s="23" t="s">
        <v>56</v>
      </c>
      <c r="D1021" s="23" t="n">
        <v>29756</v>
      </c>
      <c r="E1021" s="24" t="s">
        <v>91</v>
      </c>
      <c r="F1021" s="15" t="n">
        <f aca="false">IF(ISERROR(SEARCH("2",E1021)),0,1)</f>
        <v>1</v>
      </c>
      <c r="G1021" s="15" t="n">
        <v>0</v>
      </c>
      <c r="H1021" s="2" t="n">
        <f aca="false">MAX(I1021:J1021)</f>
        <v>0</v>
      </c>
      <c r="I1021" s="15" t="n">
        <v>0</v>
      </c>
      <c r="J1021" s="15" t="n">
        <v>0</v>
      </c>
      <c r="K1021" s="15" t="n">
        <v>4.30213624973403</v>
      </c>
      <c r="L1021" s="15" t="n">
        <v>60</v>
      </c>
      <c r="M1021" s="25" t="n">
        <v>3.68155776</v>
      </c>
      <c r="N1021" s="0" t="str">
        <f aca="false">A1021&amp;"_"&amp;B1021</f>
        <v>MAW752_1</v>
      </c>
      <c r="O1021" s="0" t="n">
        <f aca="false">HLOOKUP(N1021,UP!$C$15:$AH$16,2,0)</f>
        <v>0</v>
      </c>
    </row>
    <row r="1022" customFormat="false" ht="15.75" hidden="false" customHeight="true" outlineLevel="0" collapsed="false">
      <c r="A1022" s="21" t="s">
        <v>44</v>
      </c>
      <c r="B1022" s="22" t="n">
        <v>1</v>
      </c>
      <c r="C1022" s="23" t="s">
        <v>53</v>
      </c>
      <c r="D1022" s="23" t="n">
        <v>29798</v>
      </c>
      <c r="E1022" s="24" t="s">
        <v>91</v>
      </c>
      <c r="F1022" s="15" t="n">
        <f aca="false">IF(ISERROR(SEARCH("2",E1022)),0,1)</f>
        <v>1</v>
      </c>
      <c r="G1022" s="15" t="n">
        <v>0</v>
      </c>
      <c r="H1022" s="2" t="n">
        <f aca="false">MAX(I1022:J1022)</f>
        <v>0</v>
      </c>
      <c r="I1022" s="15" t="n">
        <v>0</v>
      </c>
      <c r="J1022" s="15" t="n">
        <v>0</v>
      </c>
      <c r="K1022" s="15" t="n">
        <v>2.47718507726372</v>
      </c>
      <c r="L1022" s="15" t="n">
        <v>60</v>
      </c>
      <c r="M1022" s="25" t="n">
        <v>3.68155776</v>
      </c>
      <c r="N1022" s="0" t="str">
        <f aca="false">A1022&amp;"_"&amp;B1022</f>
        <v>MAW752_1</v>
      </c>
      <c r="O1022" s="0" t="n">
        <f aca="false">HLOOKUP(N1022,UP!$C$15:$AH$16,2,0)</f>
        <v>0</v>
      </c>
    </row>
    <row r="1023" customFormat="false" ht="15.75" hidden="false" customHeight="true" outlineLevel="0" collapsed="false">
      <c r="A1023" s="21" t="s">
        <v>44</v>
      </c>
      <c r="B1023" s="22" t="n">
        <v>1</v>
      </c>
      <c r="C1023" s="23" t="s">
        <v>56</v>
      </c>
      <c r="D1023" s="23" t="n">
        <v>29493</v>
      </c>
      <c r="E1023" s="24" t="s">
        <v>91</v>
      </c>
      <c r="F1023" s="15" t="n">
        <f aca="false">IF(ISERROR(SEARCH("2",E1023)),0,1)</f>
        <v>1</v>
      </c>
      <c r="G1023" s="15" t="n">
        <v>0</v>
      </c>
      <c r="H1023" s="2" t="n">
        <f aca="false">MAX(I1023:J1023)</f>
        <v>0</v>
      </c>
      <c r="I1023" s="15" t="n">
        <v>0</v>
      </c>
      <c r="J1023" s="15" t="n">
        <v>0</v>
      </c>
      <c r="K1023" s="15" t="n">
        <v>4.02606879529983</v>
      </c>
      <c r="L1023" s="15" t="n">
        <v>60</v>
      </c>
      <c r="M1023" s="25" t="n">
        <v>3.68155776</v>
      </c>
      <c r="N1023" s="0" t="str">
        <f aca="false">A1023&amp;"_"&amp;B1023</f>
        <v>MAW752_1</v>
      </c>
      <c r="O1023" s="0" t="n">
        <f aca="false">HLOOKUP(N1023,UP!$C$15:$AH$16,2,0)</f>
        <v>0</v>
      </c>
    </row>
    <row r="1024" customFormat="false" ht="15.75" hidden="false" customHeight="true" outlineLevel="0" collapsed="false">
      <c r="A1024" s="21" t="s">
        <v>44</v>
      </c>
      <c r="B1024" s="22" t="n">
        <v>1</v>
      </c>
      <c r="C1024" s="23" t="s">
        <v>56</v>
      </c>
      <c r="D1024" s="23" t="n">
        <v>29555</v>
      </c>
      <c r="E1024" s="24" t="s">
        <v>91</v>
      </c>
      <c r="F1024" s="15" t="n">
        <f aca="false">IF(ISERROR(SEARCH("2",E1024)),0,1)</f>
        <v>1</v>
      </c>
      <c r="G1024" s="15" t="n">
        <v>0</v>
      </c>
      <c r="H1024" s="2" t="n">
        <f aca="false">MAX(I1024:J1024)</f>
        <v>0</v>
      </c>
      <c r="I1024" s="15" t="n">
        <v>0</v>
      </c>
      <c r="J1024" s="15" t="n">
        <v>0</v>
      </c>
      <c r="K1024" s="15" t="n">
        <v>3.08190239317159</v>
      </c>
      <c r="L1024" s="15" t="n">
        <v>60</v>
      </c>
      <c r="M1024" s="25" t="n">
        <v>3.68155776</v>
      </c>
      <c r="N1024" s="0" t="str">
        <f aca="false">A1024&amp;"_"&amp;B1024</f>
        <v>MAW752_1</v>
      </c>
      <c r="O1024" s="0" t="n">
        <f aca="false">HLOOKUP(N1024,UP!$C$15:$AH$16,2,0)</f>
        <v>0</v>
      </c>
    </row>
    <row r="1025" customFormat="false" ht="15.75" hidden="false" customHeight="true" outlineLevel="0" collapsed="false">
      <c r="A1025" s="21" t="s">
        <v>44</v>
      </c>
      <c r="B1025" s="22" t="n">
        <v>1</v>
      </c>
      <c r="C1025" s="23" t="s">
        <v>56</v>
      </c>
      <c r="D1025" s="23" t="n">
        <v>29750</v>
      </c>
      <c r="E1025" s="24" t="s">
        <v>91</v>
      </c>
      <c r="F1025" s="15" t="n">
        <f aca="false">IF(ISERROR(SEARCH("2",E1025)),0,1)</f>
        <v>1</v>
      </c>
      <c r="G1025" s="15" t="n">
        <v>0</v>
      </c>
      <c r="H1025" s="2" t="n">
        <f aca="false">MAX(I1025:J1025)</f>
        <v>0</v>
      </c>
      <c r="I1025" s="15" t="n">
        <v>0</v>
      </c>
      <c r="J1025" s="15" t="n">
        <v>0</v>
      </c>
      <c r="K1025" s="15" t="n">
        <v>2.74826525336035</v>
      </c>
      <c r="L1025" s="15" t="n">
        <v>60</v>
      </c>
      <c r="M1025" s="25" t="n">
        <v>3.68155776</v>
      </c>
      <c r="N1025" s="0" t="str">
        <f aca="false">A1025&amp;"_"&amp;B1025</f>
        <v>MAW752_1</v>
      </c>
      <c r="O1025" s="0" t="n">
        <f aca="false">HLOOKUP(N1025,UP!$C$15:$AH$16,2,0)</f>
        <v>0</v>
      </c>
    </row>
    <row r="1026" customFormat="false" ht="15.75" hidden="false" customHeight="true" outlineLevel="0" collapsed="false">
      <c r="A1026" s="21" t="s">
        <v>44</v>
      </c>
      <c r="B1026" s="22" t="n">
        <v>1</v>
      </c>
      <c r="C1026" s="23" t="s">
        <v>61</v>
      </c>
      <c r="D1026" s="23" t="n">
        <v>29243</v>
      </c>
      <c r="E1026" s="24" t="s">
        <v>91</v>
      </c>
      <c r="F1026" s="15" t="n">
        <f aca="false">IF(ISERROR(SEARCH("2",E1026)),0,1)</f>
        <v>1</v>
      </c>
      <c r="G1026" s="15" t="n">
        <v>0</v>
      </c>
      <c r="H1026" s="2" t="n">
        <f aca="false">MAX(I1026:J1026)</f>
        <v>0</v>
      </c>
      <c r="I1026" s="15" t="n">
        <v>0</v>
      </c>
      <c r="J1026" s="15" t="n">
        <v>0</v>
      </c>
      <c r="K1026" s="15" t="n">
        <v>3.86777179546707</v>
      </c>
      <c r="L1026" s="15" t="n">
        <v>60</v>
      </c>
      <c r="M1026" s="25" t="n">
        <v>3.68155776</v>
      </c>
      <c r="N1026" s="0" t="str">
        <f aca="false">A1026&amp;"_"&amp;B1026</f>
        <v>MAW752_1</v>
      </c>
      <c r="O1026" s="0" t="n">
        <f aca="false">HLOOKUP(N1026,UP!$C$15:$AH$16,2,0)</f>
        <v>0</v>
      </c>
    </row>
    <row r="1027" customFormat="false" ht="15.75" hidden="false" customHeight="true" outlineLevel="0" collapsed="false">
      <c r="A1027" s="21" t="s">
        <v>44</v>
      </c>
      <c r="B1027" s="22" t="n">
        <v>1</v>
      </c>
      <c r="C1027" s="23" t="s">
        <v>83</v>
      </c>
      <c r="D1027" s="23" t="n">
        <v>29637</v>
      </c>
      <c r="E1027" s="24" t="s">
        <v>91</v>
      </c>
      <c r="F1027" s="15" t="n">
        <f aca="false">IF(ISERROR(SEARCH("2",E1027)),0,1)</f>
        <v>1</v>
      </c>
      <c r="G1027" s="15" t="n">
        <v>0</v>
      </c>
      <c r="H1027" s="2" t="n">
        <f aca="false">MAX(I1027:J1027)</f>
        <v>0</v>
      </c>
      <c r="I1027" s="15" t="n">
        <v>0</v>
      </c>
      <c r="J1027" s="15" t="n">
        <v>0</v>
      </c>
      <c r="K1027" s="15" t="n">
        <v>2.07737814218625</v>
      </c>
      <c r="L1027" s="15" t="n">
        <v>60</v>
      </c>
      <c r="M1027" s="25" t="n">
        <v>3.68155776</v>
      </c>
      <c r="N1027" s="0" t="str">
        <f aca="false">A1027&amp;"_"&amp;B1027</f>
        <v>MAW752_1</v>
      </c>
      <c r="O1027" s="0" t="n">
        <f aca="false">HLOOKUP(N1027,UP!$C$15:$AH$16,2,0)</f>
        <v>0</v>
      </c>
    </row>
    <row r="1028" customFormat="false" ht="15.75" hidden="false" customHeight="true" outlineLevel="0" collapsed="false">
      <c r="A1028" s="21" t="s">
        <v>44</v>
      </c>
      <c r="B1028" s="53" t="n">
        <v>2</v>
      </c>
      <c r="C1028" s="56" t="s">
        <v>57</v>
      </c>
      <c r="D1028" s="54" t="n">
        <v>29733</v>
      </c>
      <c r="E1028" s="55" t="s">
        <v>91</v>
      </c>
      <c r="F1028" s="15" t="n">
        <f aca="false">IF(ISERROR(SEARCH("2",E1028)),0,1)</f>
        <v>1</v>
      </c>
      <c r="G1028" s="15" t="n">
        <v>0</v>
      </c>
      <c r="H1028" s="2" t="n">
        <f aca="false">MAX(I1028:J1028)</f>
        <v>0</v>
      </c>
      <c r="I1028" s="15" t="n">
        <v>0</v>
      </c>
      <c r="J1028" s="15" t="n">
        <v>0</v>
      </c>
      <c r="K1028" s="15" t="n">
        <v>3.64456163742952</v>
      </c>
      <c r="L1028" s="15" t="n">
        <v>60</v>
      </c>
      <c r="M1028" s="25" t="n">
        <v>3.68155776</v>
      </c>
      <c r="N1028" s="0" t="str">
        <f aca="false">A1028&amp;"_"&amp;B1028</f>
        <v>MAW752_2</v>
      </c>
      <c r="O1028" s="0" t="n">
        <f aca="false">HLOOKUP(N1028,UP!$C$15:$AH$16,2,0)</f>
        <v>0</v>
      </c>
    </row>
    <row r="1029" customFormat="false" ht="15.75" hidden="false" customHeight="true" outlineLevel="0" collapsed="false">
      <c r="A1029" s="21" t="s">
        <v>62</v>
      </c>
      <c r="B1029" s="36" t="n">
        <v>2</v>
      </c>
      <c r="C1029" s="37" t="s">
        <v>56</v>
      </c>
      <c r="D1029" s="38" t="n">
        <v>6219</v>
      </c>
      <c r="E1029" s="24" t="s">
        <v>98</v>
      </c>
      <c r="F1029" s="15" t="n">
        <f aca="false">IF(ISERROR(SEARCH("2",E1029)),0,1)</f>
        <v>1</v>
      </c>
      <c r="G1029" s="15" t="n">
        <v>0</v>
      </c>
      <c r="H1029" s="2" t="n">
        <f aca="false">MAX(I1029:J1029)</f>
        <v>0</v>
      </c>
      <c r="I1029" s="15" t="n">
        <v>0</v>
      </c>
      <c r="J1029" s="15" t="n">
        <v>0</v>
      </c>
      <c r="K1029" s="15" t="n">
        <v>2.35619449019234</v>
      </c>
      <c r="L1029" s="15" t="n">
        <v>60</v>
      </c>
      <c r="M1029" s="25" t="n">
        <v>3.68155776</v>
      </c>
      <c r="N1029" s="0" t="str">
        <f aca="false">A1029&amp;"_"&amp;B1029</f>
        <v>MAW753_2</v>
      </c>
      <c r="O1029" s="0" t="n">
        <f aca="false">HLOOKUP(N1029,UP!$C$15:$AH$16,2,0)</f>
        <v>0</v>
      </c>
    </row>
    <row r="1030" customFormat="false" ht="15.75" hidden="false" customHeight="true" outlineLevel="0" collapsed="false">
      <c r="A1030" s="21" t="s">
        <v>62</v>
      </c>
      <c r="B1030" s="36" t="n">
        <v>2</v>
      </c>
      <c r="C1030" s="37" t="s">
        <v>56</v>
      </c>
      <c r="D1030" s="38" t="n">
        <v>6220</v>
      </c>
      <c r="E1030" s="24" t="s">
        <v>98</v>
      </c>
      <c r="F1030" s="15" t="n">
        <f aca="false">IF(ISERROR(SEARCH("2",E1030)),0,1)</f>
        <v>1</v>
      </c>
      <c r="G1030" s="15" t="n">
        <v>0</v>
      </c>
      <c r="H1030" s="2" t="n">
        <f aca="false">MAX(I1030:J1030)</f>
        <v>0</v>
      </c>
      <c r="I1030" s="15" t="n">
        <v>0</v>
      </c>
      <c r="J1030" s="15" t="n">
        <v>0</v>
      </c>
      <c r="K1030" s="15" t="n">
        <v>3.31218113467972</v>
      </c>
      <c r="L1030" s="15" t="n">
        <v>60</v>
      </c>
      <c r="M1030" s="25" t="n">
        <v>3.68155776</v>
      </c>
      <c r="N1030" s="0" t="str">
        <f aca="false">A1030&amp;"_"&amp;B1030</f>
        <v>MAW753_2</v>
      </c>
      <c r="O1030" s="0" t="n">
        <f aca="false">HLOOKUP(N1030,UP!$C$15:$AH$16,2,0)</f>
        <v>0</v>
      </c>
    </row>
    <row r="1031" customFormat="false" ht="15.75" hidden="false" customHeight="true" outlineLevel="0" collapsed="false">
      <c r="A1031" s="21" t="s">
        <v>62</v>
      </c>
      <c r="B1031" s="36" t="n">
        <v>2</v>
      </c>
      <c r="C1031" s="37" t="s">
        <v>67</v>
      </c>
      <c r="D1031" s="38" t="n">
        <v>6636</v>
      </c>
      <c r="E1031" s="24" t="s">
        <v>98</v>
      </c>
      <c r="F1031" s="15" t="n">
        <f aca="false">IF(ISERROR(SEARCH("2",E1031)),0,1)</f>
        <v>1</v>
      </c>
      <c r="G1031" s="15" t="n">
        <v>0</v>
      </c>
      <c r="H1031" s="2" t="n">
        <f aca="false">MAX(I1031:J1031)</f>
        <v>0</v>
      </c>
      <c r="I1031" s="15" t="n">
        <v>0</v>
      </c>
      <c r="J1031" s="15" t="n">
        <v>0</v>
      </c>
      <c r="K1031" s="15" t="n">
        <v>3.7435218060176</v>
      </c>
      <c r="L1031" s="15" t="n">
        <v>60</v>
      </c>
      <c r="M1031" s="25" t="n">
        <v>3.68155776</v>
      </c>
      <c r="N1031" s="0" t="str">
        <f aca="false">A1031&amp;"_"&amp;B1031</f>
        <v>MAW753_2</v>
      </c>
      <c r="O1031" s="0" t="n">
        <f aca="false">HLOOKUP(N1031,UP!$C$15:$AH$16,2,0)</f>
        <v>0</v>
      </c>
    </row>
    <row r="1032" customFormat="false" ht="15.75" hidden="false" customHeight="true" outlineLevel="0" collapsed="false">
      <c r="A1032" s="21" t="s">
        <v>62</v>
      </c>
      <c r="B1032" s="36" t="n">
        <v>2</v>
      </c>
      <c r="C1032" s="37" t="s">
        <v>72</v>
      </c>
      <c r="D1032" s="38" t="n">
        <v>6434</v>
      </c>
      <c r="E1032" s="24" t="s">
        <v>98</v>
      </c>
      <c r="F1032" s="15" t="n">
        <f aca="false">IF(ISERROR(SEARCH("2",E1032)),0,1)</f>
        <v>1</v>
      </c>
      <c r="G1032" s="15" t="n">
        <v>0</v>
      </c>
      <c r="H1032" s="2" t="n">
        <f aca="false">MAX(I1032:J1032)</f>
        <v>0</v>
      </c>
      <c r="I1032" s="15" t="n">
        <v>0</v>
      </c>
      <c r="J1032" s="15" t="n">
        <v>0</v>
      </c>
      <c r="K1032" s="15" t="n">
        <v>2.97964355229724</v>
      </c>
      <c r="L1032" s="15" t="n">
        <v>60</v>
      </c>
      <c r="M1032" s="25" t="n">
        <v>3.68155776</v>
      </c>
      <c r="N1032" s="0" t="str">
        <f aca="false">A1032&amp;"_"&amp;B1032</f>
        <v>MAW753_2</v>
      </c>
      <c r="O1032" s="0" t="n">
        <f aca="false">HLOOKUP(N1032,UP!$C$15:$AH$16,2,0)</f>
        <v>0</v>
      </c>
    </row>
    <row r="1033" customFormat="false" ht="15.75" hidden="false" customHeight="true" outlineLevel="0" collapsed="false">
      <c r="A1033" s="21" t="s">
        <v>62</v>
      </c>
      <c r="B1033" s="36" t="n">
        <v>2</v>
      </c>
      <c r="C1033" s="37" t="s">
        <v>66</v>
      </c>
      <c r="D1033" s="38" t="n">
        <v>6045</v>
      </c>
      <c r="E1033" s="24" t="s">
        <v>98</v>
      </c>
      <c r="F1033" s="15" t="n">
        <f aca="false">IF(ISERROR(SEARCH("2",E1033)),0,1)</f>
        <v>1</v>
      </c>
      <c r="G1033" s="15" t="n">
        <v>0</v>
      </c>
      <c r="H1033" s="2" t="n">
        <f aca="false">MAX(I1033:J1033)</f>
        <v>0</v>
      </c>
      <c r="I1033" s="15" t="n">
        <v>0</v>
      </c>
      <c r="J1033" s="15" t="n">
        <v>0</v>
      </c>
      <c r="K1033" s="15" t="n">
        <v>5.47029820806323</v>
      </c>
      <c r="L1033" s="15" t="n">
        <v>60</v>
      </c>
      <c r="M1033" s="25" t="n">
        <v>3.68155776</v>
      </c>
      <c r="N1033" s="0" t="str">
        <f aca="false">A1033&amp;"_"&amp;B1033</f>
        <v>MAW753_2</v>
      </c>
      <c r="O1033" s="0" t="n">
        <f aca="false">HLOOKUP(N1033,UP!$C$15:$AH$16,2,0)</f>
        <v>0</v>
      </c>
    </row>
    <row r="1034" customFormat="false" ht="15.75" hidden="false" customHeight="true" outlineLevel="0" collapsed="false">
      <c r="A1034" s="21" t="s">
        <v>62</v>
      </c>
      <c r="B1034" s="36" t="n">
        <v>2</v>
      </c>
      <c r="C1034" s="37" t="s">
        <v>76</v>
      </c>
      <c r="D1034" s="38" t="n">
        <v>6223</v>
      </c>
      <c r="E1034" s="24" t="s">
        <v>98</v>
      </c>
      <c r="F1034" s="15" t="n">
        <f aca="false">IF(ISERROR(SEARCH("2",E1034)),0,1)</f>
        <v>1</v>
      </c>
      <c r="G1034" s="15" t="n">
        <v>0</v>
      </c>
      <c r="H1034" s="2" t="n">
        <f aca="false">MAX(I1034:J1034)</f>
        <v>0</v>
      </c>
      <c r="I1034" s="15" t="n">
        <v>0</v>
      </c>
      <c r="J1034" s="15" t="n">
        <v>0</v>
      </c>
      <c r="K1034" s="15" t="n">
        <v>2.47211925910981</v>
      </c>
      <c r="L1034" s="15" t="n">
        <v>60</v>
      </c>
      <c r="M1034" s="25" t="n">
        <v>3.68155776</v>
      </c>
      <c r="N1034" s="0" t="str">
        <f aca="false">A1034&amp;"_"&amp;B1034</f>
        <v>MAW753_2</v>
      </c>
      <c r="O1034" s="0" t="n">
        <f aca="false">HLOOKUP(N1034,UP!$C$15:$AH$16,2,0)</f>
        <v>0</v>
      </c>
    </row>
    <row r="1035" customFormat="false" ht="15.75" hidden="false" customHeight="true" outlineLevel="0" collapsed="false">
      <c r="A1035" s="21" t="s">
        <v>62</v>
      </c>
      <c r="B1035" s="36" t="n">
        <v>2</v>
      </c>
      <c r="C1035" s="37" t="s">
        <v>76</v>
      </c>
      <c r="D1035" s="38" t="n">
        <v>6224</v>
      </c>
      <c r="E1035" s="24" t="s">
        <v>98</v>
      </c>
      <c r="F1035" s="15" t="n">
        <f aca="false">IF(ISERROR(SEARCH("2",E1035)),0,1)</f>
        <v>1</v>
      </c>
      <c r="G1035" s="15" t="n">
        <v>0</v>
      </c>
      <c r="H1035" s="2" t="n">
        <f aca="false">MAX(I1035:J1035)</f>
        <v>0</v>
      </c>
      <c r="I1035" s="15" t="n">
        <v>0</v>
      </c>
      <c r="J1035" s="15" t="n">
        <v>0</v>
      </c>
      <c r="K1035" s="15" t="n">
        <v>2.5173581933215</v>
      </c>
      <c r="L1035" s="15" t="n">
        <v>60</v>
      </c>
      <c r="M1035" s="25" t="n">
        <v>3.68155776</v>
      </c>
      <c r="N1035" s="0" t="str">
        <f aca="false">A1035&amp;"_"&amp;B1035</f>
        <v>MAW753_2</v>
      </c>
      <c r="O1035" s="0" t="n">
        <f aca="false">HLOOKUP(N1035,UP!$C$15:$AH$16,2,0)</f>
        <v>0</v>
      </c>
    </row>
    <row r="1036" customFormat="false" ht="15.75" hidden="false" customHeight="true" outlineLevel="0" collapsed="false">
      <c r="A1036" s="21" t="s">
        <v>62</v>
      </c>
      <c r="B1036" s="36" t="n">
        <v>2</v>
      </c>
      <c r="C1036" s="37" t="s">
        <v>56</v>
      </c>
      <c r="D1036" s="38" t="n">
        <v>6047</v>
      </c>
      <c r="E1036" s="24" t="s">
        <v>98</v>
      </c>
      <c r="F1036" s="15" t="n">
        <f aca="false">IF(ISERROR(SEARCH("2",E1036)),0,1)</f>
        <v>1</v>
      </c>
      <c r="G1036" s="15" t="n">
        <v>0</v>
      </c>
      <c r="H1036" s="2" t="n">
        <f aca="false">MAX(I1036:J1036)</f>
        <v>0</v>
      </c>
      <c r="I1036" s="15" t="n">
        <v>0</v>
      </c>
      <c r="J1036" s="15" t="n">
        <v>0</v>
      </c>
      <c r="K1036" s="15" t="n">
        <v>4.84826286265245</v>
      </c>
      <c r="L1036" s="15" t="n">
        <v>60</v>
      </c>
      <c r="M1036" s="25" t="n">
        <v>3.68155776</v>
      </c>
      <c r="N1036" s="0" t="str">
        <f aca="false">A1036&amp;"_"&amp;B1036</f>
        <v>MAW753_2</v>
      </c>
      <c r="O1036" s="0" t="n">
        <f aca="false">HLOOKUP(N1036,UP!$C$15:$AH$16,2,0)</f>
        <v>0</v>
      </c>
    </row>
    <row r="1037" customFormat="false" ht="15.75" hidden="false" customHeight="true" outlineLevel="0" collapsed="false">
      <c r="A1037" s="21" t="s">
        <v>62</v>
      </c>
      <c r="B1037" s="36" t="n">
        <v>2</v>
      </c>
      <c r="C1037" s="37" t="s">
        <v>56</v>
      </c>
      <c r="D1037" s="38" t="n">
        <v>6049</v>
      </c>
      <c r="E1037" s="24" t="s">
        <v>98</v>
      </c>
      <c r="F1037" s="15" t="n">
        <f aca="false">IF(ISERROR(SEARCH("2",E1037)),0,1)</f>
        <v>1</v>
      </c>
      <c r="G1037" s="15" t="n">
        <v>0</v>
      </c>
      <c r="H1037" s="2" t="n">
        <f aca="false">MAX(I1037:J1037)</f>
        <v>0</v>
      </c>
      <c r="I1037" s="15" t="n">
        <v>0</v>
      </c>
      <c r="J1037" s="15" t="n">
        <v>0</v>
      </c>
      <c r="K1037" s="15" t="n">
        <v>3.53696208904407</v>
      </c>
      <c r="L1037" s="15" t="n">
        <v>60</v>
      </c>
      <c r="M1037" s="25" t="n">
        <v>3.68155776</v>
      </c>
      <c r="N1037" s="0" t="str">
        <f aca="false">A1037&amp;"_"&amp;B1037</f>
        <v>MAW753_2</v>
      </c>
      <c r="O1037" s="0" t="n">
        <f aca="false">HLOOKUP(N1037,UP!$C$15:$AH$16,2,0)</f>
        <v>0</v>
      </c>
    </row>
    <row r="1038" customFormat="false" ht="15.75" hidden="false" customHeight="true" outlineLevel="0" collapsed="false">
      <c r="A1038" s="21" t="s">
        <v>62</v>
      </c>
      <c r="B1038" s="36" t="n">
        <v>2</v>
      </c>
      <c r="C1038" s="37" t="s">
        <v>56</v>
      </c>
      <c r="D1038" s="38" t="n">
        <v>6643</v>
      </c>
      <c r="E1038" s="24" t="s">
        <v>98</v>
      </c>
      <c r="F1038" s="15" t="n">
        <f aca="false">IF(ISERROR(SEARCH("2",E1038)),0,1)</f>
        <v>1</v>
      </c>
      <c r="G1038" s="15" t="n">
        <v>0</v>
      </c>
      <c r="H1038" s="2" t="n">
        <f aca="false">MAX(I1038:J1038)</f>
        <v>0</v>
      </c>
      <c r="I1038" s="15" t="n">
        <v>0</v>
      </c>
      <c r="J1038" s="15" t="n">
        <v>0</v>
      </c>
      <c r="K1038" s="15" t="n">
        <v>3.03006611438736</v>
      </c>
      <c r="L1038" s="15" t="n">
        <v>60</v>
      </c>
      <c r="M1038" s="25" t="n">
        <v>3.68155776</v>
      </c>
      <c r="N1038" s="0" t="str">
        <f aca="false">A1038&amp;"_"&amp;B1038</f>
        <v>MAW753_2</v>
      </c>
      <c r="O1038" s="0" t="n">
        <f aca="false">HLOOKUP(N1038,UP!$C$15:$AH$16,2,0)</f>
        <v>0</v>
      </c>
    </row>
    <row r="1039" customFormat="false" ht="15.75" hidden="false" customHeight="true" outlineLevel="0" collapsed="false">
      <c r="A1039" s="21" t="s">
        <v>62</v>
      </c>
      <c r="B1039" s="36" t="n">
        <v>2</v>
      </c>
      <c r="C1039" s="37" t="s">
        <v>56</v>
      </c>
      <c r="D1039" s="38" t="n">
        <v>6055</v>
      </c>
      <c r="E1039" s="24" t="s">
        <v>98</v>
      </c>
      <c r="F1039" s="15" t="n">
        <f aca="false">IF(ISERROR(SEARCH("2",E1039)),0,1)</f>
        <v>1</v>
      </c>
      <c r="G1039" s="15" t="n">
        <v>0</v>
      </c>
      <c r="H1039" s="2" t="n">
        <f aca="false">MAX(I1039:J1039)</f>
        <v>0</v>
      </c>
      <c r="I1039" s="15" t="n">
        <v>0</v>
      </c>
      <c r="J1039" s="15" t="n">
        <v>0</v>
      </c>
      <c r="K1039" s="15" t="n">
        <v>2.97728735780705</v>
      </c>
      <c r="L1039" s="15" t="n">
        <v>60</v>
      </c>
      <c r="M1039" s="25" t="n">
        <v>3.68155776</v>
      </c>
      <c r="N1039" s="0" t="str">
        <f aca="false">A1039&amp;"_"&amp;B1039</f>
        <v>MAW753_2</v>
      </c>
      <c r="O1039" s="0" t="n">
        <f aca="false">HLOOKUP(N1039,UP!$C$15:$AH$16,2,0)</f>
        <v>0</v>
      </c>
    </row>
    <row r="1040" customFormat="false" ht="15.75" hidden="false" customHeight="true" outlineLevel="0" collapsed="false">
      <c r="A1040" s="21" t="s">
        <v>62</v>
      </c>
      <c r="B1040" s="36" t="n">
        <v>2</v>
      </c>
      <c r="C1040" s="37" t="s">
        <v>56</v>
      </c>
      <c r="D1040" s="38" t="n">
        <v>6057</v>
      </c>
      <c r="E1040" s="24" t="s">
        <v>98</v>
      </c>
      <c r="F1040" s="15" t="n">
        <f aca="false">IF(ISERROR(SEARCH("2",E1040)),0,1)</f>
        <v>1</v>
      </c>
      <c r="G1040" s="15" t="n">
        <v>0</v>
      </c>
      <c r="H1040" s="2" t="n">
        <f aca="false">MAX(I1040:J1040)</f>
        <v>0</v>
      </c>
      <c r="I1040" s="15" t="n">
        <v>0</v>
      </c>
      <c r="J1040" s="15" t="n">
        <v>0</v>
      </c>
      <c r="K1040" s="15" t="n">
        <v>3.79386582829137</v>
      </c>
      <c r="L1040" s="15" t="n">
        <v>60</v>
      </c>
      <c r="M1040" s="25" t="n">
        <v>3.68155776</v>
      </c>
      <c r="N1040" s="0" t="str">
        <f aca="false">A1040&amp;"_"&amp;B1040</f>
        <v>MAW753_2</v>
      </c>
      <c r="O1040" s="0" t="n">
        <f aca="false">HLOOKUP(N1040,UP!$C$15:$AH$16,2,0)</f>
        <v>0</v>
      </c>
    </row>
    <row r="1041" customFormat="false" ht="15.75" hidden="false" customHeight="true" outlineLevel="0" collapsed="false">
      <c r="A1041" s="21" t="s">
        <v>62</v>
      </c>
      <c r="B1041" s="36" t="n">
        <v>2</v>
      </c>
      <c r="C1041" s="37" t="s">
        <v>56</v>
      </c>
      <c r="D1041" s="38" t="n">
        <v>6014</v>
      </c>
      <c r="E1041" s="24" t="s">
        <v>98</v>
      </c>
      <c r="F1041" s="15" t="n">
        <f aca="false">IF(ISERROR(SEARCH("2",E1041)),0,1)</f>
        <v>1</v>
      </c>
      <c r="G1041" s="15" t="n">
        <v>0</v>
      </c>
      <c r="H1041" s="2" t="n">
        <f aca="false">MAX(I1041:J1041)</f>
        <v>0</v>
      </c>
      <c r="I1041" s="15" t="n">
        <v>0</v>
      </c>
      <c r="J1041" s="15" t="n">
        <v>0</v>
      </c>
      <c r="K1041" s="15" t="n">
        <v>3.5941390753394</v>
      </c>
      <c r="L1041" s="15" t="n">
        <v>60</v>
      </c>
      <c r="M1041" s="25" t="n">
        <v>3.68155776</v>
      </c>
      <c r="N1041" s="0" t="str">
        <f aca="false">A1041&amp;"_"&amp;B1041</f>
        <v>MAW753_2</v>
      </c>
      <c r="O1041" s="0" t="n">
        <f aca="false">HLOOKUP(N1041,UP!$C$15:$AH$16,2,0)</f>
        <v>0</v>
      </c>
    </row>
    <row r="1042" customFormat="false" ht="15.75" hidden="false" customHeight="true" outlineLevel="0" collapsed="false">
      <c r="A1042" s="21" t="s">
        <v>62</v>
      </c>
      <c r="B1042" s="36" t="n">
        <v>1</v>
      </c>
      <c r="C1042" s="37" t="s">
        <v>56</v>
      </c>
      <c r="D1042" s="38" t="n">
        <v>6497</v>
      </c>
      <c r="E1042" s="24" t="s">
        <v>98</v>
      </c>
      <c r="F1042" s="15" t="n">
        <f aca="false">IF(ISERROR(SEARCH("2",E1042)),0,1)</f>
        <v>1</v>
      </c>
      <c r="G1042" s="15" t="n">
        <v>0</v>
      </c>
      <c r="H1042" s="2" t="n">
        <f aca="false">MAX(I1042:J1042)</f>
        <v>0</v>
      </c>
      <c r="I1042" s="15" t="n">
        <v>0</v>
      </c>
      <c r="J1042" s="15" t="n">
        <v>0</v>
      </c>
      <c r="K1042" s="15" t="n">
        <v>4.30838016513304</v>
      </c>
      <c r="L1042" s="15" t="n">
        <v>60</v>
      </c>
      <c r="M1042" s="25" t="n">
        <v>3.68155776</v>
      </c>
      <c r="N1042" s="0" t="str">
        <f aca="false">A1042&amp;"_"&amp;B1042</f>
        <v>MAW753_1</v>
      </c>
      <c r="O1042" s="0" t="n">
        <f aca="false">HLOOKUP(N1042,UP!$C$15:$AH$16,2,0)</f>
        <v>1</v>
      </c>
    </row>
    <row r="1043" customFormat="false" ht="15.75" hidden="false" customHeight="true" outlineLevel="0" collapsed="false">
      <c r="A1043" s="21" t="s">
        <v>62</v>
      </c>
      <c r="B1043" s="36" t="n">
        <v>1</v>
      </c>
      <c r="C1043" s="37" t="s">
        <v>56</v>
      </c>
      <c r="D1043" s="38" t="n">
        <v>6670</v>
      </c>
      <c r="E1043" s="24" t="s">
        <v>98</v>
      </c>
      <c r="F1043" s="15" t="n">
        <f aca="false">IF(ISERROR(SEARCH("2",E1043)),0,1)</f>
        <v>1</v>
      </c>
      <c r="G1043" s="15" t="n">
        <v>0</v>
      </c>
      <c r="H1043" s="2" t="n">
        <f aca="false">MAX(I1043:J1043)</f>
        <v>0</v>
      </c>
      <c r="I1043" s="15" t="n">
        <v>0</v>
      </c>
      <c r="J1043" s="15" t="n">
        <v>0</v>
      </c>
      <c r="K1043" s="15" t="n">
        <v>2.17146884216127</v>
      </c>
      <c r="L1043" s="15" t="n">
        <v>60</v>
      </c>
      <c r="M1043" s="25" t="n">
        <v>3.68155776</v>
      </c>
      <c r="N1043" s="0" t="str">
        <f aca="false">A1043&amp;"_"&amp;B1043</f>
        <v>MAW753_1</v>
      </c>
      <c r="O1043" s="0" t="n">
        <f aca="false">HLOOKUP(N1043,UP!$C$15:$AH$16,2,0)</f>
        <v>1</v>
      </c>
    </row>
    <row r="1044" customFormat="false" ht="15.75" hidden="false" customHeight="true" outlineLevel="0" collapsed="false">
      <c r="A1044" s="21" t="s">
        <v>62</v>
      </c>
      <c r="B1044" s="36" t="n">
        <v>1</v>
      </c>
      <c r="C1044" s="37" t="s">
        <v>56</v>
      </c>
      <c r="D1044" s="38" t="n">
        <v>6490</v>
      </c>
      <c r="E1044" s="24" t="s">
        <v>98</v>
      </c>
      <c r="F1044" s="15" t="n">
        <f aca="false">IF(ISERROR(SEARCH("2",E1044)),0,1)</f>
        <v>1</v>
      </c>
      <c r="G1044" s="15" t="n">
        <v>0</v>
      </c>
      <c r="H1044" s="2" t="n">
        <f aca="false">MAX(I1044:J1044)</f>
        <v>0</v>
      </c>
      <c r="I1044" s="15" t="n">
        <v>0</v>
      </c>
      <c r="J1044" s="15" t="n">
        <v>0</v>
      </c>
      <c r="K1044" s="15" t="n">
        <v>3.98385364401722</v>
      </c>
      <c r="L1044" s="15" t="n">
        <v>60</v>
      </c>
      <c r="M1044" s="25" t="n">
        <v>3.68155776</v>
      </c>
      <c r="N1044" s="0" t="str">
        <f aca="false">A1044&amp;"_"&amp;B1044</f>
        <v>MAW753_1</v>
      </c>
      <c r="O1044" s="0" t="n">
        <f aca="false">HLOOKUP(N1044,UP!$C$15:$AH$16,2,0)</f>
        <v>1</v>
      </c>
    </row>
    <row r="1045" customFormat="false" ht="15.75" hidden="false" customHeight="true" outlineLevel="0" collapsed="false">
      <c r="A1045" s="21" t="s">
        <v>62</v>
      </c>
      <c r="B1045" s="36" t="n">
        <v>1</v>
      </c>
      <c r="C1045" s="37" t="s">
        <v>56</v>
      </c>
      <c r="D1045" s="38" t="n">
        <v>6665</v>
      </c>
      <c r="E1045" s="24" t="s">
        <v>98</v>
      </c>
      <c r="F1045" s="15" t="n">
        <f aca="false">IF(ISERROR(SEARCH("2",E1045)),0,1)</f>
        <v>1</v>
      </c>
      <c r="G1045" s="15" t="n">
        <v>0</v>
      </c>
      <c r="H1045" s="2" t="n">
        <f aca="false">MAX(I1045:J1045)</f>
        <v>0</v>
      </c>
      <c r="I1045" s="15" t="n">
        <v>0</v>
      </c>
      <c r="J1045" s="15" t="n">
        <v>0</v>
      </c>
      <c r="K1045" s="15" t="n">
        <v>2.85099533313274</v>
      </c>
      <c r="L1045" s="15" t="n">
        <v>60</v>
      </c>
      <c r="M1045" s="25" t="n">
        <v>3.68155776</v>
      </c>
      <c r="N1045" s="0" t="str">
        <f aca="false">A1045&amp;"_"&amp;B1045</f>
        <v>MAW753_1</v>
      </c>
      <c r="O1045" s="0" t="n">
        <f aca="false">HLOOKUP(N1045,UP!$C$15:$AH$16,2,0)</f>
        <v>1</v>
      </c>
    </row>
    <row r="1046" customFormat="false" ht="15.75" hidden="false" customHeight="true" outlineLevel="0" collapsed="false">
      <c r="A1046" s="21" t="s">
        <v>62</v>
      </c>
      <c r="B1046" s="36" t="n">
        <v>1</v>
      </c>
      <c r="C1046" s="37" t="s">
        <v>56</v>
      </c>
      <c r="D1046" s="38" t="n">
        <v>6067</v>
      </c>
      <c r="E1046" s="24" t="s">
        <v>98</v>
      </c>
      <c r="F1046" s="15" t="n">
        <f aca="false">IF(ISERROR(SEARCH("2",E1046)),0,1)</f>
        <v>1</v>
      </c>
      <c r="G1046" s="15" t="n">
        <v>0</v>
      </c>
      <c r="H1046" s="2" t="n">
        <f aca="false">MAX(I1046:J1046)</f>
        <v>0</v>
      </c>
      <c r="I1046" s="15" t="n">
        <v>0</v>
      </c>
      <c r="J1046" s="15" t="n">
        <v>0</v>
      </c>
      <c r="K1046" s="15" t="n">
        <v>4.42650404890802</v>
      </c>
      <c r="L1046" s="15" t="n">
        <v>60</v>
      </c>
      <c r="M1046" s="25" t="n">
        <v>3.68155776</v>
      </c>
      <c r="N1046" s="0" t="str">
        <f aca="false">A1046&amp;"_"&amp;B1046</f>
        <v>MAW753_1</v>
      </c>
      <c r="O1046" s="0" t="n">
        <f aca="false">HLOOKUP(N1046,UP!$C$15:$AH$16,2,0)</f>
        <v>1</v>
      </c>
    </row>
    <row r="1047" customFormat="false" ht="15.75" hidden="false" customHeight="true" outlineLevel="0" collapsed="false">
      <c r="A1047" s="21" t="s">
        <v>62</v>
      </c>
      <c r="B1047" s="36" t="n">
        <v>1</v>
      </c>
      <c r="C1047" s="37" t="s">
        <v>57</v>
      </c>
      <c r="D1047" s="38" t="n">
        <v>6663</v>
      </c>
      <c r="E1047" s="24" t="s">
        <v>98</v>
      </c>
      <c r="F1047" s="15" t="n">
        <f aca="false">IF(ISERROR(SEARCH("2",E1047)),0,1)</f>
        <v>1</v>
      </c>
      <c r="G1047" s="15" t="n">
        <v>0</v>
      </c>
      <c r="H1047" s="2" t="n">
        <f aca="false">MAX(I1047:J1047)</f>
        <v>0</v>
      </c>
      <c r="I1047" s="15" t="n">
        <v>0</v>
      </c>
      <c r="J1047" s="15" t="n">
        <v>0</v>
      </c>
      <c r="K1047" s="15" t="n">
        <v>3.46776851084875</v>
      </c>
      <c r="L1047" s="15" t="n">
        <v>60</v>
      </c>
      <c r="M1047" s="25" t="n">
        <v>3.68155776</v>
      </c>
      <c r="N1047" s="0" t="str">
        <f aca="false">A1047&amp;"_"&amp;B1047</f>
        <v>MAW753_1</v>
      </c>
      <c r="O1047" s="0" t="n">
        <f aca="false">HLOOKUP(N1047,UP!$C$15:$AH$16,2,0)</f>
        <v>1</v>
      </c>
    </row>
    <row r="1048" customFormat="false" ht="15.75" hidden="false" customHeight="true" outlineLevel="0" collapsed="false">
      <c r="A1048" s="21" t="s">
        <v>62</v>
      </c>
      <c r="B1048" s="36" t="n">
        <v>1</v>
      </c>
      <c r="C1048" s="37" t="s">
        <v>72</v>
      </c>
      <c r="D1048" s="38" t="n">
        <v>6062</v>
      </c>
      <c r="E1048" s="24" t="s">
        <v>98</v>
      </c>
      <c r="F1048" s="15" t="n">
        <f aca="false">IF(ISERROR(SEARCH("2",E1048)),0,1)</f>
        <v>1</v>
      </c>
      <c r="G1048" s="15" t="n">
        <v>0</v>
      </c>
      <c r="H1048" s="2" t="n">
        <f aca="false">MAX(I1048:J1048)</f>
        <v>0</v>
      </c>
      <c r="I1048" s="15" t="n">
        <v>0</v>
      </c>
      <c r="J1048" s="15" t="n">
        <v>0</v>
      </c>
      <c r="K1048" s="15" t="n">
        <v>2.45436926061703</v>
      </c>
      <c r="L1048" s="15" t="n">
        <v>60</v>
      </c>
      <c r="M1048" s="25" t="n">
        <v>3.68155776</v>
      </c>
      <c r="N1048" s="0" t="str">
        <f aca="false">A1048&amp;"_"&amp;B1048</f>
        <v>MAW753_1</v>
      </c>
      <c r="O1048" s="0" t="n">
        <f aca="false">HLOOKUP(N1048,UP!$C$15:$AH$16,2,0)</f>
        <v>1</v>
      </c>
    </row>
    <row r="1049" customFormat="false" ht="15.75" hidden="false" customHeight="true" outlineLevel="0" collapsed="false">
      <c r="A1049" s="21" t="s">
        <v>62</v>
      </c>
      <c r="B1049" s="36" t="n">
        <v>1</v>
      </c>
      <c r="C1049" s="37" t="s">
        <v>56</v>
      </c>
      <c r="D1049" s="38" t="n">
        <v>6655</v>
      </c>
      <c r="E1049" s="24" t="s">
        <v>98</v>
      </c>
      <c r="F1049" s="15" t="n">
        <f aca="false">IF(ISERROR(SEARCH("2",E1049)),0,1)</f>
        <v>1</v>
      </c>
      <c r="G1049" s="15" t="n">
        <v>0</v>
      </c>
      <c r="H1049" s="2" t="n">
        <f aca="false">MAX(I1049:J1049)</f>
        <v>0</v>
      </c>
      <c r="I1049" s="15" t="n">
        <v>0</v>
      </c>
      <c r="J1049" s="15" t="n">
        <v>0</v>
      </c>
      <c r="K1049" s="15" t="n">
        <v>3.35223644101299</v>
      </c>
      <c r="L1049" s="15" t="n">
        <v>60</v>
      </c>
      <c r="M1049" s="25" t="n">
        <v>3.68155776</v>
      </c>
      <c r="N1049" s="0" t="str">
        <f aca="false">A1049&amp;"_"&amp;B1049</f>
        <v>MAW753_1</v>
      </c>
      <c r="O1049" s="0" t="n">
        <f aca="false">HLOOKUP(N1049,UP!$C$15:$AH$16,2,0)</f>
        <v>1</v>
      </c>
    </row>
    <row r="1050" customFormat="false" ht="15.75" hidden="false" customHeight="true" outlineLevel="0" collapsed="false">
      <c r="A1050" s="21" t="s">
        <v>47</v>
      </c>
      <c r="B1050" s="26" t="n">
        <v>1</v>
      </c>
      <c r="C1050" s="27" t="s">
        <v>56</v>
      </c>
      <c r="D1050" s="27" t="n">
        <v>870</v>
      </c>
      <c r="E1050" s="24" t="s">
        <v>92</v>
      </c>
      <c r="F1050" s="15" t="n">
        <v>1</v>
      </c>
      <c r="G1050" s="15" t="n">
        <v>0</v>
      </c>
      <c r="H1050" s="2" t="n">
        <f aca="false">MAX(I1050:J1050)</f>
        <v>0</v>
      </c>
      <c r="I1050" s="15" t="n">
        <v>0</v>
      </c>
      <c r="J1050" s="15" t="n">
        <v>0</v>
      </c>
      <c r="K1050" s="15" t="n">
        <v>2.29022104446696</v>
      </c>
      <c r="L1050" s="15" t="n">
        <v>60</v>
      </c>
      <c r="M1050" s="25" t="n">
        <v>3.68155776</v>
      </c>
      <c r="N1050" s="0" t="str">
        <f aca="false">A1050&amp;"_"&amp;B1050</f>
        <v>MAW744_1</v>
      </c>
      <c r="O1050" s="0" t="n">
        <f aca="false">HLOOKUP(N1050,UP!$C$15:$AH$16,2,0)</f>
        <v>0</v>
      </c>
    </row>
    <row r="1051" customFormat="false" ht="15.75" hidden="false" customHeight="true" outlineLevel="0" collapsed="false">
      <c r="A1051" s="21" t="s">
        <v>47</v>
      </c>
      <c r="B1051" s="26" t="n">
        <v>1</v>
      </c>
      <c r="C1051" s="27" t="s">
        <v>56</v>
      </c>
      <c r="D1051" s="27" t="n">
        <v>727</v>
      </c>
      <c r="E1051" s="24" t="s">
        <v>92</v>
      </c>
      <c r="F1051" s="15" t="n">
        <v>1</v>
      </c>
      <c r="G1051" s="15" t="n">
        <v>0</v>
      </c>
      <c r="H1051" s="2" t="n">
        <f aca="false">MAX(I1051:J1051)</f>
        <v>0</v>
      </c>
      <c r="I1051" s="15" t="n">
        <v>0</v>
      </c>
      <c r="J1051" s="15" t="n">
        <v>0</v>
      </c>
      <c r="K1051" s="15" t="n">
        <v>3.65308320750238</v>
      </c>
      <c r="L1051" s="15" t="n">
        <v>60</v>
      </c>
      <c r="M1051" s="25" t="n">
        <v>3.68155776</v>
      </c>
      <c r="N1051" s="0" t="str">
        <f aca="false">A1051&amp;"_"&amp;B1051</f>
        <v>MAW744_1</v>
      </c>
      <c r="O1051" s="0" t="n">
        <f aca="false">HLOOKUP(N1051,UP!$C$15:$AH$16,2,0)</f>
        <v>0</v>
      </c>
    </row>
    <row r="1052" customFormat="false" ht="15.75" hidden="false" customHeight="true" outlineLevel="0" collapsed="false">
      <c r="A1052" s="21" t="s">
        <v>47</v>
      </c>
      <c r="B1052" s="26" t="n">
        <v>1</v>
      </c>
      <c r="C1052" s="27" t="s">
        <v>57</v>
      </c>
      <c r="D1052" s="27" t="n">
        <v>721</v>
      </c>
      <c r="E1052" s="24" t="s">
        <v>92</v>
      </c>
      <c r="F1052" s="15" t="n">
        <v>1</v>
      </c>
      <c r="G1052" s="15" t="n">
        <v>0</v>
      </c>
      <c r="H1052" s="2" t="n">
        <f aca="false">MAX(I1052:J1052)</f>
        <v>0</v>
      </c>
      <c r="I1052" s="15" t="n">
        <v>0</v>
      </c>
      <c r="J1052" s="15" t="n">
        <v>0</v>
      </c>
      <c r="K1052" s="15" t="n">
        <v>2.58615907243512</v>
      </c>
      <c r="L1052" s="15" t="n">
        <v>60</v>
      </c>
      <c r="M1052" s="25" t="n">
        <v>3.68155776</v>
      </c>
      <c r="N1052" s="0" t="str">
        <f aca="false">A1052&amp;"_"&amp;B1052</f>
        <v>MAW744_1</v>
      </c>
      <c r="O1052" s="0" t="n">
        <f aca="false">HLOOKUP(N1052,UP!$C$15:$AH$16,2,0)</f>
        <v>0</v>
      </c>
    </row>
    <row r="1053" customFormat="false" ht="15.75" hidden="false" customHeight="true" outlineLevel="0" collapsed="false">
      <c r="A1053" s="21" t="s">
        <v>47</v>
      </c>
      <c r="B1053" s="26" t="n">
        <v>1</v>
      </c>
      <c r="C1053" s="27" t="s">
        <v>56</v>
      </c>
      <c r="D1053" s="27" t="n">
        <v>873</v>
      </c>
      <c r="E1053" s="24" t="s">
        <v>92</v>
      </c>
      <c r="F1053" s="15" t="n">
        <v>1</v>
      </c>
      <c r="G1053" s="15" t="n">
        <v>0</v>
      </c>
      <c r="H1053" s="2" t="n">
        <f aca="false">MAX(I1053:J1053)</f>
        <v>0</v>
      </c>
      <c r="I1053" s="15" t="n">
        <v>0</v>
      </c>
      <c r="J1053" s="15" t="n">
        <v>0</v>
      </c>
      <c r="K1053" s="15" t="n">
        <v>5.45631812075475</v>
      </c>
      <c r="L1053" s="15" t="n">
        <v>60</v>
      </c>
      <c r="M1053" s="25" t="n">
        <v>3.68155776</v>
      </c>
      <c r="N1053" s="0" t="str">
        <f aca="false">A1053&amp;"_"&amp;B1053</f>
        <v>MAW744_1</v>
      </c>
      <c r="O1053" s="0" t="n">
        <f aca="false">HLOOKUP(N1053,UP!$C$15:$AH$16,2,0)</f>
        <v>0</v>
      </c>
    </row>
    <row r="1054" customFormat="false" ht="15.75" hidden="false" customHeight="true" outlineLevel="0" collapsed="false">
      <c r="A1054" s="21" t="s">
        <v>47</v>
      </c>
      <c r="B1054" s="26" t="n">
        <v>1</v>
      </c>
      <c r="C1054" s="27" t="s">
        <v>56</v>
      </c>
      <c r="D1054" s="27" t="n">
        <v>708</v>
      </c>
      <c r="E1054" s="24" t="s">
        <v>92</v>
      </c>
      <c r="F1054" s="15" t="n">
        <v>1</v>
      </c>
      <c r="G1054" s="15" t="n">
        <v>0</v>
      </c>
      <c r="H1054" s="2" t="n">
        <f aca="false">MAX(I1054:J1054)</f>
        <v>0</v>
      </c>
      <c r="I1054" s="15" t="n">
        <v>0</v>
      </c>
      <c r="J1054" s="15" t="n">
        <v>0</v>
      </c>
      <c r="K1054" s="15" t="n">
        <v>3.37595546554759</v>
      </c>
      <c r="L1054" s="15" t="n">
        <v>60</v>
      </c>
      <c r="M1054" s="25" t="n">
        <v>3.68155776</v>
      </c>
      <c r="N1054" s="0" t="str">
        <f aca="false">A1054&amp;"_"&amp;B1054</f>
        <v>MAW744_1</v>
      </c>
      <c r="O1054" s="0" t="n">
        <f aca="false">HLOOKUP(N1054,UP!$C$15:$AH$16,2,0)</f>
        <v>0</v>
      </c>
    </row>
    <row r="1055" customFormat="false" ht="15.75" hidden="false" customHeight="true" outlineLevel="0" collapsed="false">
      <c r="A1055" s="21" t="s">
        <v>47</v>
      </c>
      <c r="B1055" s="26" t="n">
        <v>1</v>
      </c>
      <c r="C1055" s="27" t="s">
        <v>56</v>
      </c>
      <c r="D1055" s="27" t="n">
        <v>704</v>
      </c>
      <c r="E1055" s="24" t="s">
        <v>92</v>
      </c>
      <c r="F1055" s="15" t="n">
        <v>1</v>
      </c>
      <c r="G1055" s="15" t="n">
        <v>0</v>
      </c>
      <c r="H1055" s="2" t="n">
        <f aca="false">MAX(I1055:J1055)</f>
        <v>0</v>
      </c>
      <c r="I1055" s="15" t="n">
        <v>0</v>
      </c>
      <c r="J1055" s="15" t="n">
        <v>0</v>
      </c>
      <c r="K1055" s="15" t="n">
        <v>4.93230046613598</v>
      </c>
      <c r="L1055" s="15" t="n">
        <v>60</v>
      </c>
      <c r="M1055" s="25" t="n">
        <v>3.68155776</v>
      </c>
      <c r="N1055" s="0" t="str">
        <f aca="false">A1055&amp;"_"&amp;B1055</f>
        <v>MAW744_1</v>
      </c>
      <c r="O1055" s="0" t="n">
        <f aca="false">HLOOKUP(N1055,UP!$C$15:$AH$16,2,0)</f>
        <v>0</v>
      </c>
    </row>
    <row r="1056" customFormat="false" ht="15.75" hidden="false" customHeight="true" outlineLevel="0" collapsed="false">
      <c r="A1056" s="21" t="s">
        <v>47</v>
      </c>
      <c r="B1056" s="26" t="n">
        <v>1</v>
      </c>
      <c r="C1056" s="27" t="s">
        <v>56</v>
      </c>
      <c r="D1056" s="27" t="n">
        <v>883</v>
      </c>
      <c r="E1056" s="24" t="s">
        <v>92</v>
      </c>
      <c r="F1056" s="15" t="n">
        <v>1</v>
      </c>
      <c r="G1056" s="15" t="n">
        <v>0</v>
      </c>
      <c r="H1056" s="2" t="n">
        <f aca="false">MAX(I1056:J1056)</f>
        <v>0</v>
      </c>
      <c r="I1056" s="15" t="n">
        <v>0</v>
      </c>
      <c r="J1056" s="15" t="n">
        <v>0</v>
      </c>
      <c r="K1056" s="15" t="n">
        <v>4.48018601337624</v>
      </c>
      <c r="L1056" s="15" t="n">
        <v>60</v>
      </c>
      <c r="M1056" s="25" t="n">
        <v>3.68155776</v>
      </c>
      <c r="N1056" s="0" t="str">
        <f aca="false">A1056&amp;"_"&amp;B1056</f>
        <v>MAW744_1</v>
      </c>
      <c r="O1056" s="0" t="n">
        <f aca="false">HLOOKUP(N1056,UP!$C$15:$AH$16,2,0)</f>
        <v>0</v>
      </c>
    </row>
    <row r="1057" customFormat="false" ht="15.75" hidden="false" customHeight="true" outlineLevel="0" collapsed="false">
      <c r="A1057" s="21" t="s">
        <v>47</v>
      </c>
      <c r="B1057" s="26" t="n">
        <v>1</v>
      </c>
      <c r="C1057" s="27" t="s">
        <v>56</v>
      </c>
      <c r="D1057" s="27" t="n">
        <v>695</v>
      </c>
      <c r="E1057" s="24" t="s">
        <v>92</v>
      </c>
      <c r="F1057" s="15" t="n">
        <v>1</v>
      </c>
      <c r="G1057" s="15" t="n">
        <v>0</v>
      </c>
      <c r="H1057" s="2" t="n">
        <f aca="false">MAX(I1057:J1057)</f>
        <v>0</v>
      </c>
      <c r="I1057" s="15" t="n">
        <v>0</v>
      </c>
      <c r="J1057" s="15" t="n">
        <v>0</v>
      </c>
      <c r="K1057" s="15" t="n">
        <v>4.47252838128311</v>
      </c>
      <c r="L1057" s="15" t="n">
        <v>60</v>
      </c>
      <c r="M1057" s="25" t="n">
        <v>3.68155776</v>
      </c>
      <c r="N1057" s="0" t="str">
        <f aca="false">A1057&amp;"_"&amp;B1057</f>
        <v>MAW744_1</v>
      </c>
      <c r="O1057" s="0" t="n">
        <f aca="false">HLOOKUP(N1057,UP!$C$15:$AH$16,2,0)</f>
        <v>0</v>
      </c>
    </row>
    <row r="1058" customFormat="false" ht="15.75" hidden="false" customHeight="true" outlineLevel="0" collapsed="false">
      <c r="A1058" s="21" t="s">
        <v>47</v>
      </c>
      <c r="B1058" s="26" t="n">
        <v>1</v>
      </c>
      <c r="C1058" s="27" t="s">
        <v>56</v>
      </c>
      <c r="D1058" s="27" t="n">
        <v>834</v>
      </c>
      <c r="E1058" s="24" t="s">
        <v>92</v>
      </c>
      <c r="F1058" s="15" t="n">
        <v>1</v>
      </c>
      <c r="G1058" s="15" t="n">
        <v>0</v>
      </c>
      <c r="H1058" s="2" t="n">
        <f aca="false">MAX(I1058:J1058)</f>
        <v>0</v>
      </c>
      <c r="I1058" s="15" t="n">
        <v>0</v>
      </c>
      <c r="J1058" s="15" t="n">
        <v>0</v>
      </c>
      <c r="K1058" s="15" t="n">
        <v>3.32506166455944</v>
      </c>
      <c r="L1058" s="15" t="n">
        <v>60</v>
      </c>
      <c r="M1058" s="25" t="n">
        <v>3.68155776</v>
      </c>
      <c r="N1058" s="0" t="str">
        <f aca="false">A1058&amp;"_"&amp;B1058</f>
        <v>MAW744_1</v>
      </c>
      <c r="O1058" s="0" t="n">
        <f aca="false">HLOOKUP(N1058,UP!$C$15:$AH$16,2,0)</f>
        <v>0</v>
      </c>
    </row>
    <row r="1059" customFormat="false" ht="15.75" hidden="false" customHeight="true" outlineLevel="0" collapsed="false">
      <c r="A1059" s="21" t="s">
        <v>47</v>
      </c>
      <c r="B1059" s="26" t="n">
        <v>1</v>
      </c>
      <c r="C1059" s="27" t="s">
        <v>75</v>
      </c>
      <c r="D1059" s="27" t="n">
        <v>684</v>
      </c>
      <c r="E1059" s="24" t="s">
        <v>92</v>
      </c>
      <c r="F1059" s="15" t="n">
        <v>1</v>
      </c>
      <c r="G1059" s="15" t="n">
        <v>0</v>
      </c>
      <c r="H1059" s="2" t="n">
        <f aca="false">MAX(I1059:J1059)</f>
        <v>0</v>
      </c>
      <c r="I1059" s="15" t="n">
        <v>0</v>
      </c>
      <c r="J1059" s="15" t="n">
        <v>0</v>
      </c>
      <c r="K1059" s="15" t="n">
        <v>5.06393319832139</v>
      </c>
      <c r="L1059" s="15" t="n">
        <v>60</v>
      </c>
      <c r="M1059" s="25" t="n">
        <v>3.68155776</v>
      </c>
      <c r="N1059" s="0" t="str">
        <f aca="false">A1059&amp;"_"&amp;B1059</f>
        <v>MAW744_1</v>
      </c>
      <c r="O1059" s="0" t="n">
        <f aca="false">HLOOKUP(N1059,UP!$C$15:$AH$16,2,0)</f>
        <v>0</v>
      </c>
    </row>
    <row r="1060" customFormat="false" ht="15.75" hidden="false" customHeight="true" outlineLevel="0" collapsed="false">
      <c r="A1060" s="21" t="s">
        <v>47</v>
      </c>
      <c r="B1060" s="26" t="n">
        <v>1</v>
      </c>
      <c r="C1060" s="27" t="s">
        <v>74</v>
      </c>
      <c r="D1060" s="27" t="n">
        <v>825</v>
      </c>
      <c r="E1060" s="24" t="s">
        <v>92</v>
      </c>
      <c r="F1060" s="15" t="n">
        <v>1</v>
      </c>
      <c r="G1060" s="15" t="n">
        <v>0</v>
      </c>
      <c r="H1060" s="2" t="n">
        <f aca="false">MAX(I1060:J1060)</f>
        <v>0</v>
      </c>
      <c r="I1060" s="15" t="n">
        <v>0</v>
      </c>
      <c r="J1060" s="15" t="n">
        <v>0</v>
      </c>
      <c r="K1060" s="15" t="n">
        <v>2.81015462863607</v>
      </c>
      <c r="L1060" s="15" t="n">
        <v>60</v>
      </c>
      <c r="M1060" s="25" t="n">
        <v>3.68155776</v>
      </c>
      <c r="N1060" s="0" t="str">
        <f aca="false">A1060&amp;"_"&amp;B1060</f>
        <v>MAW744_1</v>
      </c>
      <c r="O1060" s="0" t="n">
        <f aca="false">HLOOKUP(N1060,UP!$C$15:$AH$16,2,0)</f>
        <v>0</v>
      </c>
    </row>
    <row r="1061" customFormat="false" ht="15.75" hidden="false" customHeight="true" outlineLevel="0" collapsed="false">
      <c r="A1061" s="21" t="s">
        <v>47</v>
      </c>
      <c r="B1061" s="26" t="n">
        <v>1</v>
      </c>
      <c r="C1061" s="27" t="s">
        <v>57</v>
      </c>
      <c r="D1061" s="27" t="n">
        <v>829</v>
      </c>
      <c r="E1061" s="24" t="s">
        <v>92</v>
      </c>
      <c r="F1061" s="15" t="n">
        <v>1</v>
      </c>
      <c r="G1061" s="15" t="n">
        <v>0</v>
      </c>
      <c r="H1061" s="2" t="n">
        <f aca="false">MAX(I1061:J1061)</f>
        <v>0</v>
      </c>
      <c r="I1061" s="15" t="n">
        <v>0</v>
      </c>
      <c r="J1061" s="15" t="n">
        <v>0</v>
      </c>
      <c r="K1061" s="15" t="n">
        <v>3.71242003874706</v>
      </c>
      <c r="L1061" s="15" t="n">
        <v>60</v>
      </c>
      <c r="M1061" s="25" t="n">
        <v>3.68155776</v>
      </c>
      <c r="N1061" s="0" t="str">
        <f aca="false">A1061&amp;"_"&amp;B1061</f>
        <v>MAW744_1</v>
      </c>
      <c r="O1061" s="0" t="n">
        <f aca="false">HLOOKUP(N1061,UP!$C$15:$AH$16,2,0)</f>
        <v>0</v>
      </c>
    </row>
    <row r="1062" customFormat="false" ht="15.75" hidden="false" customHeight="true" outlineLevel="0" collapsed="false">
      <c r="A1062" s="21" t="s">
        <v>47</v>
      </c>
      <c r="B1062" s="26" t="n">
        <v>1</v>
      </c>
      <c r="C1062" s="27" t="s">
        <v>57</v>
      </c>
      <c r="D1062" s="27" t="n">
        <v>552</v>
      </c>
      <c r="E1062" s="24" t="s">
        <v>92</v>
      </c>
      <c r="F1062" s="15" t="n">
        <v>1</v>
      </c>
      <c r="G1062" s="15" t="n">
        <v>0</v>
      </c>
      <c r="H1062" s="2" t="n">
        <f aca="false">MAX(I1062:J1062)</f>
        <v>0</v>
      </c>
      <c r="I1062" s="15" t="n">
        <v>0</v>
      </c>
      <c r="J1062" s="15" t="n">
        <v>0</v>
      </c>
      <c r="K1062" s="15" t="n">
        <v>3.50256164948726</v>
      </c>
      <c r="L1062" s="15" t="n">
        <v>60</v>
      </c>
      <c r="M1062" s="25" t="n">
        <v>3.68155776</v>
      </c>
      <c r="N1062" s="0" t="str">
        <f aca="false">A1062&amp;"_"&amp;B1062</f>
        <v>MAW744_1</v>
      </c>
      <c r="O1062" s="0" t="n">
        <f aca="false">HLOOKUP(N1062,UP!$C$15:$AH$16,2,0)</f>
        <v>0</v>
      </c>
    </row>
    <row r="1063" customFormat="false" ht="15.75" hidden="false" customHeight="true" outlineLevel="0" collapsed="false">
      <c r="A1063" s="21" t="s">
        <v>47</v>
      </c>
      <c r="B1063" s="26" t="n">
        <v>1</v>
      </c>
      <c r="C1063" s="27" t="s">
        <v>56</v>
      </c>
      <c r="D1063" s="27" t="n">
        <v>679</v>
      </c>
      <c r="E1063" s="24" t="s">
        <v>92</v>
      </c>
      <c r="F1063" s="15" t="n">
        <v>1</v>
      </c>
      <c r="G1063" s="15" t="n">
        <v>0</v>
      </c>
      <c r="H1063" s="2" t="n">
        <f aca="false">MAX(I1063:J1063)</f>
        <v>0</v>
      </c>
      <c r="I1063" s="15" t="n">
        <v>0</v>
      </c>
      <c r="J1063" s="15" t="n">
        <v>0</v>
      </c>
      <c r="K1063" s="15" t="n">
        <v>3.98314678567016</v>
      </c>
      <c r="L1063" s="15" t="n">
        <v>60</v>
      </c>
      <c r="M1063" s="25" t="n">
        <v>3.68155776</v>
      </c>
      <c r="N1063" s="0" t="str">
        <f aca="false">A1063&amp;"_"&amp;B1063</f>
        <v>MAW744_1</v>
      </c>
      <c r="O1063" s="0" t="n">
        <f aca="false">HLOOKUP(N1063,UP!$C$15:$AH$16,2,0)</f>
        <v>0</v>
      </c>
    </row>
    <row r="1064" customFormat="false" ht="15.75" hidden="false" customHeight="true" outlineLevel="0" collapsed="false">
      <c r="A1064" s="21" t="s">
        <v>47</v>
      </c>
      <c r="B1064" s="26" t="n">
        <v>1</v>
      </c>
      <c r="C1064" s="27" t="s">
        <v>56</v>
      </c>
      <c r="D1064" s="27" t="n">
        <v>680</v>
      </c>
      <c r="E1064" s="24" t="s">
        <v>92</v>
      </c>
      <c r="F1064" s="15" t="n">
        <v>1</v>
      </c>
      <c r="G1064" s="15" t="n">
        <v>0</v>
      </c>
      <c r="H1064" s="2" t="n">
        <f aca="false">MAX(I1064:J1064)</f>
        <v>0</v>
      </c>
      <c r="I1064" s="15" t="n">
        <v>0</v>
      </c>
      <c r="J1064" s="15" t="n">
        <v>0</v>
      </c>
      <c r="K1064" s="15" t="n">
        <v>4.55342439211305</v>
      </c>
      <c r="L1064" s="15" t="n">
        <v>60</v>
      </c>
      <c r="M1064" s="25" t="n">
        <v>3.68155776</v>
      </c>
      <c r="N1064" s="0" t="str">
        <f aca="false">A1064&amp;"_"&amp;B1064</f>
        <v>MAW744_1</v>
      </c>
      <c r="O1064" s="0" t="n">
        <f aca="false">HLOOKUP(N1064,UP!$C$15:$AH$16,2,0)</f>
        <v>0</v>
      </c>
    </row>
    <row r="1065" customFormat="false" ht="15.75" hidden="false" customHeight="true" outlineLevel="0" collapsed="false">
      <c r="A1065" s="21" t="s">
        <v>47</v>
      </c>
      <c r="B1065" s="26" t="n">
        <v>1</v>
      </c>
      <c r="C1065" s="27" t="s">
        <v>56</v>
      </c>
      <c r="D1065" s="27" t="n">
        <v>856</v>
      </c>
      <c r="E1065" s="24" t="s">
        <v>92</v>
      </c>
      <c r="F1065" s="15" t="n">
        <v>1</v>
      </c>
      <c r="G1065" s="15" t="n">
        <v>0</v>
      </c>
      <c r="H1065" s="2" t="n">
        <f aca="false">MAX(I1065:J1065)</f>
        <v>0</v>
      </c>
      <c r="I1065" s="15" t="n">
        <v>0</v>
      </c>
      <c r="J1065" s="15" t="n">
        <v>0</v>
      </c>
      <c r="K1065" s="15" t="n">
        <v>1.98556509688509</v>
      </c>
      <c r="L1065" s="15" t="n">
        <v>60</v>
      </c>
      <c r="M1065" s="25" t="n">
        <v>3.68155776</v>
      </c>
      <c r="N1065" s="0" t="str">
        <f aca="false">A1065&amp;"_"&amp;B1065</f>
        <v>MAW744_1</v>
      </c>
      <c r="O1065" s="0" t="n">
        <f aca="false">HLOOKUP(N1065,UP!$C$15:$AH$16,2,0)</f>
        <v>0</v>
      </c>
    </row>
    <row r="1066" customFormat="false" ht="15.75" hidden="false" customHeight="true" outlineLevel="0" collapsed="false">
      <c r="A1066" s="21" t="s">
        <v>47</v>
      </c>
      <c r="B1066" s="26" t="n">
        <v>1</v>
      </c>
      <c r="C1066" s="27" t="s">
        <v>57</v>
      </c>
      <c r="D1066" s="27" t="n">
        <v>818</v>
      </c>
      <c r="E1066" s="24" t="s">
        <v>92</v>
      </c>
      <c r="F1066" s="15" t="n">
        <v>1</v>
      </c>
      <c r="G1066" s="15" t="n">
        <v>0</v>
      </c>
      <c r="H1066" s="2" t="n">
        <f aca="false">MAX(I1066:J1066)</f>
        <v>0</v>
      </c>
      <c r="I1066" s="15" t="n">
        <v>0</v>
      </c>
      <c r="J1066" s="15" t="n">
        <v>0</v>
      </c>
      <c r="K1066" s="15" t="n">
        <v>4.09019655534123</v>
      </c>
      <c r="L1066" s="15" t="n">
        <v>60</v>
      </c>
      <c r="M1066" s="25" t="n">
        <v>3.68155776</v>
      </c>
      <c r="N1066" s="0" t="str">
        <f aca="false">A1066&amp;"_"&amp;B1066</f>
        <v>MAW744_1</v>
      </c>
      <c r="O1066" s="0" t="n">
        <f aca="false">HLOOKUP(N1066,UP!$C$15:$AH$16,2,0)</f>
        <v>0</v>
      </c>
    </row>
    <row r="1067" customFormat="false" ht="15.75" hidden="false" customHeight="true" outlineLevel="0" collapsed="false">
      <c r="A1067" s="21" t="s">
        <v>47</v>
      </c>
      <c r="B1067" s="26" t="n">
        <v>1</v>
      </c>
      <c r="C1067" s="27" t="s">
        <v>61</v>
      </c>
      <c r="D1067" s="27" t="n">
        <v>859</v>
      </c>
      <c r="E1067" s="24" t="s">
        <v>92</v>
      </c>
      <c r="F1067" s="15" t="n">
        <v>1</v>
      </c>
      <c r="G1067" s="15" t="n">
        <v>0</v>
      </c>
      <c r="H1067" s="2" t="n">
        <f aca="false">MAX(I1067:J1067)</f>
        <v>0</v>
      </c>
      <c r="I1067" s="15" t="n">
        <v>0</v>
      </c>
      <c r="J1067" s="15" t="n">
        <v>0</v>
      </c>
      <c r="K1067" s="15" t="n">
        <v>3.05759432001444</v>
      </c>
      <c r="L1067" s="15" t="n">
        <v>60</v>
      </c>
      <c r="M1067" s="25" t="n">
        <v>3.68155776</v>
      </c>
      <c r="N1067" s="0" t="str">
        <f aca="false">A1067&amp;"_"&amp;B1067</f>
        <v>MAW744_1</v>
      </c>
      <c r="O1067" s="0" t="n">
        <f aca="false">HLOOKUP(N1067,UP!$C$15:$AH$16,2,0)</f>
        <v>0</v>
      </c>
    </row>
    <row r="1068" customFormat="false" ht="15.75" hidden="false" customHeight="true" outlineLevel="0" collapsed="false">
      <c r="A1068" s="21" t="s">
        <v>47</v>
      </c>
      <c r="B1068" s="26" t="n">
        <v>1</v>
      </c>
      <c r="C1068" s="27" t="s">
        <v>56</v>
      </c>
      <c r="D1068" s="27" t="n">
        <v>550</v>
      </c>
      <c r="E1068" s="24" t="s">
        <v>92</v>
      </c>
      <c r="F1068" s="15" t="n">
        <v>1</v>
      </c>
      <c r="G1068" s="15" t="n">
        <v>0</v>
      </c>
      <c r="H1068" s="2" t="n">
        <f aca="false">MAX(I1068:J1068)</f>
        <v>0</v>
      </c>
      <c r="I1068" s="15" t="n">
        <v>0</v>
      </c>
      <c r="J1068" s="15" t="n">
        <v>0</v>
      </c>
      <c r="K1068" s="15" t="n">
        <v>3.04451744059387</v>
      </c>
      <c r="L1068" s="15" t="n">
        <v>60</v>
      </c>
      <c r="M1068" s="25" t="n">
        <v>3.68155776</v>
      </c>
      <c r="N1068" s="0" t="str">
        <f aca="false">A1068&amp;"_"&amp;B1068</f>
        <v>MAW744_1</v>
      </c>
      <c r="O1068" s="0" t="n">
        <f aca="false">HLOOKUP(N1068,UP!$C$15:$AH$16,2,0)</f>
        <v>0</v>
      </c>
    </row>
    <row r="1069" customFormat="false" ht="15.75" hidden="false" customHeight="true" outlineLevel="0" collapsed="false">
      <c r="A1069" s="21" t="s">
        <v>47</v>
      </c>
      <c r="B1069" s="26" t="n">
        <v>2</v>
      </c>
      <c r="C1069" s="27" t="s">
        <v>56</v>
      </c>
      <c r="D1069" s="27" t="n">
        <v>804</v>
      </c>
      <c r="E1069" s="24" t="s">
        <v>92</v>
      </c>
      <c r="F1069" s="15" t="n">
        <v>1</v>
      </c>
      <c r="G1069" s="15" t="n">
        <v>0</v>
      </c>
      <c r="H1069" s="2" t="n">
        <f aca="false">MAX(I1069:J1069)</f>
        <v>0</v>
      </c>
      <c r="I1069" s="15" t="n">
        <v>0</v>
      </c>
      <c r="J1069" s="15" t="n">
        <v>0</v>
      </c>
      <c r="K1069" s="15" t="n">
        <v>3.8872889398275</v>
      </c>
      <c r="L1069" s="15" t="n">
        <v>60</v>
      </c>
      <c r="M1069" s="25" t="n">
        <v>3.68155776</v>
      </c>
      <c r="N1069" s="0" t="str">
        <f aca="false">A1069&amp;"_"&amp;B1069</f>
        <v>MAW744_2</v>
      </c>
      <c r="O1069" s="0" t="n">
        <f aca="false">HLOOKUP(N1069,UP!$C$15:$AH$16,2,0)</f>
        <v>1</v>
      </c>
    </row>
    <row r="1070" customFormat="false" ht="15.75" hidden="false" customHeight="true" outlineLevel="0" collapsed="false">
      <c r="A1070" s="21" t="s">
        <v>47</v>
      </c>
      <c r="B1070" s="26" t="n">
        <v>2</v>
      </c>
      <c r="C1070" s="27" t="s">
        <v>56</v>
      </c>
      <c r="D1070" s="27" t="n">
        <v>190</v>
      </c>
      <c r="E1070" s="24" t="s">
        <v>92</v>
      </c>
      <c r="F1070" s="15" t="n">
        <v>1</v>
      </c>
      <c r="G1070" s="15" t="n">
        <v>0</v>
      </c>
      <c r="H1070" s="2" t="n">
        <f aca="false">MAX(I1070:J1070)</f>
        <v>0</v>
      </c>
      <c r="I1070" s="15" t="n">
        <v>0</v>
      </c>
      <c r="J1070" s="15" t="n">
        <v>0</v>
      </c>
      <c r="K1070" s="15" t="n">
        <v>2.64742012918012</v>
      </c>
      <c r="L1070" s="15" t="n">
        <v>60</v>
      </c>
      <c r="M1070" s="25" t="n">
        <v>3.68155776</v>
      </c>
      <c r="N1070" s="0" t="str">
        <f aca="false">A1070&amp;"_"&amp;B1070</f>
        <v>MAW744_2</v>
      </c>
      <c r="O1070" s="0" t="n">
        <f aca="false">HLOOKUP(N1070,UP!$C$15:$AH$16,2,0)</f>
        <v>1</v>
      </c>
    </row>
    <row r="1071" customFormat="false" ht="15.75" hidden="false" customHeight="true" outlineLevel="0" collapsed="false">
      <c r="A1071" s="21" t="s">
        <v>47</v>
      </c>
      <c r="B1071" s="26" t="n">
        <v>2</v>
      </c>
      <c r="C1071" s="27" t="s">
        <v>56</v>
      </c>
      <c r="D1071" s="27" t="n">
        <v>666</v>
      </c>
      <c r="E1071" s="24" t="s">
        <v>92</v>
      </c>
      <c r="F1071" s="15" t="n">
        <v>1</v>
      </c>
      <c r="G1071" s="15" t="n">
        <v>0</v>
      </c>
      <c r="H1071" s="2" t="n">
        <f aca="false">MAX(I1071:J1071)</f>
        <v>0</v>
      </c>
      <c r="I1071" s="15" t="n">
        <v>0</v>
      </c>
      <c r="J1071" s="15" t="n">
        <v>0</v>
      </c>
      <c r="K1071" s="15" t="n">
        <v>3.12132938097414</v>
      </c>
      <c r="L1071" s="15" t="n">
        <v>60</v>
      </c>
      <c r="M1071" s="25" t="n">
        <v>3.68155776</v>
      </c>
      <c r="N1071" s="0" t="str">
        <f aca="false">A1071&amp;"_"&amp;B1071</f>
        <v>MAW744_2</v>
      </c>
      <c r="O1071" s="0" t="n">
        <f aca="false">HLOOKUP(N1071,UP!$C$15:$AH$16,2,0)</f>
        <v>1</v>
      </c>
    </row>
    <row r="1072" customFormat="false" ht="15.75" hidden="false" customHeight="true" outlineLevel="0" collapsed="false">
      <c r="A1072" s="21" t="s">
        <v>47</v>
      </c>
      <c r="B1072" s="26" t="n">
        <v>2</v>
      </c>
      <c r="C1072" s="27" t="s">
        <v>57</v>
      </c>
      <c r="D1072" s="27" t="n">
        <v>652</v>
      </c>
      <c r="E1072" s="24" t="s">
        <v>92</v>
      </c>
      <c r="F1072" s="15" t="n">
        <v>1</v>
      </c>
      <c r="G1072" s="15" t="n">
        <v>0</v>
      </c>
      <c r="H1072" s="2" t="n">
        <f aca="false">MAX(I1072:J1072)</f>
        <v>0</v>
      </c>
      <c r="I1072" s="15" t="n">
        <v>0</v>
      </c>
      <c r="J1072" s="15" t="n">
        <v>0</v>
      </c>
      <c r="K1072" s="15" t="n">
        <v>2.7256457862545</v>
      </c>
      <c r="L1072" s="15" t="n">
        <v>60</v>
      </c>
      <c r="M1072" s="25" t="n">
        <v>3.68155776</v>
      </c>
      <c r="N1072" s="0" t="str">
        <f aca="false">A1072&amp;"_"&amp;B1072</f>
        <v>MAW744_2</v>
      </c>
      <c r="O1072" s="0" t="n">
        <f aca="false">HLOOKUP(N1072,UP!$C$15:$AH$16,2,0)</f>
        <v>1</v>
      </c>
    </row>
    <row r="1073" customFormat="false" ht="15.75" hidden="false" customHeight="true" outlineLevel="0" collapsed="false">
      <c r="A1073" s="21" t="s">
        <v>47</v>
      </c>
      <c r="B1073" s="26" t="n">
        <v>3</v>
      </c>
      <c r="C1073" s="27" t="s">
        <v>56</v>
      </c>
      <c r="D1073" s="27" t="n">
        <v>296</v>
      </c>
      <c r="E1073" s="24" t="s">
        <v>92</v>
      </c>
      <c r="F1073" s="15" t="n">
        <v>1</v>
      </c>
      <c r="G1073" s="15" t="n">
        <v>0</v>
      </c>
      <c r="H1073" s="2" t="n">
        <f aca="false">MAX(I1073:J1073)</f>
        <v>0</v>
      </c>
      <c r="I1073" s="15" t="n">
        <v>0</v>
      </c>
      <c r="J1073" s="15" t="n">
        <v>0</v>
      </c>
      <c r="K1073" s="15" t="n">
        <v>4.2192767434956</v>
      </c>
      <c r="L1073" s="15" t="n">
        <v>60</v>
      </c>
      <c r="M1073" s="25" t="n">
        <v>3.68155776</v>
      </c>
      <c r="N1073" s="0" t="str">
        <f aca="false">A1073&amp;"_"&amp;B1073</f>
        <v>MAW744_3</v>
      </c>
      <c r="O1073" s="0" t="n">
        <f aca="false">HLOOKUP(N1073,UP!$C$15:$AH$16,2,0)</f>
        <v>1</v>
      </c>
    </row>
    <row r="1074" customFormat="false" ht="15.75" hidden="false" customHeight="true" outlineLevel="0" collapsed="false">
      <c r="A1074" s="21" t="s">
        <v>47</v>
      </c>
      <c r="B1074" s="26" t="n">
        <v>2</v>
      </c>
      <c r="C1074" s="27" t="s">
        <v>56</v>
      </c>
      <c r="D1074" s="27" t="n">
        <v>624</v>
      </c>
      <c r="E1074" s="24" t="s">
        <v>92</v>
      </c>
      <c r="F1074" s="15" t="n">
        <v>1</v>
      </c>
      <c r="G1074" s="15" t="n">
        <v>0</v>
      </c>
      <c r="H1074" s="2" t="n">
        <f aca="false">MAX(I1074:J1074)</f>
        <v>0</v>
      </c>
      <c r="I1074" s="15" t="n">
        <v>0</v>
      </c>
      <c r="J1074" s="15" t="n">
        <v>0</v>
      </c>
      <c r="K1074" s="15" t="n">
        <v>3.74069437262937</v>
      </c>
      <c r="L1074" s="15" t="n">
        <v>60</v>
      </c>
      <c r="M1074" s="25" t="n">
        <v>3.68155776</v>
      </c>
      <c r="N1074" s="0" t="str">
        <f aca="false">A1074&amp;"_"&amp;B1074</f>
        <v>MAW744_2</v>
      </c>
      <c r="O1074" s="0" t="n">
        <f aca="false">HLOOKUP(N1074,UP!$C$15:$AH$16,2,0)</f>
        <v>1</v>
      </c>
    </row>
    <row r="1075" customFormat="false" ht="15.75" hidden="false" customHeight="true" outlineLevel="0" collapsed="false">
      <c r="A1075" s="21" t="s">
        <v>47</v>
      </c>
      <c r="B1075" s="26" t="n">
        <v>3</v>
      </c>
      <c r="C1075" s="27" t="s">
        <v>83</v>
      </c>
      <c r="D1075" s="27" t="n">
        <v>260</v>
      </c>
      <c r="E1075" s="24" t="s">
        <v>92</v>
      </c>
      <c r="F1075" s="15" t="n">
        <v>1</v>
      </c>
      <c r="G1075" s="15" t="n">
        <v>0</v>
      </c>
      <c r="H1075" s="2" t="n">
        <f aca="false">MAX(I1075:J1075)</f>
        <v>0</v>
      </c>
      <c r="I1075" s="15" t="n">
        <v>0</v>
      </c>
      <c r="J1075" s="15" t="n">
        <v>0</v>
      </c>
      <c r="K1075" s="15" t="n">
        <v>2.70758162849636</v>
      </c>
      <c r="L1075" s="15" t="n">
        <v>60</v>
      </c>
      <c r="M1075" s="25" t="n">
        <v>3.68155776</v>
      </c>
      <c r="N1075" s="0" t="str">
        <f aca="false">A1075&amp;"_"&amp;B1075</f>
        <v>MAW744_3</v>
      </c>
      <c r="O1075" s="0" t="n">
        <f aca="false">HLOOKUP(N1075,UP!$C$15:$AH$16,2,0)</f>
        <v>1</v>
      </c>
    </row>
    <row r="1076" customFormat="false" ht="15.75" hidden="false" customHeight="true" outlineLevel="0" collapsed="false">
      <c r="A1076" s="21" t="s">
        <v>47</v>
      </c>
      <c r="B1076" s="26" t="n">
        <v>1</v>
      </c>
      <c r="C1076" s="27" t="s">
        <v>56</v>
      </c>
      <c r="D1076" s="27" t="n">
        <v>567</v>
      </c>
      <c r="E1076" s="24" t="s">
        <v>92</v>
      </c>
      <c r="F1076" s="15" t="n">
        <v>1</v>
      </c>
      <c r="G1076" s="15" t="n">
        <v>0</v>
      </c>
      <c r="H1076" s="2" t="n">
        <f aca="false">MAX(I1076:J1076)</f>
        <v>0</v>
      </c>
      <c r="I1076" s="15" t="n">
        <v>0</v>
      </c>
      <c r="J1076" s="15" t="n">
        <v>0</v>
      </c>
      <c r="K1076" s="15" t="n">
        <v>4.34124907827123</v>
      </c>
      <c r="L1076" s="15" t="n">
        <v>60</v>
      </c>
      <c r="M1076" s="25" t="n">
        <v>3.68155776</v>
      </c>
      <c r="N1076" s="0" t="str">
        <f aca="false">A1076&amp;"_"&amp;B1076</f>
        <v>MAW744_1</v>
      </c>
      <c r="O1076" s="0" t="n">
        <f aca="false">HLOOKUP(N1076,UP!$C$15:$AH$16,2,0)</f>
        <v>0</v>
      </c>
    </row>
    <row r="1077" customFormat="false" ht="15.75" hidden="false" customHeight="true" outlineLevel="0" collapsed="false">
      <c r="A1077" s="21" t="s">
        <v>47</v>
      </c>
      <c r="B1077" s="26" t="n">
        <v>2</v>
      </c>
      <c r="C1077" s="27" t="s">
        <v>95</v>
      </c>
      <c r="D1077" s="27" t="n">
        <v>195</v>
      </c>
      <c r="E1077" s="24" t="s">
        <v>92</v>
      </c>
      <c r="F1077" s="15" t="n">
        <v>1</v>
      </c>
      <c r="G1077" s="15" t="n">
        <v>0</v>
      </c>
      <c r="H1077" s="2" t="n">
        <f aca="false">MAX(I1077:J1077)</f>
        <v>0</v>
      </c>
      <c r="I1077" s="15" t="n">
        <v>0</v>
      </c>
      <c r="J1077" s="15" t="n">
        <v>0</v>
      </c>
      <c r="K1077" s="15" t="n">
        <v>2.79711701912367</v>
      </c>
      <c r="L1077" s="15" t="n">
        <v>60</v>
      </c>
      <c r="M1077" s="25" t="n">
        <v>3.68155776</v>
      </c>
      <c r="N1077" s="0" t="str">
        <f aca="false">A1077&amp;"_"&amp;B1077</f>
        <v>MAW744_2</v>
      </c>
      <c r="O1077" s="0" t="n">
        <f aca="false">HLOOKUP(N1077,UP!$C$15:$AH$16,2,0)</f>
        <v>1</v>
      </c>
    </row>
    <row r="1078" customFormat="false" ht="15.75" hidden="false" customHeight="true" outlineLevel="0" collapsed="false">
      <c r="A1078" s="21" t="s">
        <v>47</v>
      </c>
      <c r="B1078" s="26" t="n">
        <v>2</v>
      </c>
      <c r="C1078" s="27" t="s">
        <v>56</v>
      </c>
      <c r="D1078" s="27" t="n">
        <v>664</v>
      </c>
      <c r="E1078" s="24" t="s">
        <v>92</v>
      </c>
      <c r="F1078" s="15" t="n">
        <v>1</v>
      </c>
      <c r="G1078" s="15" t="n">
        <v>0</v>
      </c>
      <c r="H1078" s="2" t="n">
        <f aca="false">MAX(I1078:J1078)</f>
        <v>0</v>
      </c>
      <c r="I1078" s="15" t="n">
        <v>0</v>
      </c>
      <c r="J1078" s="15" t="n">
        <v>0</v>
      </c>
      <c r="K1078" s="15" t="n">
        <v>4.24892552416386</v>
      </c>
      <c r="L1078" s="15" t="n">
        <v>60</v>
      </c>
      <c r="M1078" s="25" t="n">
        <v>3.68155776</v>
      </c>
      <c r="N1078" s="0" t="str">
        <f aca="false">A1078&amp;"_"&amp;B1078</f>
        <v>MAW744_2</v>
      </c>
      <c r="O1078" s="0" t="n">
        <f aca="false">HLOOKUP(N1078,UP!$C$15:$AH$16,2,0)</f>
        <v>1</v>
      </c>
    </row>
    <row r="1079" customFormat="false" ht="15.75" hidden="false" customHeight="true" outlineLevel="0" collapsed="false">
      <c r="A1079" s="21" t="s">
        <v>47</v>
      </c>
      <c r="B1079" s="26" t="n">
        <v>2</v>
      </c>
      <c r="C1079" s="27" t="s">
        <v>50</v>
      </c>
      <c r="D1079" s="27" t="n">
        <v>614</v>
      </c>
      <c r="E1079" s="24" t="s">
        <v>92</v>
      </c>
      <c r="F1079" s="15" t="n">
        <v>1</v>
      </c>
      <c r="G1079" s="15" t="n">
        <v>0</v>
      </c>
      <c r="H1079" s="2" t="n">
        <f aca="false">MAX(I1079:J1079)</f>
        <v>0</v>
      </c>
      <c r="I1079" s="15" t="n">
        <v>0</v>
      </c>
      <c r="J1079" s="15" t="n">
        <v>0</v>
      </c>
      <c r="K1079" s="15" t="n">
        <v>1.87702307070356</v>
      </c>
      <c r="L1079" s="15" t="n">
        <v>60</v>
      </c>
      <c r="M1079" s="25" t="n">
        <v>3.68155776</v>
      </c>
      <c r="N1079" s="0" t="str">
        <f aca="false">A1079&amp;"_"&amp;B1079</f>
        <v>MAW744_2</v>
      </c>
      <c r="O1079" s="0" t="n">
        <f aca="false">HLOOKUP(N1079,UP!$C$15:$AH$16,2,0)</f>
        <v>1</v>
      </c>
    </row>
    <row r="1080" customFormat="false" ht="15.75" hidden="false" customHeight="true" outlineLevel="0" collapsed="false">
      <c r="A1080" s="21" t="s">
        <v>47</v>
      </c>
      <c r="B1080" s="26" t="n">
        <v>3</v>
      </c>
      <c r="C1080" s="27" t="s">
        <v>74</v>
      </c>
      <c r="D1080" s="27" t="n">
        <v>259</v>
      </c>
      <c r="E1080" s="24" t="s">
        <v>92</v>
      </c>
      <c r="F1080" s="15" t="n">
        <v>1</v>
      </c>
      <c r="G1080" s="15" t="n">
        <v>0</v>
      </c>
      <c r="H1080" s="2" t="n">
        <f aca="false">MAX(I1080:J1080)</f>
        <v>0</v>
      </c>
      <c r="I1080" s="15" t="n">
        <v>0</v>
      </c>
      <c r="J1080" s="15" t="n">
        <v>0</v>
      </c>
      <c r="K1080" s="15" t="n">
        <v>4.37309697379699</v>
      </c>
      <c r="L1080" s="15" t="n">
        <v>60</v>
      </c>
      <c r="M1080" s="25" t="n">
        <v>3.68155776</v>
      </c>
      <c r="N1080" s="0" t="str">
        <f aca="false">A1080&amp;"_"&amp;B1080</f>
        <v>MAW744_3</v>
      </c>
      <c r="O1080" s="0" t="n">
        <f aca="false">HLOOKUP(N1080,UP!$C$15:$AH$16,2,0)</f>
        <v>1</v>
      </c>
    </row>
    <row r="1081" customFormat="false" ht="15.75" hidden="false" customHeight="true" outlineLevel="0" collapsed="false">
      <c r="A1081" s="21" t="s">
        <v>47</v>
      </c>
      <c r="B1081" s="26" t="n">
        <v>3</v>
      </c>
      <c r="C1081" s="27" t="s">
        <v>57</v>
      </c>
      <c r="D1081" s="27" t="n">
        <v>295</v>
      </c>
      <c r="E1081" s="24" t="s">
        <v>92</v>
      </c>
      <c r="F1081" s="15" t="n">
        <v>1</v>
      </c>
      <c r="G1081" s="15" t="n">
        <v>0</v>
      </c>
      <c r="H1081" s="2" t="n">
        <f aca="false">MAX(I1081:J1081)</f>
        <v>0</v>
      </c>
      <c r="I1081" s="15" t="n">
        <v>0</v>
      </c>
      <c r="J1081" s="15" t="n">
        <v>0</v>
      </c>
      <c r="K1081" s="15" t="n">
        <v>3.89310088623664</v>
      </c>
      <c r="L1081" s="15" t="n">
        <v>60</v>
      </c>
      <c r="M1081" s="25" t="n">
        <v>3.68155776</v>
      </c>
      <c r="N1081" s="0" t="str">
        <f aca="false">A1081&amp;"_"&amp;B1081</f>
        <v>MAW744_3</v>
      </c>
      <c r="O1081" s="0" t="n">
        <f aca="false">HLOOKUP(N1081,UP!$C$15:$AH$16,2,0)</f>
        <v>1</v>
      </c>
    </row>
    <row r="1082" customFormat="false" ht="15.75" hidden="false" customHeight="true" outlineLevel="0" collapsed="false">
      <c r="A1082" s="21" t="s">
        <v>47</v>
      </c>
      <c r="B1082" s="26" t="n">
        <v>3</v>
      </c>
      <c r="C1082" s="27" t="s">
        <v>56</v>
      </c>
      <c r="D1082" s="27" t="n">
        <v>219</v>
      </c>
      <c r="E1082" s="24" t="s">
        <v>92</v>
      </c>
      <c r="F1082" s="15" t="n">
        <v>1</v>
      </c>
      <c r="G1082" s="15" t="n">
        <v>0</v>
      </c>
      <c r="H1082" s="2" t="n">
        <f aca="false">MAX(I1082:J1082)</f>
        <v>0</v>
      </c>
      <c r="I1082" s="15" t="n">
        <v>0</v>
      </c>
      <c r="J1082" s="15" t="n">
        <v>0</v>
      </c>
      <c r="K1082" s="15" t="n">
        <v>3.6945129606216</v>
      </c>
      <c r="L1082" s="15" t="n">
        <v>60</v>
      </c>
      <c r="M1082" s="25" t="n">
        <v>3.68155776</v>
      </c>
      <c r="N1082" s="0" t="str">
        <f aca="false">A1082&amp;"_"&amp;B1082</f>
        <v>MAW744_3</v>
      </c>
      <c r="O1082" s="0" t="n">
        <f aca="false">HLOOKUP(N1082,UP!$C$15:$AH$16,2,0)</f>
        <v>1</v>
      </c>
    </row>
    <row r="1083" customFormat="false" ht="15.75" hidden="false" customHeight="true" outlineLevel="0" collapsed="false">
      <c r="A1083" s="21" t="s">
        <v>47</v>
      </c>
      <c r="B1083" s="26" t="n">
        <v>3</v>
      </c>
      <c r="C1083" s="27" t="s">
        <v>56</v>
      </c>
      <c r="D1083" s="27" t="n">
        <v>220</v>
      </c>
      <c r="E1083" s="24" t="s">
        <v>92</v>
      </c>
      <c r="F1083" s="15" t="n">
        <v>1</v>
      </c>
      <c r="G1083" s="15" t="n">
        <v>0</v>
      </c>
      <c r="H1083" s="2" t="n">
        <f aca="false">MAX(I1083:J1083)</f>
        <v>0</v>
      </c>
      <c r="I1083" s="15" t="n">
        <v>0</v>
      </c>
      <c r="J1083" s="15" t="n">
        <v>0</v>
      </c>
      <c r="K1083" s="15" t="n">
        <v>4.45603501985176</v>
      </c>
      <c r="L1083" s="15" t="n">
        <v>60</v>
      </c>
      <c r="M1083" s="25" t="n">
        <v>3.68155776</v>
      </c>
      <c r="N1083" s="0" t="str">
        <f aca="false">A1083&amp;"_"&amp;B1083</f>
        <v>MAW744_3</v>
      </c>
      <c r="O1083" s="0" t="n">
        <f aca="false">HLOOKUP(N1083,UP!$C$15:$AH$16,2,0)</f>
        <v>1</v>
      </c>
    </row>
    <row r="1084" customFormat="false" ht="15.75" hidden="false" customHeight="true" outlineLevel="0" collapsed="false">
      <c r="A1084" s="21" t="s">
        <v>47</v>
      </c>
      <c r="B1084" s="26" t="n">
        <v>3</v>
      </c>
      <c r="C1084" s="27" t="s">
        <v>56</v>
      </c>
      <c r="D1084" s="27" t="n">
        <v>222</v>
      </c>
      <c r="E1084" s="24" t="s">
        <v>92</v>
      </c>
      <c r="F1084" s="15" t="n">
        <v>1</v>
      </c>
      <c r="G1084" s="15" t="n">
        <v>0</v>
      </c>
      <c r="H1084" s="2" t="n">
        <f aca="false">MAX(I1084:J1084)</f>
        <v>0</v>
      </c>
      <c r="I1084" s="15" t="n">
        <v>0</v>
      </c>
      <c r="J1084" s="15" t="n">
        <v>0</v>
      </c>
      <c r="K1084" s="15" t="n">
        <v>2.8627763055837</v>
      </c>
      <c r="L1084" s="15" t="n">
        <v>60</v>
      </c>
      <c r="M1084" s="25" t="n">
        <v>3.68155776</v>
      </c>
      <c r="N1084" s="0" t="str">
        <f aca="false">A1084&amp;"_"&amp;B1084</f>
        <v>MAW744_3</v>
      </c>
      <c r="O1084" s="0" t="n">
        <f aca="false">HLOOKUP(N1084,UP!$C$15:$AH$16,2,0)</f>
        <v>1</v>
      </c>
    </row>
    <row r="1085" customFormat="false" ht="15.75" hidden="false" customHeight="true" outlineLevel="0" collapsed="false">
      <c r="A1085" s="21" t="s">
        <v>47</v>
      </c>
      <c r="B1085" s="26" t="n">
        <v>3</v>
      </c>
      <c r="C1085" s="27" t="s">
        <v>99</v>
      </c>
      <c r="D1085" s="27" t="n">
        <v>416</v>
      </c>
      <c r="E1085" s="24" t="s">
        <v>92</v>
      </c>
      <c r="F1085" s="15" t="n">
        <v>1</v>
      </c>
      <c r="G1085" s="15" t="n">
        <v>0</v>
      </c>
      <c r="H1085" s="2" t="n">
        <f aca="false">MAX(I1085:J1085)</f>
        <v>0</v>
      </c>
      <c r="I1085" s="15" t="n">
        <v>0</v>
      </c>
      <c r="J1085" s="15" t="n">
        <v>0</v>
      </c>
      <c r="K1085" s="15" t="n">
        <v>4.53520315472223</v>
      </c>
      <c r="L1085" s="15" t="n">
        <v>60</v>
      </c>
      <c r="M1085" s="25" t="n">
        <v>3.68155776</v>
      </c>
      <c r="N1085" s="0" t="str">
        <f aca="false">A1085&amp;"_"&amp;B1085</f>
        <v>MAW744_3</v>
      </c>
      <c r="O1085" s="0" t="n">
        <f aca="false">HLOOKUP(N1085,UP!$C$15:$AH$16,2,0)</f>
        <v>1</v>
      </c>
    </row>
    <row r="1086" customFormat="false" ht="15.75" hidden="false" customHeight="true" outlineLevel="0" collapsed="false">
      <c r="A1086" s="21" t="s">
        <v>47</v>
      </c>
      <c r="B1086" s="26" t="n">
        <v>3</v>
      </c>
      <c r="C1086" s="27" t="s">
        <v>56</v>
      </c>
      <c r="D1086" s="27" t="n">
        <v>229</v>
      </c>
      <c r="E1086" s="24" t="s">
        <v>92</v>
      </c>
      <c r="F1086" s="15" t="n">
        <v>1</v>
      </c>
      <c r="G1086" s="15" t="n">
        <v>0</v>
      </c>
      <c r="H1086" s="2" t="n">
        <f aca="false">MAX(I1086:J1086)</f>
        <v>0</v>
      </c>
      <c r="I1086" s="15" t="n">
        <v>0</v>
      </c>
      <c r="J1086" s="15" t="n">
        <v>0</v>
      </c>
      <c r="K1086" s="15" t="n">
        <v>3.33354396472413</v>
      </c>
      <c r="L1086" s="15" t="n">
        <v>60</v>
      </c>
      <c r="M1086" s="25" t="n">
        <v>3.68155776</v>
      </c>
      <c r="N1086" s="0" t="str">
        <f aca="false">A1086&amp;"_"&amp;B1086</f>
        <v>MAW744_3</v>
      </c>
      <c r="O1086" s="0" t="n">
        <f aca="false">HLOOKUP(N1086,UP!$C$15:$AH$16,2,0)</f>
        <v>1</v>
      </c>
    </row>
    <row r="1087" customFormat="false" ht="15.75" hidden="false" customHeight="true" outlineLevel="0" collapsed="false">
      <c r="A1087" s="21" t="s">
        <v>47</v>
      </c>
      <c r="B1087" s="26" t="n">
        <v>3</v>
      </c>
      <c r="C1087" s="27" t="s">
        <v>56</v>
      </c>
      <c r="D1087" s="27" t="n">
        <v>231</v>
      </c>
      <c r="E1087" s="24" t="s">
        <v>92</v>
      </c>
      <c r="F1087" s="15" t="n">
        <v>1</v>
      </c>
      <c r="G1087" s="15" t="n">
        <v>0</v>
      </c>
      <c r="H1087" s="2" t="n">
        <f aca="false">MAX(I1087:J1087)</f>
        <v>0</v>
      </c>
      <c r="I1087" s="15" t="n">
        <v>0</v>
      </c>
      <c r="J1087" s="15" t="n">
        <v>0</v>
      </c>
      <c r="K1087" s="15" t="n">
        <v>2.97524532258221</v>
      </c>
      <c r="L1087" s="15" t="n">
        <v>60</v>
      </c>
      <c r="M1087" s="25" t="n">
        <v>3.68155776</v>
      </c>
      <c r="N1087" s="0" t="str">
        <f aca="false">A1087&amp;"_"&amp;B1087</f>
        <v>MAW744_3</v>
      </c>
      <c r="O1087" s="0" t="n">
        <f aca="false">HLOOKUP(N1087,UP!$C$15:$AH$16,2,0)</f>
        <v>1</v>
      </c>
    </row>
    <row r="1088" customFormat="false" ht="15.75" hidden="false" customHeight="true" outlineLevel="0" collapsed="false">
      <c r="A1088" s="21" t="s">
        <v>47</v>
      </c>
      <c r="B1088" s="26" t="n">
        <v>3</v>
      </c>
      <c r="C1088" s="27" t="s">
        <v>56</v>
      </c>
      <c r="D1088" s="27" t="n">
        <v>232</v>
      </c>
      <c r="E1088" s="24" t="s">
        <v>92</v>
      </c>
      <c r="F1088" s="15" t="n">
        <v>1</v>
      </c>
      <c r="G1088" s="15" t="n">
        <v>0</v>
      </c>
      <c r="H1088" s="2" t="n">
        <f aca="false">MAX(I1088:J1088)</f>
        <v>0</v>
      </c>
      <c r="I1088" s="15" t="n">
        <v>0</v>
      </c>
      <c r="J1088" s="15" t="n">
        <v>0</v>
      </c>
      <c r="K1088" s="15" t="n">
        <v>4.82984527572078</v>
      </c>
      <c r="L1088" s="15" t="n">
        <v>60</v>
      </c>
      <c r="M1088" s="25" t="n">
        <v>3.68155776</v>
      </c>
      <c r="N1088" s="0" t="str">
        <f aca="false">A1088&amp;"_"&amp;B1088</f>
        <v>MAW744_3</v>
      </c>
      <c r="O1088" s="0" t="n">
        <f aca="false">HLOOKUP(N1088,UP!$C$15:$AH$16,2,0)</f>
        <v>1</v>
      </c>
    </row>
    <row r="1089" customFormat="false" ht="15.75" hidden="false" customHeight="true" outlineLevel="0" collapsed="false">
      <c r="A1089" s="21" t="s">
        <v>47</v>
      </c>
      <c r="B1089" s="26" t="n">
        <v>3</v>
      </c>
      <c r="C1089" s="27" t="s">
        <v>56</v>
      </c>
      <c r="D1089" s="27" t="n">
        <v>213</v>
      </c>
      <c r="E1089" s="24" t="s">
        <v>92</v>
      </c>
      <c r="F1089" s="15" t="n">
        <v>1</v>
      </c>
      <c r="G1089" s="15" t="n">
        <v>0</v>
      </c>
      <c r="H1089" s="2" t="n">
        <f aca="false">MAX(I1089:J1089)</f>
        <v>0</v>
      </c>
      <c r="I1089" s="15" t="n">
        <v>0</v>
      </c>
      <c r="J1089" s="15" t="n">
        <v>0</v>
      </c>
      <c r="K1089" s="15" t="n">
        <v>4.14489953742186</v>
      </c>
      <c r="L1089" s="15" t="n">
        <v>60</v>
      </c>
      <c r="M1089" s="25" t="n">
        <v>3.68155776</v>
      </c>
      <c r="N1089" s="0" t="str">
        <f aca="false">A1089&amp;"_"&amp;B1089</f>
        <v>MAW744_3</v>
      </c>
      <c r="O1089" s="0" t="n">
        <f aca="false">HLOOKUP(N1089,UP!$C$15:$AH$16,2,0)</f>
        <v>1</v>
      </c>
    </row>
    <row r="1090" customFormat="false" ht="15.75" hidden="false" customHeight="true" outlineLevel="0" collapsed="false">
      <c r="A1090" s="21" t="s">
        <v>47</v>
      </c>
      <c r="B1090" s="26" t="n">
        <v>3</v>
      </c>
      <c r="C1090" s="27" t="s">
        <v>56</v>
      </c>
      <c r="D1090" s="27" t="n">
        <v>12</v>
      </c>
      <c r="E1090" s="24" t="s">
        <v>92</v>
      </c>
      <c r="F1090" s="15" t="n">
        <v>1</v>
      </c>
      <c r="G1090" s="15" t="n">
        <v>0</v>
      </c>
      <c r="H1090" s="2" t="n">
        <f aca="false">MAX(I1090:J1090)</f>
        <v>0</v>
      </c>
      <c r="I1090" s="15" t="n">
        <v>0</v>
      </c>
      <c r="J1090" s="15" t="n">
        <v>0</v>
      </c>
      <c r="K1090" s="15" t="n">
        <v>3.63639349653019</v>
      </c>
      <c r="L1090" s="15" t="n">
        <v>60</v>
      </c>
      <c r="M1090" s="25" t="n">
        <v>3.68155776</v>
      </c>
      <c r="N1090" s="0" t="str">
        <f aca="false">A1090&amp;"_"&amp;B1090</f>
        <v>MAW744_3</v>
      </c>
      <c r="O1090" s="0" t="n">
        <f aca="false">HLOOKUP(N1090,UP!$C$15:$AH$16,2,0)</f>
        <v>1</v>
      </c>
    </row>
    <row r="1091" customFormat="false" ht="15.75" hidden="false" customHeight="true" outlineLevel="0" collapsed="false">
      <c r="A1091" s="21" t="s">
        <v>47</v>
      </c>
      <c r="B1091" s="26" t="n">
        <v>3</v>
      </c>
      <c r="C1091" s="27" t="s">
        <v>58</v>
      </c>
      <c r="D1091" s="27" t="n">
        <v>210</v>
      </c>
      <c r="E1091" s="24" t="s">
        <v>92</v>
      </c>
      <c r="F1091" s="15" t="n">
        <v>1</v>
      </c>
      <c r="G1091" s="15" t="n">
        <v>0</v>
      </c>
      <c r="H1091" s="2" t="n">
        <f aca="false">MAX(I1091:J1091)</f>
        <v>0</v>
      </c>
      <c r="I1091" s="15" t="n">
        <v>0</v>
      </c>
      <c r="J1091" s="15" t="n">
        <v>0</v>
      </c>
      <c r="K1091" s="15" t="n">
        <v>3.53994660206498</v>
      </c>
      <c r="L1091" s="15" t="n">
        <v>60</v>
      </c>
      <c r="M1091" s="25" t="n">
        <v>3.68155776</v>
      </c>
      <c r="N1091" s="0" t="str">
        <f aca="false">A1091&amp;"_"&amp;B1091</f>
        <v>MAW744_3</v>
      </c>
      <c r="O1091" s="0" t="n">
        <f aca="false">HLOOKUP(N1091,UP!$C$15:$AH$16,2,0)</f>
        <v>1</v>
      </c>
    </row>
    <row r="1092" customFormat="false" ht="15.75" hidden="false" customHeight="true" outlineLevel="0" collapsed="false">
      <c r="A1092" s="21" t="s">
        <v>47</v>
      </c>
      <c r="B1092" s="26" t="n">
        <v>3</v>
      </c>
      <c r="C1092" s="27" t="s">
        <v>56</v>
      </c>
      <c r="D1092" s="27" t="n">
        <v>204</v>
      </c>
      <c r="E1092" s="24" t="s">
        <v>92</v>
      </c>
      <c r="F1092" s="15" t="n">
        <v>1</v>
      </c>
      <c r="G1092" s="15" t="n">
        <v>0</v>
      </c>
      <c r="H1092" s="2" t="n">
        <f aca="false">MAX(I1092:J1092)</f>
        <v>0</v>
      </c>
      <c r="I1092" s="15" t="n">
        <v>0</v>
      </c>
      <c r="J1092" s="15" t="n">
        <v>0</v>
      </c>
      <c r="K1092" s="15" t="n">
        <v>5.6451278392355</v>
      </c>
      <c r="L1092" s="15" t="n">
        <v>60</v>
      </c>
      <c r="M1092" s="25" t="n">
        <v>3.68155776</v>
      </c>
      <c r="N1092" s="0" t="str">
        <f aca="false">A1092&amp;"_"&amp;B1092</f>
        <v>MAW744_3</v>
      </c>
      <c r="O1092" s="0" t="n">
        <f aca="false">HLOOKUP(N1092,UP!$C$15:$AH$16,2,0)</f>
        <v>1</v>
      </c>
    </row>
    <row r="1093" customFormat="false" ht="15.75" hidden="false" customHeight="true" outlineLevel="0" collapsed="false">
      <c r="A1093" s="21" t="s">
        <v>47</v>
      </c>
      <c r="B1093" s="26" t="n">
        <v>3</v>
      </c>
      <c r="C1093" s="27" t="s">
        <v>56</v>
      </c>
      <c r="D1093" s="27" t="n">
        <v>15</v>
      </c>
      <c r="E1093" s="24" t="s">
        <v>92</v>
      </c>
      <c r="F1093" s="15" t="n">
        <v>1</v>
      </c>
      <c r="G1093" s="15" t="n">
        <v>0</v>
      </c>
      <c r="H1093" s="2" t="n">
        <f aca="false">MAX(I1093:J1093)</f>
        <v>0</v>
      </c>
      <c r="I1093" s="15" t="n">
        <v>0</v>
      </c>
      <c r="J1093" s="15" t="n">
        <v>0</v>
      </c>
      <c r="K1093" s="15" t="n">
        <v>5.12786460882194</v>
      </c>
      <c r="L1093" s="15" t="n">
        <v>60</v>
      </c>
      <c r="M1093" s="25" t="n">
        <v>3.68155776</v>
      </c>
      <c r="N1093" s="0" t="str">
        <f aca="false">A1093&amp;"_"&amp;B1093</f>
        <v>MAW744_3</v>
      </c>
      <c r="O1093" s="0" t="n">
        <f aca="false">HLOOKUP(N1093,UP!$C$15:$AH$16,2,0)</f>
        <v>1</v>
      </c>
    </row>
    <row r="1094" customFormat="false" ht="15.75" hidden="false" customHeight="true" outlineLevel="0" collapsed="false">
      <c r="A1094" s="21" t="s">
        <v>47</v>
      </c>
      <c r="B1094" s="26" t="n">
        <v>3</v>
      </c>
      <c r="C1094" s="27" t="s">
        <v>56</v>
      </c>
      <c r="D1094" s="27" t="n">
        <v>203</v>
      </c>
      <c r="E1094" s="24" t="s">
        <v>92</v>
      </c>
      <c r="F1094" s="15" t="n">
        <v>1</v>
      </c>
      <c r="G1094" s="15" t="n">
        <v>0</v>
      </c>
      <c r="H1094" s="2" t="n">
        <f aca="false">MAX(I1094:J1094)</f>
        <v>0</v>
      </c>
      <c r="I1094" s="15" t="n">
        <v>0</v>
      </c>
      <c r="J1094" s="15" t="n">
        <v>0</v>
      </c>
      <c r="K1094" s="15" t="n">
        <v>6.0196056835434</v>
      </c>
      <c r="L1094" s="15" t="n">
        <v>60</v>
      </c>
      <c r="M1094" s="25" t="n">
        <v>3.68155776</v>
      </c>
      <c r="N1094" s="0" t="str">
        <f aca="false">A1094&amp;"_"&amp;B1094</f>
        <v>MAW744_3</v>
      </c>
      <c r="O1094" s="0" t="n">
        <f aca="false">HLOOKUP(N1094,UP!$C$15:$AH$16,2,0)</f>
        <v>1</v>
      </c>
    </row>
    <row r="1095" customFormat="false" ht="15.75" hidden="false" customHeight="true" outlineLevel="0" collapsed="false">
      <c r="A1095" s="21" t="s">
        <v>47</v>
      </c>
      <c r="B1095" s="26" t="n">
        <v>3</v>
      </c>
      <c r="C1095" s="27" t="s">
        <v>100</v>
      </c>
      <c r="D1095" s="27" t="n">
        <v>239</v>
      </c>
      <c r="E1095" s="24" t="s">
        <v>92</v>
      </c>
      <c r="F1095" s="15" t="n">
        <v>1</v>
      </c>
      <c r="G1095" s="15" t="n">
        <v>0</v>
      </c>
      <c r="H1095" s="2" t="n">
        <f aca="false">MAX(I1095:J1095)</f>
        <v>0</v>
      </c>
      <c r="I1095" s="15" t="n">
        <v>0</v>
      </c>
      <c r="J1095" s="15" t="n">
        <v>0</v>
      </c>
      <c r="K1095" s="15" t="n">
        <v>4.89177392090467</v>
      </c>
      <c r="L1095" s="15" t="n">
        <v>60</v>
      </c>
      <c r="M1095" s="25" t="n">
        <v>3.68155776</v>
      </c>
      <c r="N1095" s="0" t="str">
        <f aca="false">A1095&amp;"_"&amp;B1095</f>
        <v>MAW744_3</v>
      </c>
      <c r="O1095" s="0" t="n">
        <f aca="false">HLOOKUP(N1095,UP!$C$15:$AH$16,2,0)</f>
        <v>1</v>
      </c>
    </row>
    <row r="1096" customFormat="false" ht="15.75" hidden="false" customHeight="true" outlineLevel="0" collapsed="false">
      <c r="A1096" s="21" t="s">
        <v>47</v>
      </c>
      <c r="B1096" s="26" t="n">
        <v>3</v>
      </c>
      <c r="C1096" s="27" t="s">
        <v>56</v>
      </c>
      <c r="D1096" s="27" t="n">
        <v>18</v>
      </c>
      <c r="E1096" s="24" t="s">
        <v>92</v>
      </c>
      <c r="F1096" s="15" t="n">
        <v>1</v>
      </c>
      <c r="G1096" s="15" t="n">
        <v>0</v>
      </c>
      <c r="H1096" s="2" t="n">
        <f aca="false">MAX(I1096:J1096)</f>
        <v>0</v>
      </c>
      <c r="I1096" s="15" t="n">
        <v>0</v>
      </c>
      <c r="J1096" s="15" t="n">
        <v>0</v>
      </c>
      <c r="K1096" s="15" t="n">
        <v>3.078760800518</v>
      </c>
      <c r="L1096" s="15" t="n">
        <v>60</v>
      </c>
      <c r="M1096" s="25" t="n">
        <v>3.68155776</v>
      </c>
      <c r="N1096" s="0" t="str">
        <f aca="false">A1096&amp;"_"&amp;B1096</f>
        <v>MAW744_3</v>
      </c>
      <c r="O1096" s="0" t="n">
        <f aca="false">HLOOKUP(N1096,UP!$C$15:$AH$16,2,0)</f>
        <v>1</v>
      </c>
    </row>
    <row r="1097" customFormat="false" ht="15.75" hidden="false" customHeight="true" outlineLevel="0" collapsed="false">
      <c r="A1097" s="21" t="s">
        <v>47</v>
      </c>
      <c r="B1097" s="26" t="n">
        <v>3</v>
      </c>
      <c r="C1097" s="27" t="s">
        <v>57</v>
      </c>
      <c r="D1097" s="27" t="n">
        <v>245</v>
      </c>
      <c r="E1097" s="24" t="s">
        <v>92</v>
      </c>
      <c r="F1097" s="15" t="n">
        <v>1</v>
      </c>
      <c r="G1097" s="15" t="n">
        <v>0</v>
      </c>
      <c r="H1097" s="2" t="n">
        <f aca="false">MAX(I1097:J1097)</f>
        <v>0</v>
      </c>
      <c r="I1097" s="15" t="n">
        <v>0</v>
      </c>
      <c r="J1097" s="15" t="n">
        <v>0</v>
      </c>
      <c r="K1097" s="15" t="n">
        <v>5.10284967731773</v>
      </c>
      <c r="L1097" s="15" t="n">
        <v>60</v>
      </c>
      <c r="M1097" s="25" t="n">
        <v>3.68155776</v>
      </c>
      <c r="N1097" s="0" t="str">
        <f aca="false">A1097&amp;"_"&amp;B1097</f>
        <v>MAW744_3</v>
      </c>
      <c r="O1097" s="0" t="n">
        <f aca="false">HLOOKUP(N1097,UP!$C$15:$AH$16,2,0)</f>
        <v>1</v>
      </c>
    </row>
    <row r="1098" customFormat="false" ht="15.75" hidden="false" customHeight="true" outlineLevel="0" collapsed="false">
      <c r="A1098" s="21" t="s">
        <v>47</v>
      </c>
      <c r="B1098" s="26" t="n">
        <v>3</v>
      </c>
      <c r="C1098" s="27" t="s">
        <v>60</v>
      </c>
      <c r="D1098" s="27" t="n">
        <v>282</v>
      </c>
      <c r="E1098" s="24" t="s">
        <v>92</v>
      </c>
      <c r="F1098" s="15" t="n">
        <v>1</v>
      </c>
      <c r="G1098" s="15" t="n">
        <v>0</v>
      </c>
      <c r="H1098" s="2" t="n">
        <f aca="false">MAX(I1098:J1098)</f>
        <v>0</v>
      </c>
      <c r="I1098" s="15" t="n">
        <v>0</v>
      </c>
      <c r="J1098" s="15" t="n">
        <v>0</v>
      </c>
      <c r="K1098" s="15" t="n">
        <v>3.54611197764765</v>
      </c>
      <c r="L1098" s="15" t="n">
        <v>60</v>
      </c>
      <c r="M1098" s="25" t="n">
        <v>3.68155776</v>
      </c>
      <c r="N1098" s="0" t="str">
        <f aca="false">A1098&amp;"_"&amp;B1098</f>
        <v>MAW744_3</v>
      </c>
      <c r="O1098" s="0" t="n">
        <f aca="false">HLOOKUP(N1098,UP!$C$15:$AH$16,2,0)</f>
        <v>1</v>
      </c>
    </row>
    <row r="1099" customFormat="false" ht="15.75" hidden="false" customHeight="true" outlineLevel="0" collapsed="false">
      <c r="A1099" s="21" t="s">
        <v>47</v>
      </c>
      <c r="B1099" s="26" t="n">
        <v>4</v>
      </c>
      <c r="C1099" s="27" t="s">
        <v>48</v>
      </c>
      <c r="D1099" s="27" t="n">
        <v>482</v>
      </c>
      <c r="E1099" s="24" t="s">
        <v>92</v>
      </c>
      <c r="F1099" s="15" t="n">
        <v>1</v>
      </c>
      <c r="G1099" s="15" t="n">
        <v>0</v>
      </c>
      <c r="H1099" s="2" t="n">
        <f aca="false">MAX(I1099:J1099)</f>
        <v>0</v>
      </c>
      <c r="I1099" s="15" t="n">
        <v>0</v>
      </c>
      <c r="J1099" s="15" t="n">
        <v>0</v>
      </c>
      <c r="K1099" s="15" t="n">
        <v>4.29275074168143</v>
      </c>
      <c r="L1099" s="15" t="n">
        <v>60</v>
      </c>
      <c r="M1099" s="25" t="n">
        <v>3.68155776</v>
      </c>
      <c r="N1099" s="0" t="str">
        <f aca="false">A1099&amp;"_"&amp;B1099</f>
        <v>MAW744_4</v>
      </c>
      <c r="O1099" s="0" t="n">
        <f aca="false">HLOOKUP(N1099,UP!$C$15:$AH$16,2,0)</f>
        <v>0</v>
      </c>
    </row>
    <row r="1100" customFormat="false" ht="15.75" hidden="false" customHeight="true" outlineLevel="0" collapsed="false">
      <c r="A1100" s="21" t="s">
        <v>47</v>
      </c>
      <c r="B1100" s="26" t="n">
        <v>4</v>
      </c>
      <c r="C1100" s="27" t="s">
        <v>56</v>
      </c>
      <c r="D1100" s="27" t="n">
        <v>83</v>
      </c>
      <c r="E1100" s="24" t="s">
        <v>92</v>
      </c>
      <c r="F1100" s="15" t="n">
        <v>1</v>
      </c>
      <c r="G1100" s="15" t="n">
        <v>0</v>
      </c>
      <c r="H1100" s="2" t="n">
        <f aca="false">MAX(I1100:J1100)</f>
        <v>0</v>
      </c>
      <c r="I1100" s="15" t="n">
        <v>0</v>
      </c>
      <c r="J1100" s="15" t="n">
        <v>0</v>
      </c>
      <c r="K1100" s="15" t="n">
        <v>1.99051310531449</v>
      </c>
      <c r="L1100" s="15" t="n">
        <v>60</v>
      </c>
      <c r="M1100" s="25" t="n">
        <v>3.68155776</v>
      </c>
      <c r="N1100" s="0" t="str">
        <f aca="false">A1100&amp;"_"&amp;B1100</f>
        <v>MAW744_4</v>
      </c>
      <c r="O1100" s="0" t="n">
        <f aca="false">HLOOKUP(N1100,UP!$C$15:$AH$16,2,0)</f>
        <v>0</v>
      </c>
    </row>
    <row r="1101" customFormat="false" ht="15.75" hidden="false" customHeight="true" outlineLevel="0" collapsed="false">
      <c r="A1101" s="21" t="s">
        <v>47</v>
      </c>
      <c r="B1101" s="26" t="n">
        <v>4</v>
      </c>
      <c r="C1101" s="27" t="s">
        <v>57</v>
      </c>
      <c r="D1101" s="27" t="n">
        <v>326</v>
      </c>
      <c r="E1101" s="24" t="s">
        <v>92</v>
      </c>
      <c r="F1101" s="15" t="n">
        <v>1</v>
      </c>
      <c r="G1101" s="15" t="n">
        <v>0</v>
      </c>
      <c r="H1101" s="2" t="n">
        <f aca="false">MAX(I1101:J1101)</f>
        <v>0</v>
      </c>
      <c r="I1101" s="15" t="n">
        <v>0</v>
      </c>
      <c r="J1101" s="15" t="n">
        <v>0</v>
      </c>
      <c r="K1101" s="15" t="n">
        <v>2.08099097373788</v>
      </c>
      <c r="L1101" s="15" t="n">
        <v>60</v>
      </c>
      <c r="M1101" s="25" t="n">
        <v>3.68155776</v>
      </c>
      <c r="N1101" s="0" t="str">
        <f aca="false">A1101&amp;"_"&amp;B1101</f>
        <v>MAW744_4</v>
      </c>
      <c r="O1101" s="0" t="n">
        <f aca="false">HLOOKUP(N1101,UP!$C$15:$AH$16,2,0)</f>
        <v>0</v>
      </c>
    </row>
    <row r="1102" customFormat="false" ht="15.75" hidden="false" customHeight="true" outlineLevel="0" collapsed="false">
      <c r="A1102" s="21" t="s">
        <v>47</v>
      </c>
      <c r="B1102" s="26" t="n">
        <v>4</v>
      </c>
      <c r="C1102" s="27" t="s">
        <v>67</v>
      </c>
      <c r="D1102" s="27" t="n">
        <v>81</v>
      </c>
      <c r="E1102" s="24" t="s">
        <v>92</v>
      </c>
      <c r="F1102" s="15" t="n">
        <v>1</v>
      </c>
      <c r="G1102" s="15" t="n">
        <v>0</v>
      </c>
      <c r="H1102" s="2" t="n">
        <f aca="false">MAX(I1102:J1102)</f>
        <v>0</v>
      </c>
      <c r="I1102" s="15" t="n">
        <v>0</v>
      </c>
      <c r="J1102" s="15" t="n">
        <v>0</v>
      </c>
      <c r="K1102" s="15" t="n">
        <v>4.05328284166155</v>
      </c>
      <c r="L1102" s="15" t="n">
        <v>60</v>
      </c>
      <c r="M1102" s="25" t="n">
        <v>3.68155776</v>
      </c>
      <c r="N1102" s="0" t="str">
        <f aca="false">A1102&amp;"_"&amp;B1102</f>
        <v>MAW744_4</v>
      </c>
      <c r="O1102" s="0" t="n">
        <f aca="false">HLOOKUP(N1102,UP!$C$15:$AH$16,2,0)</f>
        <v>0</v>
      </c>
    </row>
    <row r="1103" customFormat="false" ht="15.75" hidden="false" customHeight="true" outlineLevel="0" collapsed="false">
      <c r="A1103" s="21" t="s">
        <v>47</v>
      </c>
      <c r="B1103" s="26" t="n">
        <v>4</v>
      </c>
      <c r="C1103" s="27" t="s">
        <v>56</v>
      </c>
      <c r="D1103" s="27" t="n">
        <v>92</v>
      </c>
      <c r="E1103" s="24" t="s">
        <v>92</v>
      </c>
      <c r="F1103" s="15" t="n">
        <v>1</v>
      </c>
      <c r="G1103" s="15" t="n">
        <v>0</v>
      </c>
      <c r="H1103" s="2" t="n">
        <f aca="false">MAX(I1103:J1103)</f>
        <v>0</v>
      </c>
      <c r="I1103" s="15" t="n">
        <v>0</v>
      </c>
      <c r="J1103" s="15" t="n">
        <v>0</v>
      </c>
      <c r="K1103" s="15" t="n">
        <v>2.87911258738237</v>
      </c>
      <c r="L1103" s="15" t="n">
        <v>60</v>
      </c>
      <c r="M1103" s="25" t="n">
        <v>3.68155776</v>
      </c>
      <c r="N1103" s="0" t="str">
        <f aca="false">A1103&amp;"_"&amp;B1103</f>
        <v>MAW744_4</v>
      </c>
      <c r="O1103" s="0" t="n">
        <f aca="false">HLOOKUP(N1103,UP!$C$15:$AH$16,2,0)</f>
        <v>0</v>
      </c>
    </row>
    <row r="1104" customFormat="false" ht="15.75" hidden="false" customHeight="true" outlineLevel="0" collapsed="false">
      <c r="A1104" s="21" t="s">
        <v>47</v>
      </c>
      <c r="B1104" s="26" t="n">
        <v>4</v>
      </c>
      <c r="C1104" s="27" t="s">
        <v>56</v>
      </c>
      <c r="D1104" s="27" t="n">
        <v>317</v>
      </c>
      <c r="E1104" s="24" t="s">
        <v>92</v>
      </c>
      <c r="F1104" s="15" t="n">
        <v>1</v>
      </c>
      <c r="G1104" s="15" t="n">
        <v>0</v>
      </c>
      <c r="H1104" s="2" t="n">
        <f aca="false">MAX(I1104:J1104)</f>
        <v>0</v>
      </c>
      <c r="I1104" s="15" t="n">
        <v>0</v>
      </c>
      <c r="J1104" s="15" t="n">
        <v>0</v>
      </c>
      <c r="K1104" s="15" t="n">
        <v>5.78398623452417</v>
      </c>
      <c r="L1104" s="15" t="n">
        <v>60</v>
      </c>
      <c r="M1104" s="25" t="n">
        <v>3.68155776</v>
      </c>
      <c r="N1104" s="0" t="str">
        <f aca="false">A1104&amp;"_"&amp;B1104</f>
        <v>MAW744_4</v>
      </c>
      <c r="O1104" s="0" t="n">
        <f aca="false">HLOOKUP(N1104,UP!$C$15:$AH$16,2,0)</f>
        <v>0</v>
      </c>
    </row>
    <row r="1105" customFormat="false" ht="15.75" hidden="false" customHeight="true" outlineLevel="0" collapsed="false">
      <c r="A1105" s="21" t="s">
        <v>47</v>
      </c>
      <c r="B1105" s="26" t="n">
        <v>4</v>
      </c>
      <c r="C1105" s="27" t="s">
        <v>56</v>
      </c>
      <c r="D1105" s="27" t="n">
        <v>322</v>
      </c>
      <c r="E1105" s="24" t="s">
        <v>92</v>
      </c>
      <c r="F1105" s="15" t="n">
        <v>1</v>
      </c>
      <c r="G1105" s="15" t="n">
        <v>0</v>
      </c>
      <c r="H1105" s="2" t="n">
        <f aca="false">MAX(I1105:J1105)</f>
        <v>0</v>
      </c>
      <c r="I1105" s="15" t="n">
        <v>0</v>
      </c>
      <c r="J1105" s="15" t="n">
        <v>0</v>
      </c>
      <c r="K1105" s="15" t="n">
        <v>7.44745954459996</v>
      </c>
      <c r="L1105" s="15" t="n">
        <v>60</v>
      </c>
      <c r="M1105" s="25" t="n">
        <v>3.68155776</v>
      </c>
      <c r="N1105" s="0" t="str">
        <f aca="false">A1105&amp;"_"&amp;B1105</f>
        <v>MAW744_4</v>
      </c>
      <c r="O1105" s="0" t="n">
        <f aca="false">HLOOKUP(N1105,UP!$C$15:$AH$16,2,0)</f>
        <v>0</v>
      </c>
    </row>
    <row r="1106" customFormat="false" ht="15.75" hidden="false" customHeight="true" outlineLevel="0" collapsed="false">
      <c r="A1106" s="21" t="s">
        <v>47</v>
      </c>
      <c r="B1106" s="26" t="n">
        <v>4</v>
      </c>
      <c r="C1106" s="27" t="s">
        <v>57</v>
      </c>
      <c r="D1106" s="27" t="n">
        <v>485</v>
      </c>
      <c r="E1106" s="24" t="s">
        <v>92</v>
      </c>
      <c r="F1106" s="15" t="n">
        <v>1</v>
      </c>
      <c r="G1106" s="15" t="n">
        <v>0</v>
      </c>
      <c r="H1106" s="2" t="n">
        <f aca="false">MAX(I1106:J1106)</f>
        <v>0</v>
      </c>
      <c r="I1106" s="15" t="n">
        <v>0</v>
      </c>
      <c r="J1106" s="15" t="n">
        <v>0</v>
      </c>
      <c r="K1106" s="15" t="n">
        <v>3.62162801105831</v>
      </c>
      <c r="L1106" s="15" t="n">
        <v>60</v>
      </c>
      <c r="M1106" s="25" t="n">
        <v>3.68155776</v>
      </c>
      <c r="N1106" s="0" t="str">
        <f aca="false">A1106&amp;"_"&amp;B1106</f>
        <v>MAW744_4</v>
      </c>
      <c r="O1106" s="0" t="n">
        <f aca="false">HLOOKUP(N1106,UP!$C$15:$AH$16,2,0)</f>
        <v>0</v>
      </c>
    </row>
    <row r="1107" customFormat="false" ht="15.75" hidden="false" customHeight="true" outlineLevel="0" collapsed="false">
      <c r="A1107" s="21" t="s">
        <v>47</v>
      </c>
      <c r="B1107" s="26" t="n">
        <v>4</v>
      </c>
      <c r="C1107" s="27" t="s">
        <v>56</v>
      </c>
      <c r="D1107" s="27" t="n">
        <v>338</v>
      </c>
      <c r="E1107" s="24" t="s">
        <v>92</v>
      </c>
      <c r="F1107" s="15" t="n">
        <v>1</v>
      </c>
      <c r="G1107" s="15" t="n">
        <v>0</v>
      </c>
      <c r="H1107" s="2" t="n">
        <f aca="false">MAX(I1107:J1107)</f>
        <v>0</v>
      </c>
      <c r="I1107" s="15" t="n">
        <v>0</v>
      </c>
      <c r="J1107" s="15" t="n">
        <v>0</v>
      </c>
      <c r="K1107" s="15" t="n">
        <v>3.34893776872672</v>
      </c>
      <c r="L1107" s="15" t="n">
        <v>60</v>
      </c>
      <c r="M1107" s="25" t="n">
        <v>3.68155776</v>
      </c>
      <c r="N1107" s="0" t="str">
        <f aca="false">A1107&amp;"_"&amp;B1107</f>
        <v>MAW744_4</v>
      </c>
      <c r="O1107" s="0" t="n">
        <f aca="false">HLOOKUP(N1107,UP!$C$15:$AH$16,2,0)</f>
        <v>0</v>
      </c>
    </row>
    <row r="1108" customFormat="false" ht="15.75" hidden="false" customHeight="true" outlineLevel="0" collapsed="false">
      <c r="A1108" s="21" t="s">
        <v>47</v>
      </c>
      <c r="B1108" s="26" t="n">
        <v>4</v>
      </c>
      <c r="C1108" s="27" t="s">
        <v>57</v>
      </c>
      <c r="D1108" s="27" t="n">
        <v>340</v>
      </c>
      <c r="E1108" s="24" t="s">
        <v>92</v>
      </c>
      <c r="F1108" s="15" t="n">
        <v>1</v>
      </c>
      <c r="G1108" s="15" t="n">
        <v>0</v>
      </c>
      <c r="H1108" s="2" t="n">
        <f aca="false">MAX(I1108:J1108)</f>
        <v>0</v>
      </c>
      <c r="I1108" s="15" t="n">
        <v>0</v>
      </c>
      <c r="J1108" s="15" t="n">
        <v>0</v>
      </c>
      <c r="K1108" s="15" t="n">
        <v>2.73169335211266</v>
      </c>
      <c r="L1108" s="15" t="n">
        <v>60</v>
      </c>
      <c r="M1108" s="25" t="n">
        <v>3.68155776</v>
      </c>
      <c r="N1108" s="0" t="str">
        <f aca="false">A1108&amp;"_"&amp;B1108</f>
        <v>MAW744_4</v>
      </c>
      <c r="O1108" s="0" t="n">
        <f aca="false">HLOOKUP(N1108,UP!$C$15:$AH$16,2,0)</f>
        <v>0</v>
      </c>
    </row>
    <row r="1109" customFormat="false" ht="15.75" hidden="false" customHeight="true" outlineLevel="0" collapsed="false">
      <c r="A1109" s="21" t="s">
        <v>47</v>
      </c>
      <c r="B1109" s="26" t="n">
        <v>4</v>
      </c>
      <c r="C1109" s="27" t="s">
        <v>56</v>
      </c>
      <c r="D1109" s="27" t="n">
        <v>341</v>
      </c>
      <c r="E1109" s="24" t="s">
        <v>92</v>
      </c>
      <c r="F1109" s="15" t="n">
        <v>1</v>
      </c>
      <c r="G1109" s="15" t="n">
        <v>0</v>
      </c>
      <c r="H1109" s="2" t="n">
        <f aca="false">MAX(I1109:J1109)</f>
        <v>0</v>
      </c>
      <c r="I1109" s="15" t="n">
        <v>0</v>
      </c>
      <c r="J1109" s="15" t="n">
        <v>0</v>
      </c>
      <c r="K1109" s="15" t="n">
        <v>2.04282062299676</v>
      </c>
      <c r="L1109" s="15" t="n">
        <v>60</v>
      </c>
      <c r="M1109" s="25" t="n">
        <v>3.68155776</v>
      </c>
      <c r="N1109" s="0" t="str">
        <f aca="false">A1109&amp;"_"&amp;B1109</f>
        <v>MAW744_4</v>
      </c>
      <c r="O1109" s="0" t="n">
        <f aca="false">HLOOKUP(N1109,UP!$C$15:$AH$16,2,0)</f>
        <v>0</v>
      </c>
    </row>
    <row r="1110" customFormat="false" ht="15.75" hidden="false" customHeight="true" outlineLevel="0" collapsed="false">
      <c r="A1110" s="21" t="s">
        <v>47</v>
      </c>
      <c r="B1110" s="26" t="n">
        <v>4</v>
      </c>
      <c r="C1110" s="27" t="s">
        <v>57</v>
      </c>
      <c r="D1110" s="27" t="n">
        <v>311</v>
      </c>
      <c r="E1110" s="24" t="s">
        <v>92</v>
      </c>
      <c r="F1110" s="15" t="n">
        <v>1</v>
      </c>
      <c r="G1110" s="15" t="n">
        <v>0</v>
      </c>
      <c r="H1110" s="2" t="n">
        <f aca="false">MAX(I1110:J1110)</f>
        <v>0</v>
      </c>
      <c r="I1110" s="15" t="n">
        <v>0</v>
      </c>
      <c r="J1110" s="15" t="n">
        <v>0</v>
      </c>
      <c r="K1110" s="15" t="n">
        <v>2.39892015028117</v>
      </c>
      <c r="L1110" s="15" t="n">
        <v>60</v>
      </c>
      <c r="M1110" s="25" t="n">
        <v>3.68155776</v>
      </c>
      <c r="N1110" s="0" t="str">
        <f aca="false">A1110&amp;"_"&amp;B1110</f>
        <v>MAW744_4</v>
      </c>
      <c r="O1110" s="0" t="n">
        <f aca="false">HLOOKUP(N1110,UP!$C$15:$AH$16,2,0)</f>
        <v>0</v>
      </c>
    </row>
    <row r="1111" customFormat="false" ht="15.75" hidden="false" customHeight="true" outlineLevel="0" collapsed="false">
      <c r="A1111" s="21" t="s">
        <v>47</v>
      </c>
      <c r="B1111" s="26" t="n">
        <v>4</v>
      </c>
      <c r="C1111" s="27" t="s">
        <v>56</v>
      </c>
      <c r="D1111" s="27" t="n">
        <v>313</v>
      </c>
      <c r="E1111" s="24" t="s">
        <v>92</v>
      </c>
      <c r="F1111" s="15" t="n">
        <v>1</v>
      </c>
      <c r="G1111" s="15" t="n">
        <v>0</v>
      </c>
      <c r="H1111" s="2" t="n">
        <f aca="false">MAX(I1111:J1111)</f>
        <v>0</v>
      </c>
      <c r="I1111" s="15" t="n">
        <v>0</v>
      </c>
      <c r="J1111" s="15" t="n">
        <v>0</v>
      </c>
      <c r="K1111" s="15" t="n">
        <v>4.16685141608882</v>
      </c>
      <c r="L1111" s="15" t="n">
        <v>60</v>
      </c>
      <c r="M1111" s="25" t="n">
        <v>3.68155776</v>
      </c>
      <c r="N1111" s="0" t="str">
        <f aca="false">A1111&amp;"_"&amp;B1111</f>
        <v>MAW744_4</v>
      </c>
      <c r="O1111" s="0" t="n">
        <f aca="false">HLOOKUP(N1111,UP!$C$15:$AH$16,2,0)</f>
        <v>0</v>
      </c>
    </row>
    <row r="1112" customFormat="false" ht="15.75" hidden="false" customHeight="true" outlineLevel="0" collapsed="false">
      <c r="A1112" s="21" t="s">
        <v>47</v>
      </c>
      <c r="B1112" s="26" t="n">
        <v>4</v>
      </c>
      <c r="C1112" s="27" t="s">
        <v>56</v>
      </c>
      <c r="D1112" s="27" t="n">
        <v>314</v>
      </c>
      <c r="E1112" s="24" t="s">
        <v>92</v>
      </c>
      <c r="F1112" s="15" t="n">
        <v>1</v>
      </c>
      <c r="G1112" s="15" t="n">
        <v>0</v>
      </c>
      <c r="H1112" s="2" t="n">
        <f aca="false">MAX(I1112:J1112)</f>
        <v>0</v>
      </c>
      <c r="I1112" s="15" t="n">
        <v>0</v>
      </c>
      <c r="J1112" s="15" t="n">
        <v>0</v>
      </c>
      <c r="K1112" s="15" t="n">
        <v>4.3083016253167</v>
      </c>
      <c r="L1112" s="15" t="n">
        <v>60</v>
      </c>
      <c r="M1112" s="25" t="n">
        <v>3.68155776</v>
      </c>
      <c r="N1112" s="0" t="str">
        <f aca="false">A1112&amp;"_"&amp;B1112</f>
        <v>MAW744_4</v>
      </c>
      <c r="O1112" s="0" t="n">
        <f aca="false">HLOOKUP(N1112,UP!$C$15:$AH$16,2,0)</f>
        <v>0</v>
      </c>
    </row>
    <row r="1113" customFormat="false" ht="15.75" hidden="false" customHeight="true" outlineLevel="0" collapsed="false">
      <c r="A1113" s="21" t="s">
        <v>47</v>
      </c>
      <c r="B1113" s="26" t="n">
        <v>4</v>
      </c>
      <c r="C1113" s="27" t="s">
        <v>56</v>
      </c>
      <c r="D1113" s="27" t="n">
        <v>309</v>
      </c>
      <c r="E1113" s="24" t="s">
        <v>92</v>
      </c>
      <c r="F1113" s="15" t="n">
        <v>1</v>
      </c>
      <c r="G1113" s="15" t="n">
        <v>0</v>
      </c>
      <c r="H1113" s="2" t="n">
        <f aca="false">MAX(I1113:J1113)</f>
        <v>0</v>
      </c>
      <c r="I1113" s="15" t="n">
        <v>0</v>
      </c>
      <c r="J1113" s="15" t="n">
        <v>0</v>
      </c>
      <c r="K1113" s="15" t="n">
        <v>3.79198087269922</v>
      </c>
      <c r="L1113" s="15" t="n">
        <v>60</v>
      </c>
      <c r="M1113" s="25" t="n">
        <v>3.68155776</v>
      </c>
      <c r="N1113" s="0" t="str">
        <f aca="false">A1113&amp;"_"&amp;B1113</f>
        <v>MAW744_4</v>
      </c>
      <c r="O1113" s="0" t="n">
        <f aca="false">HLOOKUP(N1113,UP!$C$15:$AH$16,2,0)</f>
        <v>0</v>
      </c>
    </row>
    <row r="1114" customFormat="false" ht="15.75" hidden="false" customHeight="true" outlineLevel="0" collapsed="false">
      <c r="A1114" s="21" t="s">
        <v>47</v>
      </c>
      <c r="B1114" s="26" t="n">
        <v>4</v>
      </c>
      <c r="C1114" s="27" t="s">
        <v>56</v>
      </c>
      <c r="D1114" s="27" t="n">
        <v>125</v>
      </c>
      <c r="E1114" s="24" t="s">
        <v>92</v>
      </c>
      <c r="F1114" s="15" t="n">
        <v>1</v>
      </c>
      <c r="G1114" s="15" t="n">
        <v>0</v>
      </c>
      <c r="H1114" s="2" t="n">
        <f aca="false">MAX(I1114:J1114)</f>
        <v>0</v>
      </c>
      <c r="I1114" s="15" t="n">
        <v>0</v>
      </c>
      <c r="J1114" s="15" t="n">
        <v>0</v>
      </c>
      <c r="K1114" s="15" t="n">
        <v>3.3965328974286</v>
      </c>
      <c r="L1114" s="15" t="n">
        <v>60</v>
      </c>
      <c r="M1114" s="25" t="n">
        <v>3.68155776</v>
      </c>
      <c r="N1114" s="0" t="str">
        <f aca="false">A1114&amp;"_"&amp;B1114</f>
        <v>MAW744_4</v>
      </c>
      <c r="O1114" s="0" t="n">
        <f aca="false">HLOOKUP(N1114,UP!$C$15:$AH$16,2,0)</f>
        <v>0</v>
      </c>
    </row>
    <row r="1115" customFormat="false" ht="15.75" hidden="false" customHeight="true" outlineLevel="0" collapsed="false">
      <c r="A1115" s="21" t="s">
        <v>47</v>
      </c>
      <c r="B1115" s="26" t="n">
        <v>4</v>
      </c>
      <c r="C1115" s="27" t="s">
        <v>57</v>
      </c>
      <c r="D1115" s="27" t="n">
        <v>305</v>
      </c>
      <c r="E1115" s="24" t="s">
        <v>92</v>
      </c>
      <c r="F1115" s="15" t="n">
        <v>1</v>
      </c>
      <c r="G1115" s="15" t="n">
        <v>0</v>
      </c>
      <c r="H1115" s="2" t="n">
        <f aca="false">MAX(I1115:J1115)</f>
        <v>0</v>
      </c>
      <c r="I1115" s="15" t="n">
        <v>0</v>
      </c>
      <c r="J1115" s="15" t="n">
        <v>0</v>
      </c>
      <c r="K1115" s="15" t="n">
        <v>3.52757658099147</v>
      </c>
      <c r="L1115" s="15" t="n">
        <v>60</v>
      </c>
      <c r="M1115" s="25" t="n">
        <v>3.68155776</v>
      </c>
      <c r="N1115" s="0" t="str">
        <f aca="false">A1115&amp;"_"&amp;B1115</f>
        <v>MAW744_4</v>
      </c>
      <c r="O1115" s="0" t="n">
        <f aca="false">HLOOKUP(N1115,UP!$C$15:$AH$16,2,0)</f>
        <v>0</v>
      </c>
    </row>
    <row r="1116" customFormat="false" ht="15.75" hidden="false" customHeight="true" outlineLevel="0" collapsed="false">
      <c r="A1116" s="21" t="s">
        <v>47</v>
      </c>
      <c r="B1116" s="26" t="n">
        <v>4</v>
      </c>
      <c r="C1116" s="27" t="s">
        <v>56</v>
      </c>
      <c r="D1116" s="27" t="n">
        <v>129</v>
      </c>
      <c r="E1116" s="24" t="s">
        <v>92</v>
      </c>
      <c r="F1116" s="15" t="n">
        <v>1</v>
      </c>
      <c r="G1116" s="15" t="n">
        <v>0</v>
      </c>
      <c r="H1116" s="2" t="n">
        <f aca="false">MAX(I1116:J1116)</f>
        <v>0</v>
      </c>
      <c r="I1116" s="15" t="n">
        <v>0</v>
      </c>
      <c r="J1116" s="15" t="n">
        <v>0</v>
      </c>
      <c r="K1116" s="15" t="n">
        <v>3.94733262941924</v>
      </c>
      <c r="L1116" s="15" t="n">
        <v>60</v>
      </c>
      <c r="M1116" s="25" t="n">
        <v>3.68155776</v>
      </c>
      <c r="N1116" s="0" t="str">
        <f aca="false">A1116&amp;"_"&amp;B1116</f>
        <v>MAW744_4</v>
      </c>
      <c r="O1116" s="0" t="n">
        <f aca="false">HLOOKUP(N1116,UP!$C$15:$AH$16,2,0)</f>
        <v>0</v>
      </c>
    </row>
    <row r="1117" customFormat="false" ht="15.75" hidden="false" customHeight="true" outlineLevel="0" collapsed="false">
      <c r="A1117" s="21" t="s">
        <v>47</v>
      </c>
      <c r="B1117" s="26" t="n">
        <v>4</v>
      </c>
      <c r="C1117" s="27" t="s">
        <v>76</v>
      </c>
      <c r="D1117" s="27" t="n">
        <v>376</v>
      </c>
      <c r="E1117" s="24" t="s">
        <v>92</v>
      </c>
      <c r="F1117" s="15" t="n">
        <v>1</v>
      </c>
      <c r="G1117" s="15" t="n">
        <v>0</v>
      </c>
      <c r="H1117" s="2" t="n">
        <f aca="false">MAX(I1117:J1117)</f>
        <v>0</v>
      </c>
      <c r="I1117" s="15" t="n">
        <v>0</v>
      </c>
      <c r="J1117" s="15" t="n">
        <v>0</v>
      </c>
      <c r="K1117" s="15" t="n">
        <v>3.45308156519322</v>
      </c>
      <c r="L1117" s="15" t="n">
        <v>60</v>
      </c>
      <c r="M1117" s="25" t="n">
        <v>3.68155776</v>
      </c>
      <c r="N1117" s="0" t="str">
        <f aca="false">A1117&amp;"_"&amp;B1117</f>
        <v>MAW744_4</v>
      </c>
      <c r="O1117" s="0" t="n">
        <f aca="false">HLOOKUP(N1117,UP!$C$15:$AH$16,2,0)</f>
        <v>0</v>
      </c>
    </row>
    <row r="1118" customFormat="false" ht="15.75" hidden="false" customHeight="true" outlineLevel="0" collapsed="false">
      <c r="A1118" s="21" t="s">
        <v>47</v>
      </c>
      <c r="B1118" s="26" t="n">
        <v>4</v>
      </c>
      <c r="C1118" s="27" t="s">
        <v>76</v>
      </c>
      <c r="D1118" s="27" t="n">
        <v>504</v>
      </c>
      <c r="E1118" s="24" t="s">
        <v>92</v>
      </c>
      <c r="F1118" s="15" t="n">
        <v>1</v>
      </c>
      <c r="G1118" s="15" t="n">
        <v>0</v>
      </c>
      <c r="H1118" s="2" t="n">
        <f aca="false">MAX(I1118:J1118)</f>
        <v>0</v>
      </c>
      <c r="I1118" s="15" t="n">
        <v>0</v>
      </c>
      <c r="J1118" s="15" t="n">
        <v>0</v>
      </c>
      <c r="K1118" s="15" t="n">
        <v>2.87239743308532</v>
      </c>
      <c r="L1118" s="15" t="n">
        <v>60</v>
      </c>
      <c r="M1118" s="25" t="n">
        <v>3.68155776</v>
      </c>
      <c r="N1118" s="0" t="str">
        <f aca="false">A1118&amp;"_"&amp;B1118</f>
        <v>MAW744_4</v>
      </c>
      <c r="O1118" s="0" t="n">
        <f aca="false">HLOOKUP(N1118,UP!$C$15:$AH$16,2,0)</f>
        <v>0</v>
      </c>
    </row>
    <row r="1119" customFormat="false" ht="15.75" hidden="false" customHeight="true" outlineLevel="0" collapsed="false">
      <c r="A1119" s="21" t="s">
        <v>47</v>
      </c>
      <c r="B1119" s="26" t="n">
        <v>4</v>
      </c>
      <c r="C1119" s="27" t="s">
        <v>56</v>
      </c>
      <c r="D1119" s="27" t="n">
        <v>365</v>
      </c>
      <c r="E1119" s="24" t="s">
        <v>92</v>
      </c>
      <c r="F1119" s="15" t="n">
        <v>1</v>
      </c>
      <c r="G1119" s="15" t="n">
        <v>0</v>
      </c>
      <c r="H1119" s="2" t="n">
        <f aca="false">MAX(I1119:J1119)</f>
        <v>0</v>
      </c>
      <c r="I1119" s="15" t="n">
        <v>0</v>
      </c>
      <c r="J1119" s="15" t="n">
        <v>0</v>
      </c>
      <c r="K1119" s="15" t="n">
        <v>3.77674414832931</v>
      </c>
      <c r="L1119" s="15" t="n">
        <v>60</v>
      </c>
      <c r="M1119" s="25" t="n">
        <v>3.68155776</v>
      </c>
      <c r="N1119" s="0" t="str">
        <f aca="false">A1119&amp;"_"&amp;B1119</f>
        <v>MAW744_4</v>
      </c>
      <c r="O1119" s="0" t="n">
        <f aca="false">HLOOKUP(N1119,UP!$C$15:$AH$16,2,0)</f>
        <v>0</v>
      </c>
    </row>
    <row r="1120" customFormat="false" ht="15.75" hidden="false" customHeight="true" outlineLevel="0" collapsed="false">
      <c r="A1120" s="21" t="s">
        <v>47</v>
      </c>
      <c r="B1120" s="26" t="n">
        <v>4</v>
      </c>
      <c r="C1120" s="27" t="s">
        <v>56</v>
      </c>
      <c r="D1120" s="27" t="n">
        <v>496</v>
      </c>
      <c r="E1120" s="24" t="s">
        <v>92</v>
      </c>
      <c r="F1120" s="15" t="n">
        <v>1</v>
      </c>
      <c r="G1120" s="15" t="n">
        <v>0</v>
      </c>
      <c r="H1120" s="2" t="n">
        <f aca="false">MAX(I1120:J1120)</f>
        <v>0</v>
      </c>
      <c r="I1120" s="15" t="n">
        <v>0</v>
      </c>
      <c r="J1120" s="15" t="n">
        <v>0</v>
      </c>
      <c r="K1120" s="15" t="n">
        <v>5.66664774891259</v>
      </c>
      <c r="L1120" s="15" t="n">
        <v>60</v>
      </c>
      <c r="M1120" s="25" t="n">
        <v>3.68155776</v>
      </c>
      <c r="N1120" s="0" t="str">
        <f aca="false">A1120&amp;"_"&amp;B1120</f>
        <v>MAW744_4</v>
      </c>
      <c r="O1120" s="0" t="n">
        <f aca="false">HLOOKUP(N1120,UP!$C$15:$AH$16,2,0)</f>
        <v>0</v>
      </c>
    </row>
    <row r="1121" customFormat="false" ht="15.75" hidden="false" customHeight="true" outlineLevel="0" collapsed="false">
      <c r="A1121" s="21" t="s">
        <v>47</v>
      </c>
      <c r="B1121" s="26" t="n">
        <v>4</v>
      </c>
      <c r="C1121" s="27" t="s">
        <v>65</v>
      </c>
      <c r="D1121" s="27" t="n">
        <v>132</v>
      </c>
      <c r="E1121" s="24" t="s">
        <v>92</v>
      </c>
      <c r="F1121" s="15" t="n">
        <v>1</v>
      </c>
      <c r="G1121" s="15" t="n">
        <v>0</v>
      </c>
      <c r="H1121" s="2" t="n">
        <f aca="false">MAX(I1121:J1121)</f>
        <v>0</v>
      </c>
      <c r="I1121" s="15" t="n">
        <v>0</v>
      </c>
      <c r="J1121" s="15" t="n">
        <v>0</v>
      </c>
      <c r="K1121" s="15" t="n">
        <v>5.30469700531088</v>
      </c>
      <c r="L1121" s="15" t="n">
        <v>60</v>
      </c>
      <c r="M1121" s="25" t="n">
        <v>3.68155776</v>
      </c>
      <c r="N1121" s="0" t="str">
        <f aca="false">A1121&amp;"_"&amp;B1121</f>
        <v>MAW744_4</v>
      </c>
      <c r="O1121" s="0" t="n">
        <f aca="false">HLOOKUP(N1121,UP!$C$15:$AH$16,2,0)</f>
        <v>0</v>
      </c>
    </row>
    <row r="1122" customFormat="false" ht="15.75" hidden="false" customHeight="true" outlineLevel="0" collapsed="false">
      <c r="A1122" s="21" t="s">
        <v>47</v>
      </c>
      <c r="B1122" s="26" t="n">
        <v>4</v>
      </c>
      <c r="C1122" s="27" t="s">
        <v>56</v>
      </c>
      <c r="D1122" s="27" t="n">
        <v>133</v>
      </c>
      <c r="E1122" s="24" t="s">
        <v>92</v>
      </c>
      <c r="F1122" s="15" t="n">
        <v>1</v>
      </c>
      <c r="G1122" s="15" t="n">
        <v>0</v>
      </c>
      <c r="H1122" s="2" t="n">
        <f aca="false">MAX(I1122:J1122)</f>
        <v>0</v>
      </c>
      <c r="I1122" s="15" t="n">
        <v>0</v>
      </c>
      <c r="J1122" s="15" t="n">
        <v>0</v>
      </c>
      <c r="K1122" s="15" t="n">
        <v>4.73712902253171</v>
      </c>
      <c r="L1122" s="15" t="n">
        <v>60</v>
      </c>
      <c r="M1122" s="25" t="n">
        <v>3.68155776</v>
      </c>
      <c r="N1122" s="0" t="str">
        <f aca="false">A1122&amp;"_"&amp;B1122</f>
        <v>MAW744_4</v>
      </c>
      <c r="O1122" s="0" t="n">
        <f aca="false">HLOOKUP(N1122,UP!$C$15:$AH$16,2,0)</f>
        <v>0</v>
      </c>
    </row>
    <row r="1123" customFormat="false" ht="15.75" hidden="false" customHeight="true" outlineLevel="0" collapsed="false">
      <c r="A1123" s="21" t="s">
        <v>47</v>
      </c>
      <c r="B1123" s="26" t="n">
        <v>4</v>
      </c>
      <c r="C1123" s="27" t="s">
        <v>53</v>
      </c>
      <c r="D1123" s="27" t="n">
        <v>375</v>
      </c>
      <c r="E1123" s="24" t="s">
        <v>92</v>
      </c>
      <c r="F1123" s="15" t="n">
        <v>1</v>
      </c>
      <c r="G1123" s="15" t="n">
        <v>0</v>
      </c>
      <c r="H1123" s="2" t="n">
        <f aca="false">MAX(I1123:J1123)</f>
        <v>0</v>
      </c>
      <c r="I1123" s="15" t="n">
        <v>0</v>
      </c>
      <c r="J1123" s="15" t="n">
        <v>0</v>
      </c>
      <c r="K1123" s="15" t="n">
        <v>2.77418339275247</v>
      </c>
      <c r="L1123" s="15" t="n">
        <v>60</v>
      </c>
      <c r="M1123" s="25" t="n">
        <v>3.68155776</v>
      </c>
      <c r="N1123" s="0" t="str">
        <f aca="false">A1123&amp;"_"&amp;B1123</f>
        <v>MAW744_4</v>
      </c>
      <c r="O1123" s="0" t="n">
        <f aca="false">HLOOKUP(N1123,UP!$C$15:$AH$16,2,0)</f>
        <v>0</v>
      </c>
    </row>
    <row r="1124" customFormat="false" ht="15.75" hidden="false" customHeight="true" outlineLevel="0" collapsed="false">
      <c r="A1124" s="21" t="s">
        <v>47</v>
      </c>
      <c r="B1124" s="26" t="n">
        <v>4</v>
      </c>
      <c r="C1124" s="27" t="s">
        <v>56</v>
      </c>
      <c r="D1124" s="27" t="n">
        <v>391</v>
      </c>
      <c r="E1124" s="24" t="s">
        <v>92</v>
      </c>
      <c r="F1124" s="15" t="n">
        <v>1</v>
      </c>
      <c r="G1124" s="15" t="n">
        <v>0</v>
      </c>
      <c r="H1124" s="2" t="n">
        <f aca="false">MAX(I1124:J1124)</f>
        <v>0</v>
      </c>
      <c r="I1124" s="15" t="n">
        <v>0</v>
      </c>
      <c r="J1124" s="15" t="n">
        <v>0</v>
      </c>
      <c r="K1124" s="15" t="n">
        <v>4.04841337304849</v>
      </c>
      <c r="L1124" s="15" t="n">
        <v>60</v>
      </c>
      <c r="M1124" s="25" t="n">
        <v>3.68155776</v>
      </c>
      <c r="N1124" s="0" t="str">
        <f aca="false">A1124&amp;"_"&amp;B1124</f>
        <v>MAW744_4</v>
      </c>
      <c r="O1124" s="0" t="n">
        <f aca="false">HLOOKUP(N1124,UP!$C$15:$AH$16,2,0)</f>
        <v>0</v>
      </c>
    </row>
    <row r="1125" customFormat="false" ht="15.75" hidden="false" customHeight="true" outlineLevel="0" collapsed="false">
      <c r="A1125" s="21" t="s">
        <v>47</v>
      </c>
      <c r="B1125" s="26" t="n">
        <v>4</v>
      </c>
      <c r="C1125" s="27" t="s">
        <v>56</v>
      </c>
      <c r="D1125" s="27" t="n">
        <v>146</v>
      </c>
      <c r="E1125" s="24" t="s">
        <v>92</v>
      </c>
      <c r="F1125" s="15" t="n">
        <v>1</v>
      </c>
      <c r="G1125" s="15" t="n">
        <v>0</v>
      </c>
      <c r="H1125" s="2" t="n">
        <f aca="false">MAX(I1125:J1125)</f>
        <v>0</v>
      </c>
      <c r="I1125" s="15" t="n">
        <v>0</v>
      </c>
      <c r="J1125" s="15" t="n">
        <v>0</v>
      </c>
      <c r="K1125" s="15" t="n">
        <v>4.60910912189793</v>
      </c>
      <c r="L1125" s="15" t="n">
        <v>60</v>
      </c>
      <c r="M1125" s="25" t="n">
        <v>3.68155776</v>
      </c>
      <c r="N1125" s="0" t="str">
        <f aca="false">A1125&amp;"_"&amp;B1125</f>
        <v>MAW744_4</v>
      </c>
      <c r="O1125" s="0" t="n">
        <f aca="false">HLOOKUP(N1125,UP!$C$15:$AH$16,2,0)</f>
        <v>0</v>
      </c>
    </row>
    <row r="1126" customFormat="false" ht="15.75" hidden="false" customHeight="true" outlineLevel="0" collapsed="false">
      <c r="A1126" s="21" t="s">
        <v>47</v>
      </c>
      <c r="B1126" s="26" t="n">
        <v>4</v>
      </c>
      <c r="C1126" s="27" t="s">
        <v>56</v>
      </c>
      <c r="D1126" s="27" t="n">
        <v>386</v>
      </c>
      <c r="E1126" s="24" t="s">
        <v>92</v>
      </c>
      <c r="F1126" s="15" t="n">
        <v>1</v>
      </c>
      <c r="G1126" s="15" t="n">
        <v>0</v>
      </c>
      <c r="H1126" s="2" t="n">
        <f aca="false">MAX(I1126:J1126)</f>
        <v>0</v>
      </c>
      <c r="I1126" s="15" t="n">
        <v>0</v>
      </c>
      <c r="J1126" s="15" t="n">
        <v>0</v>
      </c>
      <c r="K1126" s="15" t="n">
        <v>4.36822750518393</v>
      </c>
      <c r="L1126" s="15" t="n">
        <v>60</v>
      </c>
      <c r="M1126" s="25" t="n">
        <v>3.68155776</v>
      </c>
      <c r="N1126" s="0" t="str">
        <f aca="false">A1126&amp;"_"&amp;B1126</f>
        <v>MAW744_4</v>
      </c>
      <c r="O1126" s="0" t="n">
        <f aca="false">HLOOKUP(N1126,UP!$C$15:$AH$16,2,0)</f>
        <v>0</v>
      </c>
    </row>
    <row r="1127" customFormat="false" ht="15.75" hidden="false" customHeight="true" outlineLevel="0" collapsed="false">
      <c r="A1127" s="21" t="s">
        <v>47</v>
      </c>
      <c r="B1127" s="26" t="n">
        <v>4</v>
      </c>
      <c r="C1127" s="27" t="s">
        <v>76</v>
      </c>
      <c r="D1127" s="27" t="n">
        <v>364</v>
      </c>
      <c r="E1127" s="24" t="s">
        <v>92</v>
      </c>
      <c r="F1127" s="15" t="n">
        <v>1</v>
      </c>
      <c r="G1127" s="15" t="n">
        <v>0</v>
      </c>
      <c r="H1127" s="2" t="n">
        <f aca="false">MAX(I1127:J1127)</f>
        <v>0</v>
      </c>
      <c r="I1127" s="15" t="n">
        <v>0</v>
      </c>
      <c r="J1127" s="15" t="n">
        <v>0</v>
      </c>
      <c r="K1127" s="15" t="n">
        <v>3.70048198666342</v>
      </c>
      <c r="L1127" s="15" t="n">
        <v>60</v>
      </c>
      <c r="M1127" s="25" t="n">
        <v>3.68155776</v>
      </c>
      <c r="N1127" s="0" t="str">
        <f aca="false">A1127&amp;"_"&amp;B1127</f>
        <v>MAW744_4</v>
      </c>
      <c r="O1127" s="0" t="n">
        <f aca="false">HLOOKUP(N1127,UP!$C$15:$AH$16,2,0)</f>
        <v>0</v>
      </c>
    </row>
    <row r="1128" customFormat="false" ht="15.75" hidden="false" customHeight="true" outlineLevel="0" collapsed="false">
      <c r="A1128" s="21" t="s">
        <v>47</v>
      </c>
      <c r="B1128" s="26" t="n">
        <v>4</v>
      </c>
      <c r="C1128" s="27" t="s">
        <v>56</v>
      </c>
      <c r="D1128" s="27" t="n">
        <v>349</v>
      </c>
      <c r="E1128" s="24" t="s">
        <v>92</v>
      </c>
      <c r="F1128" s="15" t="n">
        <v>1</v>
      </c>
      <c r="G1128" s="15" t="n">
        <v>0</v>
      </c>
      <c r="H1128" s="2" t="n">
        <f aca="false">MAX(I1128:J1128)</f>
        <v>0</v>
      </c>
      <c r="I1128" s="15" t="n">
        <v>0</v>
      </c>
      <c r="J1128" s="15" t="n">
        <v>0</v>
      </c>
      <c r="K1128" s="15" t="n">
        <v>2.53616847933487</v>
      </c>
      <c r="L1128" s="15" t="n">
        <v>60</v>
      </c>
      <c r="M1128" s="25" t="n">
        <v>3.68155776</v>
      </c>
      <c r="N1128" s="0" t="str">
        <f aca="false">A1128&amp;"_"&amp;B1128</f>
        <v>MAW744_4</v>
      </c>
      <c r="O1128" s="0" t="n">
        <f aca="false">HLOOKUP(N1128,UP!$C$15:$AH$16,2,0)</f>
        <v>0</v>
      </c>
    </row>
    <row r="1129" customFormat="false" ht="15.75" hidden="false" customHeight="true" outlineLevel="0" collapsed="false">
      <c r="A1129" s="21" t="s">
        <v>47</v>
      </c>
      <c r="B1129" s="26" t="n">
        <v>4</v>
      </c>
      <c r="C1129" s="27" t="s">
        <v>61</v>
      </c>
      <c r="D1129" s="27" t="n">
        <v>356</v>
      </c>
      <c r="E1129" s="24" t="s">
        <v>92</v>
      </c>
      <c r="F1129" s="15" t="n">
        <v>1</v>
      </c>
      <c r="G1129" s="15" t="n">
        <v>0</v>
      </c>
      <c r="H1129" s="2" t="n">
        <f aca="false">MAX(I1129:J1129)</f>
        <v>0</v>
      </c>
      <c r="I1129" s="15" t="n">
        <v>0</v>
      </c>
      <c r="J1129" s="15" t="n">
        <v>0</v>
      </c>
      <c r="K1129" s="15" t="n">
        <v>2.77096326028254</v>
      </c>
      <c r="L1129" s="15" t="n">
        <v>60</v>
      </c>
      <c r="M1129" s="25" t="n">
        <v>3.68155776</v>
      </c>
      <c r="N1129" s="0" t="str">
        <f aca="false">A1129&amp;"_"&amp;B1129</f>
        <v>MAW744_4</v>
      </c>
      <c r="O1129" s="0" t="n">
        <f aca="false">HLOOKUP(N1129,UP!$C$15:$AH$16,2,0)</f>
        <v>0</v>
      </c>
    </row>
    <row r="1130" customFormat="false" ht="15.75" hidden="false" customHeight="true" outlineLevel="0" collapsed="false">
      <c r="A1130" s="21" t="s">
        <v>47</v>
      </c>
      <c r="B1130" s="26" t="n">
        <v>4</v>
      </c>
      <c r="C1130" s="27" t="s">
        <v>56</v>
      </c>
      <c r="D1130" s="27" t="n">
        <v>350</v>
      </c>
      <c r="E1130" s="24" t="s">
        <v>98</v>
      </c>
      <c r="F1130" s="15" t="n">
        <v>1</v>
      </c>
      <c r="G1130" s="15" t="n">
        <v>0</v>
      </c>
      <c r="H1130" s="2" t="n">
        <f aca="false">MAX(I1130:J1130)</f>
        <v>0</v>
      </c>
      <c r="I1130" s="15" t="n">
        <v>0</v>
      </c>
      <c r="J1130" s="15" t="n">
        <v>0</v>
      </c>
      <c r="K1130" s="15" t="n">
        <v>4.93736628428989</v>
      </c>
      <c r="L1130" s="15" t="n">
        <v>60</v>
      </c>
      <c r="M1130" s="25" t="n">
        <v>3.68155776</v>
      </c>
      <c r="N1130" s="0" t="str">
        <f aca="false">A1130&amp;"_"&amp;B1130</f>
        <v>MAW744_4</v>
      </c>
      <c r="O1130" s="0" t="n">
        <f aca="false">HLOOKUP(N1130,UP!$C$15:$AH$16,2,0)</f>
        <v>0</v>
      </c>
    </row>
    <row r="1131" customFormat="false" ht="15.75" hidden="false" customHeight="true" outlineLevel="0" collapsed="false">
      <c r="A1131" s="21" t="s">
        <v>47</v>
      </c>
      <c r="B1131" s="26" t="n">
        <v>4</v>
      </c>
      <c r="C1131" s="27" t="s">
        <v>56</v>
      </c>
      <c r="D1131" s="27" t="n">
        <v>351</v>
      </c>
      <c r="E1131" s="24" t="s">
        <v>92</v>
      </c>
      <c r="F1131" s="15" t="n">
        <v>1</v>
      </c>
      <c r="G1131" s="15" t="n">
        <v>0</v>
      </c>
      <c r="H1131" s="2" t="n">
        <f aca="false">MAX(I1131:J1131)</f>
        <v>0</v>
      </c>
      <c r="I1131" s="15" t="n">
        <v>0</v>
      </c>
      <c r="J1131" s="15" t="n">
        <v>0</v>
      </c>
      <c r="K1131" s="15" t="n">
        <v>4.8129984851159</v>
      </c>
      <c r="L1131" s="15" t="n">
        <v>60</v>
      </c>
      <c r="M1131" s="25" t="n">
        <v>3.68155776</v>
      </c>
      <c r="N1131" s="0" t="str">
        <f aca="false">A1131&amp;"_"&amp;B1131</f>
        <v>MAW744_4</v>
      </c>
      <c r="O1131" s="0" t="n">
        <f aca="false">HLOOKUP(N1131,UP!$C$15:$AH$16,2,0)</f>
        <v>0</v>
      </c>
    </row>
    <row r="1132" customFormat="false" ht="15.75" hidden="false" customHeight="true" outlineLevel="0" collapsed="false">
      <c r="A1132" s="21" t="s">
        <v>47</v>
      </c>
      <c r="B1132" s="26" t="n">
        <v>3</v>
      </c>
      <c r="C1132" s="27" t="s">
        <v>56</v>
      </c>
      <c r="D1132" s="27" t="n">
        <v>40</v>
      </c>
      <c r="E1132" s="24" t="s">
        <v>92</v>
      </c>
      <c r="F1132" s="15" t="n">
        <v>1</v>
      </c>
      <c r="G1132" s="15" t="n">
        <v>0</v>
      </c>
      <c r="H1132" s="2" t="n">
        <f aca="false">MAX(I1132:J1132)</f>
        <v>0</v>
      </c>
      <c r="I1132" s="15" t="n">
        <v>0</v>
      </c>
      <c r="J1132" s="15" t="n">
        <v>0</v>
      </c>
      <c r="K1132" s="15" t="n">
        <v>4.09161027203535</v>
      </c>
      <c r="L1132" s="15" t="n">
        <v>60</v>
      </c>
      <c r="M1132" s="25" t="n">
        <v>3.68155776</v>
      </c>
      <c r="N1132" s="0" t="str">
        <f aca="false">A1132&amp;"_"&amp;B1132</f>
        <v>MAW744_3</v>
      </c>
      <c r="O1132" s="0" t="n">
        <f aca="false">HLOOKUP(N1132,UP!$C$15:$AH$16,2,0)</f>
        <v>1</v>
      </c>
    </row>
    <row r="1133" customFormat="false" ht="15.75" hidden="false" customHeight="true" outlineLevel="0" collapsed="false">
      <c r="A1133" s="21" t="s">
        <v>47</v>
      </c>
      <c r="B1133" s="26" t="n">
        <v>3</v>
      </c>
      <c r="C1133" s="27" t="s">
        <v>60</v>
      </c>
      <c r="D1133" s="27" t="n">
        <v>267</v>
      </c>
      <c r="E1133" s="24" t="s">
        <v>92</v>
      </c>
      <c r="F1133" s="15" t="n">
        <v>1</v>
      </c>
      <c r="G1133" s="15" t="n">
        <v>0</v>
      </c>
      <c r="H1133" s="2" t="n">
        <f aca="false">MAX(I1133:J1133)</f>
        <v>0</v>
      </c>
      <c r="I1133" s="15" t="n">
        <v>0</v>
      </c>
      <c r="J1133" s="15" t="n">
        <v>0</v>
      </c>
      <c r="K1133" s="15" t="n">
        <v>4.46239674497528</v>
      </c>
      <c r="L1133" s="15" t="n">
        <v>60</v>
      </c>
      <c r="M1133" s="25" t="n">
        <v>3.68155776</v>
      </c>
      <c r="N1133" s="0" t="str">
        <f aca="false">A1133&amp;"_"&amp;B1133</f>
        <v>MAW744_3</v>
      </c>
      <c r="O1133" s="0" t="n">
        <f aca="false">HLOOKUP(N1133,UP!$C$15:$AH$16,2,0)</f>
        <v>1</v>
      </c>
    </row>
    <row r="1134" customFormat="false" ht="15.75" hidden="false" customHeight="true" outlineLevel="0" collapsed="false">
      <c r="A1134" s="21" t="s">
        <v>47</v>
      </c>
      <c r="B1134" s="26" t="n">
        <v>3</v>
      </c>
      <c r="C1134" s="27" t="s">
        <v>57</v>
      </c>
      <c r="D1134" s="27" t="n">
        <v>266</v>
      </c>
      <c r="E1134" s="24" t="s">
        <v>92</v>
      </c>
      <c r="F1134" s="15" t="n">
        <v>1</v>
      </c>
      <c r="G1134" s="15" t="n">
        <v>0</v>
      </c>
      <c r="H1134" s="2" t="n">
        <f aca="false">MAX(I1134:J1134)</f>
        <v>0</v>
      </c>
      <c r="I1134" s="15" t="n">
        <v>0</v>
      </c>
      <c r="J1134" s="15" t="n">
        <v>0</v>
      </c>
      <c r="K1134" s="15" t="n">
        <v>2.56479624239071</v>
      </c>
      <c r="L1134" s="15" t="n">
        <v>60</v>
      </c>
      <c r="M1134" s="25" t="n">
        <v>3.68155776</v>
      </c>
      <c r="N1134" s="0" t="str">
        <f aca="false">A1134&amp;"_"&amp;B1134</f>
        <v>MAW744_3</v>
      </c>
      <c r="O1134" s="0" t="n">
        <f aca="false">HLOOKUP(N1134,UP!$C$15:$AH$16,2,0)</f>
        <v>1</v>
      </c>
    </row>
    <row r="1135" customFormat="false" ht="15.75" hidden="false" customHeight="true" outlineLevel="0" collapsed="false">
      <c r="A1135" s="21" t="s">
        <v>47</v>
      </c>
      <c r="B1135" s="26" t="n">
        <v>3</v>
      </c>
      <c r="C1135" s="27" t="s">
        <v>74</v>
      </c>
      <c r="D1135" s="27" t="n">
        <v>51</v>
      </c>
      <c r="E1135" s="24" t="s">
        <v>92</v>
      </c>
      <c r="F1135" s="15" t="n">
        <v>1</v>
      </c>
      <c r="G1135" s="15" t="n">
        <v>0</v>
      </c>
      <c r="H1135" s="2" t="n">
        <f aca="false">MAX(I1135:J1135)</f>
        <v>0</v>
      </c>
      <c r="I1135" s="15" t="n">
        <v>0</v>
      </c>
      <c r="J1135" s="15" t="n">
        <v>0</v>
      </c>
      <c r="K1135" s="15" t="n">
        <v>4.01723306596161</v>
      </c>
      <c r="L1135" s="15" t="n">
        <v>60</v>
      </c>
      <c r="M1135" s="25" t="n">
        <v>3.68155776</v>
      </c>
      <c r="N1135" s="0" t="str">
        <f aca="false">A1135&amp;"_"&amp;B1135</f>
        <v>MAW744_3</v>
      </c>
      <c r="O1135" s="0" t="n">
        <f aca="false">HLOOKUP(N1135,UP!$C$15:$AH$16,2,0)</f>
        <v>1</v>
      </c>
    </row>
    <row r="1136" customFormat="false" ht="15.75" hidden="false" customHeight="true" outlineLevel="0" collapsed="false">
      <c r="A1136" s="21" t="s">
        <v>47</v>
      </c>
      <c r="B1136" s="26" t="n">
        <v>3</v>
      </c>
      <c r="C1136" s="27" t="s">
        <v>72</v>
      </c>
      <c r="D1136" s="27" t="n">
        <v>23</v>
      </c>
      <c r="E1136" s="24" t="s">
        <v>92</v>
      </c>
      <c r="F1136" s="15" t="n">
        <v>1</v>
      </c>
      <c r="G1136" s="15" t="n">
        <v>0</v>
      </c>
      <c r="H1136" s="2" t="n">
        <f aca="false">MAX(I1136:J1136)</f>
        <v>0</v>
      </c>
      <c r="I1136" s="15" t="n">
        <v>0</v>
      </c>
      <c r="J1136" s="15" t="n">
        <v>0</v>
      </c>
      <c r="K1136" s="15" t="n">
        <v>3.08260925151864</v>
      </c>
      <c r="L1136" s="15" t="n">
        <v>60</v>
      </c>
      <c r="M1136" s="25" t="n">
        <v>3.68155776</v>
      </c>
      <c r="N1136" s="0" t="str">
        <f aca="false">A1136&amp;"_"&amp;B1136</f>
        <v>MAW744_3</v>
      </c>
      <c r="O1136" s="0" t="n">
        <f aca="false">HLOOKUP(N1136,UP!$C$15:$AH$16,2,0)</f>
        <v>1</v>
      </c>
    </row>
    <row r="1137" customFormat="false" ht="15.75" hidden="false" customHeight="true" outlineLevel="0" collapsed="false">
      <c r="A1137" s="21" t="s">
        <v>47</v>
      </c>
      <c r="B1137" s="26" t="n">
        <v>2</v>
      </c>
      <c r="C1137" s="27" t="s">
        <v>56</v>
      </c>
      <c r="D1137" s="27" t="n">
        <v>646</v>
      </c>
      <c r="E1137" s="24" t="s">
        <v>92</v>
      </c>
      <c r="F1137" s="15" t="n">
        <v>1</v>
      </c>
      <c r="G1137" s="15" t="n">
        <v>0</v>
      </c>
      <c r="H1137" s="2" t="n">
        <f aca="false">MAX(I1137:J1137)</f>
        <v>0</v>
      </c>
      <c r="I1137" s="15" t="n">
        <v>0</v>
      </c>
      <c r="J1137" s="15" t="n">
        <v>0</v>
      </c>
      <c r="K1137" s="15" t="n">
        <v>3.49415788913891</v>
      </c>
      <c r="L1137" s="15" t="n">
        <v>60</v>
      </c>
      <c r="M1137" s="25" t="n">
        <v>3.68155776</v>
      </c>
      <c r="N1137" s="0" t="str">
        <f aca="false">A1137&amp;"_"&amp;B1137</f>
        <v>MAW744_2</v>
      </c>
      <c r="O1137" s="0" t="n">
        <f aca="false">HLOOKUP(N1137,UP!$C$15:$AH$16,2,0)</f>
        <v>1</v>
      </c>
    </row>
    <row r="1138" customFormat="false" ht="15.75" hidden="false" customHeight="true" outlineLevel="0" collapsed="false">
      <c r="A1138" s="21" t="s">
        <v>47</v>
      </c>
      <c r="B1138" s="26" t="n">
        <v>2</v>
      </c>
      <c r="C1138" s="27" t="s">
        <v>56</v>
      </c>
      <c r="D1138" s="27" t="n">
        <v>173</v>
      </c>
      <c r="E1138" s="24" t="s">
        <v>92</v>
      </c>
      <c r="F1138" s="15" t="n">
        <v>1</v>
      </c>
      <c r="G1138" s="15" t="n">
        <v>0</v>
      </c>
      <c r="H1138" s="2" t="n">
        <f aca="false">MAX(I1138:J1138)</f>
        <v>0</v>
      </c>
      <c r="I1138" s="15" t="n">
        <v>0</v>
      </c>
      <c r="J1138" s="15" t="n">
        <v>0</v>
      </c>
      <c r="K1138" s="15" t="n">
        <v>3.28795160133891</v>
      </c>
      <c r="L1138" s="15" t="n">
        <v>60</v>
      </c>
      <c r="M1138" s="25" t="n">
        <v>3.68155776</v>
      </c>
      <c r="N1138" s="0" t="str">
        <f aca="false">A1138&amp;"_"&amp;B1138</f>
        <v>MAW744_2</v>
      </c>
      <c r="O1138" s="0" t="n">
        <f aca="false">HLOOKUP(N1138,UP!$C$15:$AH$16,2,0)</f>
        <v>1</v>
      </c>
    </row>
    <row r="1139" customFormat="false" ht="15.75" hidden="false" customHeight="true" outlineLevel="0" collapsed="false">
      <c r="A1139" s="21" t="s">
        <v>47</v>
      </c>
      <c r="B1139" s="26" t="n">
        <v>2</v>
      </c>
      <c r="C1139" s="27" t="s">
        <v>56</v>
      </c>
      <c r="D1139" s="27" t="n">
        <v>174</v>
      </c>
      <c r="E1139" s="24" t="s">
        <v>92</v>
      </c>
      <c r="F1139" s="15" t="n">
        <v>1</v>
      </c>
      <c r="G1139" s="15" t="n">
        <v>0</v>
      </c>
      <c r="H1139" s="2" t="n">
        <f aca="false">MAX(I1139:J1139)</f>
        <v>0</v>
      </c>
      <c r="I1139" s="15" t="n">
        <v>0</v>
      </c>
      <c r="J1139" s="15" t="n">
        <v>0</v>
      </c>
      <c r="K1139" s="15" t="n">
        <v>2.74920773115643</v>
      </c>
      <c r="L1139" s="15" t="n">
        <v>60</v>
      </c>
      <c r="M1139" s="25" t="n">
        <v>3.68155776</v>
      </c>
      <c r="N1139" s="0" t="str">
        <f aca="false">A1139&amp;"_"&amp;B1139</f>
        <v>MAW744_2</v>
      </c>
      <c r="O1139" s="0" t="n">
        <f aca="false">HLOOKUP(N1139,UP!$C$15:$AH$16,2,0)</f>
        <v>1</v>
      </c>
    </row>
    <row r="1140" customFormat="false" ht="15.75" hidden="false" customHeight="true" outlineLevel="0" collapsed="false">
      <c r="A1140" s="21" t="s">
        <v>47</v>
      </c>
      <c r="B1140" s="26" t="n">
        <v>2</v>
      </c>
      <c r="C1140" s="27" t="s">
        <v>56</v>
      </c>
      <c r="D1140" s="27" t="n">
        <v>606</v>
      </c>
      <c r="E1140" s="24" t="s">
        <v>92</v>
      </c>
      <c r="F1140" s="15" t="n">
        <v>1</v>
      </c>
      <c r="G1140" s="15" t="n">
        <v>0</v>
      </c>
      <c r="H1140" s="2" t="n">
        <f aca="false">MAX(I1140:J1140)</f>
        <v>0</v>
      </c>
      <c r="I1140" s="15" t="n">
        <v>0</v>
      </c>
      <c r="J1140" s="15" t="n">
        <v>0</v>
      </c>
      <c r="K1140" s="15" t="n">
        <v>3.6067839857701</v>
      </c>
      <c r="L1140" s="15" t="n">
        <v>60</v>
      </c>
      <c r="M1140" s="25" t="n">
        <v>3.68155776</v>
      </c>
      <c r="N1140" s="0" t="str">
        <f aca="false">A1140&amp;"_"&amp;B1140</f>
        <v>MAW744_2</v>
      </c>
      <c r="O1140" s="0" t="n">
        <f aca="false">HLOOKUP(N1140,UP!$C$15:$AH$16,2,0)</f>
        <v>1</v>
      </c>
    </row>
    <row r="1141" customFormat="false" ht="15.75" hidden="false" customHeight="true" outlineLevel="0" collapsed="false">
      <c r="A1141" s="21" t="s">
        <v>47</v>
      </c>
      <c r="B1141" s="26" t="n">
        <v>2</v>
      </c>
      <c r="C1141" s="27" t="s">
        <v>56</v>
      </c>
      <c r="D1141" s="27" t="n">
        <v>160</v>
      </c>
      <c r="E1141" s="24" t="s">
        <v>92</v>
      </c>
      <c r="F1141" s="15" t="n">
        <v>1</v>
      </c>
      <c r="G1141" s="15" t="n">
        <v>0</v>
      </c>
      <c r="H1141" s="2" t="n">
        <f aca="false">MAX(I1141:J1141)</f>
        <v>0</v>
      </c>
      <c r="I1141" s="15" t="n">
        <v>0</v>
      </c>
      <c r="J1141" s="15" t="n">
        <v>0</v>
      </c>
      <c r="K1141" s="15" t="n">
        <v>4.09196370120888</v>
      </c>
      <c r="L1141" s="15" t="n">
        <v>60</v>
      </c>
      <c r="M1141" s="25" t="n">
        <v>3.68155776</v>
      </c>
      <c r="N1141" s="0" t="str">
        <f aca="false">A1141&amp;"_"&amp;B1141</f>
        <v>MAW744_2</v>
      </c>
      <c r="O1141" s="0" t="n">
        <f aca="false">HLOOKUP(N1141,UP!$C$15:$AH$16,2,0)</f>
        <v>1</v>
      </c>
    </row>
    <row r="1142" customFormat="false" ht="15.75" hidden="false" customHeight="true" outlineLevel="0" collapsed="false">
      <c r="A1142" s="21" t="s">
        <v>47</v>
      </c>
      <c r="B1142" s="26" t="n">
        <v>2</v>
      </c>
      <c r="C1142" s="27" t="s">
        <v>56</v>
      </c>
      <c r="D1142" s="27" t="n">
        <v>515</v>
      </c>
      <c r="E1142" s="24" t="s">
        <v>92</v>
      </c>
      <c r="F1142" s="15" t="n">
        <v>1</v>
      </c>
      <c r="G1142" s="15" t="n">
        <v>0</v>
      </c>
      <c r="H1142" s="2" t="n">
        <f aca="false">MAX(I1142:J1142)</f>
        <v>0</v>
      </c>
      <c r="I1142" s="15" t="n">
        <v>0</v>
      </c>
      <c r="J1142" s="15" t="n">
        <v>0</v>
      </c>
      <c r="K1142" s="15" t="n">
        <v>3.47244162992097</v>
      </c>
      <c r="L1142" s="15" t="n">
        <v>60</v>
      </c>
      <c r="M1142" s="25" t="n">
        <v>3.68155776</v>
      </c>
      <c r="N1142" s="0" t="str">
        <f aca="false">A1142&amp;"_"&amp;B1142</f>
        <v>MAW744_2</v>
      </c>
      <c r="O1142" s="0" t="n">
        <f aca="false">HLOOKUP(N1142,UP!$C$15:$AH$16,2,0)</f>
        <v>1</v>
      </c>
    </row>
    <row r="1143" customFormat="false" ht="15.75" hidden="false" customHeight="true" outlineLevel="0" collapsed="false">
      <c r="A1143" s="21" t="s">
        <v>47</v>
      </c>
      <c r="B1143" s="26" t="n">
        <v>2</v>
      </c>
      <c r="C1143" s="27" t="s">
        <v>56</v>
      </c>
      <c r="D1143" s="27" t="n">
        <v>611</v>
      </c>
      <c r="E1143" s="24" t="s">
        <v>92</v>
      </c>
      <c r="F1143" s="15" t="n">
        <v>1</v>
      </c>
      <c r="G1143" s="15" t="n">
        <v>0</v>
      </c>
      <c r="H1143" s="2" t="n">
        <f aca="false">MAX(I1143:J1143)</f>
        <v>0</v>
      </c>
      <c r="I1143" s="15" t="n">
        <v>0</v>
      </c>
      <c r="J1143" s="15" t="n">
        <v>0</v>
      </c>
      <c r="K1143" s="15" t="n">
        <v>5.15339004913236</v>
      </c>
      <c r="L1143" s="15" t="n">
        <v>60</v>
      </c>
      <c r="M1143" s="25" t="n">
        <v>3.68155776</v>
      </c>
      <c r="N1143" s="0" t="str">
        <f aca="false">A1143&amp;"_"&amp;B1143</f>
        <v>MAW744_2</v>
      </c>
      <c r="O1143" s="0" t="n">
        <f aca="false">HLOOKUP(N1143,UP!$C$15:$AH$16,2,0)</f>
        <v>1</v>
      </c>
    </row>
    <row r="1144" customFormat="false" ht="15.75" hidden="false" customHeight="true" outlineLevel="0" collapsed="false">
      <c r="A1144" s="21" t="s">
        <v>47</v>
      </c>
      <c r="B1144" s="26" t="n">
        <v>2</v>
      </c>
      <c r="C1144" s="27" t="s">
        <v>56</v>
      </c>
      <c r="D1144" s="27" t="n">
        <v>612</v>
      </c>
      <c r="E1144" s="24" t="s">
        <v>92</v>
      </c>
      <c r="F1144" s="15" t="n">
        <v>1</v>
      </c>
      <c r="G1144" s="15" t="n">
        <v>0</v>
      </c>
      <c r="H1144" s="2" t="n">
        <f aca="false">MAX(I1144:J1144)</f>
        <v>0</v>
      </c>
      <c r="I1144" s="15" t="n">
        <v>0</v>
      </c>
      <c r="J1144" s="15" t="n">
        <v>0</v>
      </c>
      <c r="K1144" s="15" t="n">
        <v>4.40419874106753</v>
      </c>
      <c r="L1144" s="15" t="n">
        <v>60</v>
      </c>
      <c r="M1144" s="25" t="n">
        <v>3.68155776</v>
      </c>
      <c r="N1144" s="0" t="str">
        <f aca="false">A1144&amp;"_"&amp;B1144</f>
        <v>MAW744_2</v>
      </c>
      <c r="O1144" s="0" t="n">
        <f aca="false">HLOOKUP(N1144,UP!$C$15:$AH$16,2,0)</f>
        <v>1</v>
      </c>
    </row>
    <row r="1145" customFormat="false" ht="15.75" hidden="false" customHeight="true" outlineLevel="0" collapsed="false">
      <c r="A1145" s="21" t="s">
        <v>47</v>
      </c>
      <c r="B1145" s="26" t="n">
        <v>2</v>
      </c>
      <c r="C1145" s="27" t="s">
        <v>56</v>
      </c>
      <c r="D1145" s="27" t="n">
        <v>527</v>
      </c>
      <c r="E1145" s="24" t="s">
        <v>92</v>
      </c>
      <c r="F1145" s="15" t="n">
        <v>1</v>
      </c>
      <c r="G1145" s="15" t="n">
        <v>0</v>
      </c>
      <c r="H1145" s="2" t="n">
        <f aca="false">MAX(I1145:J1145)</f>
        <v>0</v>
      </c>
      <c r="I1145" s="15" t="n">
        <v>0</v>
      </c>
      <c r="J1145" s="15" t="n">
        <v>0</v>
      </c>
      <c r="K1145" s="15" t="n">
        <v>2.35619449019234</v>
      </c>
      <c r="L1145" s="15" t="n">
        <v>60</v>
      </c>
      <c r="M1145" s="25" t="n">
        <v>3.68155776</v>
      </c>
      <c r="N1145" s="0" t="str">
        <f aca="false">A1145&amp;"_"&amp;B1145</f>
        <v>MAW744_2</v>
      </c>
      <c r="O1145" s="0" t="n">
        <f aca="false">HLOOKUP(N1145,UP!$C$15:$AH$16,2,0)</f>
        <v>1</v>
      </c>
    </row>
    <row r="1146" customFormat="false" ht="15.75" hidden="false" customHeight="true" outlineLevel="0" collapsed="false">
      <c r="A1146" s="21" t="s">
        <v>47</v>
      </c>
      <c r="B1146" s="26" t="n">
        <v>2</v>
      </c>
      <c r="C1146" s="27" t="s">
        <v>56</v>
      </c>
      <c r="D1146" s="27" t="n">
        <v>627</v>
      </c>
      <c r="E1146" s="24" t="s">
        <v>92</v>
      </c>
      <c r="F1146" s="15" t="n">
        <v>1</v>
      </c>
      <c r="G1146" s="15" t="n">
        <v>0</v>
      </c>
      <c r="H1146" s="2" t="n">
        <f aca="false">MAX(I1146:J1146)</f>
        <v>0</v>
      </c>
      <c r="I1146" s="15" t="n">
        <v>0</v>
      </c>
      <c r="J1146" s="15" t="n">
        <v>0</v>
      </c>
      <c r="K1146" s="15" t="n">
        <v>5.23569977665641</v>
      </c>
      <c r="L1146" s="15" t="n">
        <v>60</v>
      </c>
      <c r="M1146" s="25" t="n">
        <v>3.68155776</v>
      </c>
      <c r="N1146" s="0" t="str">
        <f aca="false">A1146&amp;"_"&amp;B1146</f>
        <v>MAW744_2</v>
      </c>
      <c r="O1146" s="0" t="n">
        <f aca="false">HLOOKUP(N1146,UP!$C$15:$AH$16,2,0)</f>
        <v>1</v>
      </c>
    </row>
    <row r="1147" customFormat="false" ht="15.75" hidden="false" customHeight="true" outlineLevel="0" collapsed="false">
      <c r="A1147" s="21" t="s">
        <v>47</v>
      </c>
      <c r="B1147" s="12" t="n">
        <v>5</v>
      </c>
      <c r="C1147" s="29" t="s">
        <v>56</v>
      </c>
      <c r="D1147" s="30" t="n">
        <v>7016</v>
      </c>
      <c r="E1147" s="24" t="s">
        <v>92</v>
      </c>
      <c r="F1147" s="15" t="n">
        <v>1</v>
      </c>
      <c r="G1147" s="15" t="n">
        <v>0</v>
      </c>
      <c r="H1147" s="2" t="n">
        <f aca="false">MAX(I1147:J1147)</f>
        <v>0</v>
      </c>
      <c r="I1147" s="15" t="n">
        <v>0</v>
      </c>
      <c r="J1147" s="15" t="n">
        <v>0</v>
      </c>
      <c r="K1147" s="15" t="n">
        <v>4.59457925587507</v>
      </c>
      <c r="L1147" s="15" t="n">
        <v>60</v>
      </c>
      <c r="M1147" s="25" t="n">
        <v>3.68155776</v>
      </c>
      <c r="N1147" s="0" t="str">
        <f aca="false">A1147&amp;"_"&amp;B1147</f>
        <v>MAW744_5</v>
      </c>
      <c r="O1147" s="0" t="n">
        <f aca="false">HLOOKUP(N1147,UP!$C$15:$AH$16,2,0)</f>
        <v>0</v>
      </c>
    </row>
    <row r="1148" customFormat="false" ht="15.75" hidden="false" customHeight="true" outlineLevel="0" collapsed="false">
      <c r="A1148" s="21" t="s">
        <v>47</v>
      </c>
      <c r="B1148" s="12" t="n">
        <v>5</v>
      </c>
      <c r="C1148" s="29" t="s">
        <v>56</v>
      </c>
      <c r="D1148" s="30" t="n">
        <v>7607</v>
      </c>
      <c r="E1148" s="24" t="s">
        <v>92</v>
      </c>
      <c r="F1148" s="15" t="n">
        <v>1</v>
      </c>
      <c r="G1148" s="15" t="n">
        <v>0</v>
      </c>
      <c r="H1148" s="2" t="n">
        <f aca="false">MAX(I1148:J1148)</f>
        <v>0</v>
      </c>
      <c r="I1148" s="15" t="n">
        <v>0</v>
      </c>
      <c r="J1148" s="15" t="n">
        <v>0</v>
      </c>
      <c r="K1148" s="15" t="n">
        <v>2.20618344098343</v>
      </c>
      <c r="L1148" s="15" t="n">
        <v>60</v>
      </c>
      <c r="M1148" s="25" t="n">
        <v>3.68155776</v>
      </c>
      <c r="N1148" s="0" t="str">
        <f aca="false">A1148&amp;"_"&amp;B1148</f>
        <v>MAW744_5</v>
      </c>
      <c r="O1148" s="0" t="n">
        <f aca="false">HLOOKUP(N1148,UP!$C$15:$AH$16,2,0)</f>
        <v>0</v>
      </c>
    </row>
    <row r="1149" customFormat="false" ht="15.75" hidden="false" customHeight="true" outlineLevel="0" collapsed="false">
      <c r="A1149" s="21" t="s">
        <v>47</v>
      </c>
      <c r="B1149" s="12" t="n">
        <v>5</v>
      </c>
      <c r="C1149" s="29" t="s">
        <v>56</v>
      </c>
      <c r="D1149" s="30" t="n">
        <v>7014</v>
      </c>
      <c r="E1149" s="24" t="s">
        <v>92</v>
      </c>
      <c r="F1149" s="15" t="n">
        <v>1</v>
      </c>
      <c r="G1149" s="15" t="n">
        <v>0</v>
      </c>
      <c r="H1149" s="2" t="n">
        <f aca="false">MAX(I1149:J1149)</f>
        <v>0</v>
      </c>
      <c r="I1149" s="15" t="n">
        <v>0</v>
      </c>
      <c r="J1149" s="15" t="n">
        <v>0</v>
      </c>
      <c r="K1149" s="15" t="n">
        <v>4.185386812745</v>
      </c>
      <c r="L1149" s="15" t="n">
        <v>60</v>
      </c>
      <c r="M1149" s="25" t="n">
        <v>3.68155776</v>
      </c>
      <c r="N1149" s="0" t="str">
        <f aca="false">A1149&amp;"_"&amp;B1149</f>
        <v>MAW744_5</v>
      </c>
      <c r="O1149" s="0" t="n">
        <f aca="false">HLOOKUP(N1149,UP!$C$15:$AH$16,2,0)</f>
        <v>0</v>
      </c>
    </row>
    <row r="1150" customFormat="false" ht="15.75" hidden="false" customHeight="true" outlineLevel="0" collapsed="false">
      <c r="A1150" s="21" t="s">
        <v>47</v>
      </c>
      <c r="B1150" s="12" t="n">
        <v>5</v>
      </c>
      <c r="C1150" s="29" t="s">
        <v>56</v>
      </c>
      <c r="D1150" s="30" t="n">
        <v>7013</v>
      </c>
      <c r="E1150" s="24" t="s">
        <v>92</v>
      </c>
      <c r="F1150" s="15" t="n">
        <v>1</v>
      </c>
      <c r="G1150" s="15" t="n">
        <v>0</v>
      </c>
      <c r="H1150" s="2" t="n">
        <f aca="false">MAX(I1150:J1150)</f>
        <v>0</v>
      </c>
      <c r="I1150" s="15" t="n">
        <v>0</v>
      </c>
      <c r="J1150" s="15" t="n">
        <v>0</v>
      </c>
      <c r="K1150" s="15" t="n">
        <v>4.02516558741192</v>
      </c>
      <c r="L1150" s="15" t="n">
        <v>60</v>
      </c>
      <c r="M1150" s="25" t="n">
        <v>3.68155776</v>
      </c>
      <c r="N1150" s="0" t="str">
        <f aca="false">A1150&amp;"_"&amp;B1150</f>
        <v>MAW744_5</v>
      </c>
      <c r="O1150" s="0" t="n">
        <f aca="false">HLOOKUP(N1150,UP!$C$15:$AH$16,2,0)</f>
        <v>0</v>
      </c>
    </row>
    <row r="1151" customFormat="false" ht="15.75" hidden="false" customHeight="true" outlineLevel="0" collapsed="false">
      <c r="A1151" s="21" t="s">
        <v>47</v>
      </c>
      <c r="B1151" s="12" t="n">
        <v>5</v>
      </c>
      <c r="C1151" s="29" t="s">
        <v>95</v>
      </c>
      <c r="D1151" s="30" t="n">
        <v>7205</v>
      </c>
      <c r="E1151" s="24" t="s">
        <v>92</v>
      </c>
      <c r="F1151" s="15" t="n">
        <v>1</v>
      </c>
      <c r="G1151" s="15" t="n">
        <v>0</v>
      </c>
      <c r="H1151" s="2" t="n">
        <f aca="false">MAX(I1151:J1151)</f>
        <v>0</v>
      </c>
      <c r="I1151" s="15" t="n">
        <v>0</v>
      </c>
      <c r="J1151" s="15" t="n">
        <v>0</v>
      </c>
      <c r="K1151" s="15" t="n">
        <v>4.605888989428</v>
      </c>
      <c r="L1151" s="15" t="n">
        <v>60</v>
      </c>
      <c r="M1151" s="25" t="n">
        <v>3.68155776</v>
      </c>
      <c r="N1151" s="0" t="str">
        <f aca="false">A1151&amp;"_"&amp;B1151</f>
        <v>MAW744_5</v>
      </c>
      <c r="O1151" s="0" t="n">
        <f aca="false">HLOOKUP(N1151,UP!$C$15:$AH$16,2,0)</f>
        <v>0</v>
      </c>
    </row>
    <row r="1152" customFormat="false" ht="15.75" hidden="false" customHeight="true" outlineLevel="0" collapsed="false">
      <c r="A1152" s="21" t="s">
        <v>47</v>
      </c>
      <c r="B1152" s="12" t="n">
        <v>5</v>
      </c>
      <c r="C1152" s="29" t="s">
        <v>95</v>
      </c>
      <c r="D1152" s="30" t="n">
        <v>7003</v>
      </c>
      <c r="E1152" s="24" t="s">
        <v>92</v>
      </c>
      <c r="F1152" s="15" t="n">
        <v>1</v>
      </c>
      <c r="G1152" s="15" t="n">
        <v>0</v>
      </c>
      <c r="H1152" s="2" t="n">
        <f aca="false">MAX(I1152:J1152)</f>
        <v>0</v>
      </c>
      <c r="I1152" s="15" t="n">
        <v>0</v>
      </c>
      <c r="J1152" s="15" t="n">
        <v>0</v>
      </c>
      <c r="K1152" s="15" t="n">
        <v>5.47422519888021</v>
      </c>
      <c r="L1152" s="15" t="n">
        <v>60</v>
      </c>
      <c r="M1152" s="25" t="n">
        <v>3.68155776</v>
      </c>
      <c r="N1152" s="0" t="str">
        <f aca="false">A1152&amp;"_"&amp;B1152</f>
        <v>MAW744_5</v>
      </c>
      <c r="O1152" s="0" t="n">
        <f aca="false">HLOOKUP(N1152,UP!$C$15:$AH$16,2,0)</f>
        <v>0</v>
      </c>
    </row>
    <row r="1153" customFormat="false" ht="15.75" hidden="false" customHeight="true" outlineLevel="0" collapsed="false">
      <c r="A1153" s="21" t="s">
        <v>47</v>
      </c>
      <c r="B1153" s="12" t="n">
        <v>5</v>
      </c>
      <c r="C1153" s="29" t="s">
        <v>57</v>
      </c>
      <c r="D1153" s="30" t="n">
        <v>7004</v>
      </c>
      <c r="E1153" s="24" t="s">
        <v>92</v>
      </c>
      <c r="F1153" s="15" t="n">
        <v>1</v>
      </c>
      <c r="G1153" s="15" t="n">
        <v>0</v>
      </c>
      <c r="H1153" s="2" t="n">
        <f aca="false">MAX(I1153:J1153)</f>
        <v>0</v>
      </c>
      <c r="I1153" s="15" t="n">
        <v>0</v>
      </c>
      <c r="J1153" s="15" t="n">
        <v>0</v>
      </c>
      <c r="K1153" s="15" t="n">
        <v>2.91539798253133</v>
      </c>
      <c r="L1153" s="15" t="n">
        <v>60</v>
      </c>
      <c r="M1153" s="25" t="n">
        <v>3.68155776</v>
      </c>
      <c r="N1153" s="0" t="str">
        <f aca="false">A1153&amp;"_"&amp;B1153</f>
        <v>MAW744_5</v>
      </c>
      <c r="O1153" s="0" t="n">
        <f aca="false">HLOOKUP(N1153,UP!$C$15:$AH$16,2,0)</f>
        <v>0</v>
      </c>
    </row>
    <row r="1154" customFormat="false" ht="15.75" hidden="false" customHeight="true" outlineLevel="0" collapsed="false">
      <c r="A1154" s="21" t="s">
        <v>47</v>
      </c>
      <c r="B1154" s="12" t="n">
        <v>5</v>
      </c>
      <c r="C1154" s="29" t="s">
        <v>56</v>
      </c>
      <c r="D1154" s="30" t="n">
        <v>7601</v>
      </c>
      <c r="E1154" s="24" t="s">
        <v>92</v>
      </c>
      <c r="F1154" s="15" t="n">
        <v>1</v>
      </c>
      <c r="G1154" s="15" t="n">
        <v>0</v>
      </c>
      <c r="H1154" s="2" t="n">
        <f aca="false">MAX(I1154:J1154)</f>
        <v>0</v>
      </c>
      <c r="I1154" s="15" t="n">
        <v>0</v>
      </c>
      <c r="J1154" s="15" t="n">
        <v>0</v>
      </c>
      <c r="K1154" s="15" t="n">
        <v>2.074315089349</v>
      </c>
      <c r="L1154" s="15" t="n">
        <v>60</v>
      </c>
      <c r="M1154" s="25" t="n">
        <v>3.68155776</v>
      </c>
      <c r="N1154" s="0" t="str">
        <f aca="false">A1154&amp;"_"&amp;B1154</f>
        <v>MAW744_5</v>
      </c>
      <c r="O1154" s="0" t="n">
        <f aca="false">HLOOKUP(N1154,UP!$C$15:$AH$16,2,0)</f>
        <v>0</v>
      </c>
    </row>
    <row r="1155" customFormat="false" ht="15.75" hidden="false" customHeight="true" outlineLevel="0" collapsed="false">
      <c r="A1155" s="21" t="s">
        <v>47</v>
      </c>
      <c r="B1155" s="12" t="n">
        <v>5</v>
      </c>
      <c r="C1155" s="29" t="s">
        <v>56</v>
      </c>
      <c r="D1155" s="30" t="n">
        <v>7408</v>
      </c>
      <c r="E1155" s="24" t="s">
        <v>92</v>
      </c>
      <c r="F1155" s="15" t="n">
        <v>1</v>
      </c>
      <c r="G1155" s="15" t="n">
        <v>0</v>
      </c>
      <c r="H1155" s="2" t="n">
        <f aca="false">MAX(I1155:J1155)</f>
        <v>0</v>
      </c>
      <c r="I1155" s="15" t="n">
        <v>0</v>
      </c>
      <c r="J1155" s="15" t="n">
        <v>0</v>
      </c>
      <c r="K1155" s="15" t="n">
        <v>4.45163679013674</v>
      </c>
      <c r="L1155" s="15" t="n">
        <v>60</v>
      </c>
      <c r="M1155" s="25" t="n">
        <v>3.68155776</v>
      </c>
      <c r="N1155" s="0" t="str">
        <f aca="false">A1155&amp;"_"&amp;B1155</f>
        <v>MAW744_5</v>
      </c>
      <c r="O1155" s="0" t="n">
        <f aca="false">HLOOKUP(N1155,UP!$C$15:$AH$16,2,0)</f>
        <v>0</v>
      </c>
    </row>
    <row r="1156" customFormat="false" ht="15.75" hidden="false" customHeight="true" outlineLevel="0" collapsed="false">
      <c r="A1156" s="21" t="s">
        <v>47</v>
      </c>
      <c r="B1156" s="12" t="n">
        <v>5</v>
      </c>
      <c r="C1156" s="29" t="s">
        <v>56</v>
      </c>
      <c r="D1156" s="30" t="n">
        <v>7021</v>
      </c>
      <c r="E1156" s="24" t="s">
        <v>92</v>
      </c>
      <c r="F1156" s="15" t="n">
        <v>1</v>
      </c>
      <c r="G1156" s="15" t="n">
        <v>0</v>
      </c>
      <c r="H1156" s="2" t="n">
        <f aca="false">MAX(I1156:J1156)</f>
        <v>0</v>
      </c>
      <c r="I1156" s="15" t="n">
        <v>0</v>
      </c>
      <c r="J1156" s="15" t="n">
        <v>0</v>
      </c>
      <c r="K1156" s="15" t="n">
        <v>2.9697868053466</v>
      </c>
      <c r="L1156" s="15" t="n">
        <v>60</v>
      </c>
      <c r="M1156" s="25" t="n">
        <v>3.68155776</v>
      </c>
      <c r="N1156" s="0" t="str">
        <f aca="false">A1156&amp;"_"&amp;B1156</f>
        <v>MAW744_5</v>
      </c>
      <c r="O1156" s="0" t="n">
        <f aca="false">HLOOKUP(N1156,UP!$C$15:$AH$16,2,0)</f>
        <v>0</v>
      </c>
    </row>
    <row r="1157" customFormat="false" ht="15.75" hidden="false" customHeight="true" outlineLevel="0" collapsed="false">
      <c r="A1157" s="21" t="s">
        <v>47</v>
      </c>
      <c r="B1157" s="12" t="n">
        <v>5</v>
      </c>
      <c r="C1157" s="29" t="s">
        <v>56</v>
      </c>
      <c r="D1157" s="30" t="n">
        <v>7221</v>
      </c>
      <c r="E1157" s="24" t="s">
        <v>92</v>
      </c>
      <c r="F1157" s="15" t="n">
        <v>1</v>
      </c>
      <c r="G1157" s="15" t="n">
        <v>0</v>
      </c>
      <c r="H1157" s="2" t="n">
        <f aca="false">MAX(I1157:J1157)</f>
        <v>0</v>
      </c>
      <c r="I1157" s="15" t="n">
        <v>0</v>
      </c>
      <c r="J1157" s="15" t="n">
        <v>0</v>
      </c>
      <c r="K1157" s="15" t="n">
        <v>2.96377850939661</v>
      </c>
      <c r="L1157" s="15" t="n">
        <v>60</v>
      </c>
      <c r="M1157" s="25" t="n">
        <v>3.68155776</v>
      </c>
      <c r="N1157" s="0" t="str">
        <f aca="false">A1157&amp;"_"&amp;B1157</f>
        <v>MAW744_5</v>
      </c>
      <c r="O1157" s="0" t="n">
        <f aca="false">HLOOKUP(N1157,UP!$C$15:$AH$16,2,0)</f>
        <v>0</v>
      </c>
    </row>
    <row r="1158" customFormat="false" ht="15.75" hidden="false" customHeight="true" outlineLevel="0" collapsed="false">
      <c r="A1158" s="21" t="s">
        <v>55</v>
      </c>
      <c r="B1158" s="26" t="n">
        <v>2</v>
      </c>
      <c r="C1158" s="27" t="s">
        <v>67</v>
      </c>
      <c r="D1158" s="27" t="n">
        <v>1366</v>
      </c>
      <c r="E1158" s="24" t="s">
        <v>92</v>
      </c>
      <c r="F1158" s="15" t="n">
        <v>1</v>
      </c>
      <c r="G1158" s="15" t="n">
        <v>0</v>
      </c>
      <c r="H1158" s="2" t="n">
        <f aca="false">MAX(I1158:J1158)</f>
        <v>0</v>
      </c>
      <c r="I1158" s="15" t="n">
        <v>0</v>
      </c>
      <c r="J1158" s="15" t="n">
        <v>0</v>
      </c>
      <c r="K1158" s="15" t="n">
        <v>3.56327292751788</v>
      </c>
      <c r="L1158" s="15" t="n">
        <v>60</v>
      </c>
      <c r="M1158" s="25" t="n">
        <v>3.68155776</v>
      </c>
      <c r="N1158" s="0" t="str">
        <f aca="false">A1158&amp;"_"&amp;B1158</f>
        <v>MAW745_2</v>
      </c>
      <c r="O1158" s="0" t="n">
        <f aca="false">HLOOKUP(N1158,UP!$C$15:$AH$16,2,0)</f>
        <v>0</v>
      </c>
    </row>
    <row r="1159" customFormat="false" ht="15.75" hidden="false" customHeight="true" outlineLevel="0" collapsed="false">
      <c r="A1159" s="21" t="s">
        <v>55</v>
      </c>
      <c r="B1159" s="26" t="n">
        <v>2</v>
      </c>
      <c r="C1159" s="27" t="s">
        <v>56</v>
      </c>
      <c r="D1159" s="27" t="n">
        <v>1362</v>
      </c>
      <c r="E1159" s="24" t="s">
        <v>92</v>
      </c>
      <c r="F1159" s="15" t="n">
        <v>1</v>
      </c>
      <c r="G1159" s="15" t="n">
        <v>0</v>
      </c>
      <c r="H1159" s="2" t="n">
        <f aca="false">MAX(I1159:J1159)</f>
        <v>0</v>
      </c>
      <c r="I1159" s="15" t="n">
        <v>0</v>
      </c>
      <c r="J1159" s="15" t="n">
        <v>0</v>
      </c>
      <c r="K1159" s="15" t="n">
        <v>3.81892002970375</v>
      </c>
      <c r="L1159" s="15" t="n">
        <v>60</v>
      </c>
      <c r="M1159" s="25" t="n">
        <v>3.68155776</v>
      </c>
      <c r="N1159" s="0" t="str">
        <f aca="false">A1159&amp;"_"&amp;B1159</f>
        <v>MAW745_2</v>
      </c>
      <c r="O1159" s="0" t="n">
        <f aca="false">HLOOKUP(N1159,UP!$C$15:$AH$16,2,0)</f>
        <v>0</v>
      </c>
    </row>
    <row r="1160" customFormat="false" ht="15.75" hidden="false" customHeight="true" outlineLevel="0" collapsed="false">
      <c r="A1160" s="21" t="s">
        <v>55</v>
      </c>
      <c r="B1160" s="26" t="n">
        <v>2</v>
      </c>
      <c r="C1160" s="27" t="s">
        <v>56</v>
      </c>
      <c r="D1160" s="27" t="n">
        <v>1170</v>
      </c>
      <c r="E1160" s="24" t="s">
        <v>92</v>
      </c>
      <c r="F1160" s="15" t="n">
        <v>1</v>
      </c>
      <c r="G1160" s="15" t="n">
        <v>0</v>
      </c>
      <c r="H1160" s="2" t="n">
        <f aca="false">MAX(I1160:J1160)</f>
        <v>0</v>
      </c>
      <c r="I1160" s="15" t="n">
        <v>0</v>
      </c>
      <c r="J1160" s="15" t="n">
        <v>0</v>
      </c>
      <c r="K1160" s="15" t="n">
        <v>2.74826525336035</v>
      </c>
      <c r="L1160" s="15" t="n">
        <v>60</v>
      </c>
      <c r="M1160" s="25" t="n">
        <v>3.68155776</v>
      </c>
      <c r="N1160" s="0" t="str">
        <f aca="false">A1160&amp;"_"&amp;B1160</f>
        <v>MAW745_2</v>
      </c>
      <c r="O1160" s="0" t="n">
        <f aca="false">HLOOKUP(N1160,UP!$C$15:$AH$16,2,0)</f>
        <v>0</v>
      </c>
    </row>
    <row r="1161" customFormat="false" ht="15.75" hidden="false" customHeight="true" outlineLevel="0" collapsed="false">
      <c r="A1161" s="21" t="s">
        <v>55</v>
      </c>
      <c r="B1161" s="26" t="n">
        <v>2</v>
      </c>
      <c r="C1161" s="27" t="s">
        <v>56</v>
      </c>
      <c r="D1161" s="27" t="n">
        <v>1389</v>
      </c>
      <c r="E1161" s="24" t="s">
        <v>92</v>
      </c>
      <c r="F1161" s="15" t="n">
        <v>1</v>
      </c>
      <c r="G1161" s="15" t="n">
        <v>0</v>
      </c>
      <c r="H1161" s="2" t="n">
        <f aca="false">MAX(I1161:J1161)</f>
        <v>0</v>
      </c>
      <c r="I1161" s="15" t="n">
        <v>0</v>
      </c>
      <c r="J1161" s="15" t="n">
        <v>0</v>
      </c>
      <c r="K1161" s="15" t="n">
        <v>5.89405978712432</v>
      </c>
      <c r="L1161" s="15" t="n">
        <v>60</v>
      </c>
      <c r="M1161" s="25" t="n">
        <v>3.68155776</v>
      </c>
      <c r="N1161" s="0" t="str">
        <f aca="false">A1161&amp;"_"&amp;B1161</f>
        <v>MAW745_2</v>
      </c>
      <c r="O1161" s="0" t="n">
        <f aca="false">HLOOKUP(N1161,UP!$C$15:$AH$16,2,0)</f>
        <v>0</v>
      </c>
    </row>
    <row r="1162" customFormat="false" ht="15.75" hidden="false" customHeight="true" outlineLevel="0" collapsed="false">
      <c r="A1162" s="21" t="s">
        <v>55</v>
      </c>
      <c r="B1162" s="26" t="n">
        <v>2</v>
      </c>
      <c r="C1162" s="27" t="s">
        <v>57</v>
      </c>
      <c r="D1162" s="27" t="n">
        <v>1148</v>
      </c>
      <c r="E1162" s="24" t="s">
        <v>92</v>
      </c>
      <c r="F1162" s="15" t="n">
        <v>1</v>
      </c>
      <c r="G1162" s="15" t="n">
        <v>0</v>
      </c>
      <c r="H1162" s="2" t="n">
        <f aca="false">MAX(I1162:J1162)</f>
        <v>0</v>
      </c>
      <c r="I1162" s="15" t="n">
        <v>0</v>
      </c>
      <c r="J1162" s="15" t="n">
        <v>0</v>
      </c>
      <c r="K1162" s="15" t="n">
        <v>4.51403667421866</v>
      </c>
      <c r="L1162" s="15" t="n">
        <v>60</v>
      </c>
      <c r="M1162" s="25" t="n">
        <v>3.68155776</v>
      </c>
      <c r="N1162" s="0" t="str">
        <f aca="false">A1162&amp;"_"&amp;B1162</f>
        <v>MAW745_2</v>
      </c>
      <c r="O1162" s="0" t="n">
        <f aca="false">HLOOKUP(N1162,UP!$C$15:$AH$16,2,0)</f>
        <v>0</v>
      </c>
    </row>
    <row r="1163" customFormat="false" ht="15.75" hidden="false" customHeight="true" outlineLevel="0" collapsed="false">
      <c r="A1163" s="21" t="s">
        <v>55</v>
      </c>
      <c r="B1163" s="26" t="n">
        <v>2</v>
      </c>
      <c r="C1163" s="27" t="s">
        <v>56</v>
      </c>
      <c r="D1163" s="27" t="n">
        <v>1162</v>
      </c>
      <c r="E1163" s="24" t="s">
        <v>92</v>
      </c>
      <c r="F1163" s="15" t="n">
        <v>1</v>
      </c>
      <c r="G1163" s="15" t="n">
        <v>0</v>
      </c>
      <c r="H1163" s="2" t="n">
        <f aca="false">MAX(I1163:J1163)</f>
        <v>0</v>
      </c>
      <c r="I1163" s="15" t="n">
        <v>0</v>
      </c>
      <c r="J1163" s="15" t="n">
        <v>0</v>
      </c>
      <c r="K1163" s="15" t="n">
        <v>3.95840674352314</v>
      </c>
      <c r="L1163" s="15" t="n">
        <v>60</v>
      </c>
      <c r="M1163" s="25" t="n">
        <v>3.68155776</v>
      </c>
      <c r="N1163" s="0" t="str">
        <f aca="false">A1163&amp;"_"&amp;B1163</f>
        <v>MAW745_2</v>
      </c>
      <c r="O1163" s="0" t="n">
        <f aca="false">HLOOKUP(N1163,UP!$C$15:$AH$16,2,0)</f>
        <v>0</v>
      </c>
    </row>
    <row r="1164" customFormat="false" ht="15.75" hidden="false" customHeight="true" outlineLevel="0" collapsed="false">
      <c r="A1164" s="21" t="s">
        <v>55</v>
      </c>
      <c r="B1164" s="26" t="n">
        <v>2</v>
      </c>
      <c r="C1164" s="27" t="s">
        <v>99</v>
      </c>
      <c r="D1164" s="27" t="n">
        <v>1164</v>
      </c>
      <c r="E1164" s="24" t="s">
        <v>92</v>
      </c>
      <c r="F1164" s="15" t="n">
        <v>1</v>
      </c>
      <c r="G1164" s="15" t="n">
        <v>0</v>
      </c>
      <c r="H1164" s="2" t="n">
        <f aca="false">MAX(I1164:J1164)</f>
        <v>0</v>
      </c>
      <c r="I1164" s="15" t="n">
        <v>0</v>
      </c>
      <c r="J1164" s="15" t="n">
        <v>0</v>
      </c>
      <c r="K1164" s="15" t="n">
        <v>2.90628736383592</v>
      </c>
      <c r="L1164" s="15" t="n">
        <v>60</v>
      </c>
      <c r="M1164" s="25" t="n">
        <v>3.68155776</v>
      </c>
      <c r="N1164" s="0" t="str">
        <f aca="false">A1164&amp;"_"&amp;B1164</f>
        <v>MAW745_2</v>
      </c>
      <c r="O1164" s="0" t="n">
        <f aca="false">HLOOKUP(N1164,UP!$C$15:$AH$16,2,0)</f>
        <v>0</v>
      </c>
    </row>
    <row r="1165" customFormat="false" ht="15.75" hidden="false" customHeight="true" outlineLevel="0" collapsed="false">
      <c r="A1165" s="21" t="s">
        <v>55</v>
      </c>
      <c r="B1165" s="26" t="n">
        <v>2</v>
      </c>
      <c r="C1165" s="27" t="s">
        <v>56</v>
      </c>
      <c r="D1165" s="27" t="n">
        <v>1382</v>
      </c>
      <c r="E1165" s="24" t="s">
        <v>92</v>
      </c>
      <c r="F1165" s="15" t="n">
        <v>1</v>
      </c>
      <c r="G1165" s="15" t="n">
        <v>0</v>
      </c>
      <c r="H1165" s="2" t="n">
        <f aca="false">MAX(I1165:J1165)</f>
        <v>0</v>
      </c>
      <c r="I1165" s="15" t="n">
        <v>0</v>
      </c>
      <c r="J1165" s="15" t="n">
        <v>0</v>
      </c>
      <c r="K1165" s="15" t="n">
        <v>3.85591228319977</v>
      </c>
      <c r="L1165" s="15" t="n">
        <v>60</v>
      </c>
      <c r="M1165" s="25" t="n">
        <v>3.68155776</v>
      </c>
      <c r="N1165" s="0" t="str">
        <f aca="false">A1165&amp;"_"&amp;B1165</f>
        <v>MAW745_2</v>
      </c>
      <c r="O1165" s="0" t="n">
        <f aca="false">HLOOKUP(N1165,UP!$C$15:$AH$16,2,0)</f>
        <v>0</v>
      </c>
    </row>
    <row r="1166" customFormat="false" ht="15.75" hidden="false" customHeight="true" outlineLevel="0" collapsed="false">
      <c r="A1166" s="21" t="s">
        <v>55</v>
      </c>
      <c r="B1166" s="26" t="n">
        <v>2</v>
      </c>
      <c r="C1166" s="27" t="s">
        <v>53</v>
      </c>
      <c r="D1166" s="27" t="n">
        <v>1386</v>
      </c>
      <c r="E1166" s="24" t="s">
        <v>92</v>
      </c>
      <c r="F1166" s="15" t="n">
        <v>1</v>
      </c>
      <c r="G1166" s="15" t="n">
        <v>0</v>
      </c>
      <c r="H1166" s="2" t="n">
        <f aca="false">MAX(I1166:J1166)</f>
        <v>0</v>
      </c>
      <c r="I1166" s="15" t="n">
        <v>0</v>
      </c>
      <c r="J1166" s="15" t="n">
        <v>0</v>
      </c>
      <c r="K1166" s="15" t="n">
        <v>4.605888989428</v>
      </c>
      <c r="L1166" s="15" t="n">
        <v>60</v>
      </c>
      <c r="M1166" s="25" t="n">
        <v>3.68155776</v>
      </c>
      <c r="N1166" s="0" t="str">
        <f aca="false">A1166&amp;"_"&amp;B1166</f>
        <v>MAW745_2</v>
      </c>
      <c r="O1166" s="0" t="n">
        <f aca="false">HLOOKUP(N1166,UP!$C$15:$AH$16,2,0)</f>
        <v>0</v>
      </c>
    </row>
    <row r="1167" customFormat="false" ht="15.75" hidden="false" customHeight="true" outlineLevel="0" collapsed="false">
      <c r="A1167" s="21" t="s">
        <v>55</v>
      </c>
      <c r="B1167" s="26" t="n">
        <v>2</v>
      </c>
      <c r="C1167" s="27" t="s">
        <v>56</v>
      </c>
      <c r="D1167" s="27" t="n">
        <v>1350</v>
      </c>
      <c r="E1167" s="24" t="s">
        <v>92</v>
      </c>
      <c r="F1167" s="15" t="n">
        <v>1</v>
      </c>
      <c r="G1167" s="15" t="n">
        <v>0</v>
      </c>
      <c r="H1167" s="2" t="n">
        <f aca="false">MAX(I1167:J1167)</f>
        <v>0</v>
      </c>
      <c r="I1167" s="15" t="n">
        <v>0</v>
      </c>
      <c r="J1167" s="15" t="n">
        <v>0</v>
      </c>
      <c r="K1167" s="15" t="n">
        <v>4.34293768432253</v>
      </c>
      <c r="L1167" s="15" t="n">
        <v>60</v>
      </c>
      <c r="M1167" s="25" t="n">
        <v>3.68155776</v>
      </c>
      <c r="N1167" s="0" t="str">
        <f aca="false">A1167&amp;"_"&amp;B1167</f>
        <v>MAW745_2</v>
      </c>
      <c r="O1167" s="0" t="n">
        <f aca="false">HLOOKUP(N1167,UP!$C$15:$AH$16,2,0)</f>
        <v>0</v>
      </c>
    </row>
    <row r="1168" customFormat="false" ht="15.75" hidden="false" customHeight="true" outlineLevel="0" collapsed="false">
      <c r="A1168" s="21" t="s">
        <v>55</v>
      </c>
      <c r="B1168" s="26" t="n">
        <v>2</v>
      </c>
      <c r="C1168" s="27" t="s">
        <v>56</v>
      </c>
      <c r="D1168" s="27" t="n">
        <v>1344</v>
      </c>
      <c r="E1168" s="24" t="s">
        <v>92</v>
      </c>
      <c r="F1168" s="15" t="n">
        <v>1</v>
      </c>
      <c r="G1168" s="15" t="n">
        <v>0</v>
      </c>
      <c r="H1168" s="2" t="n">
        <f aca="false">MAX(I1168:J1168)</f>
        <v>0</v>
      </c>
      <c r="I1168" s="15" t="n">
        <v>0</v>
      </c>
      <c r="J1168" s="15" t="n">
        <v>0</v>
      </c>
      <c r="K1168" s="15" t="n">
        <v>4.36803115564308</v>
      </c>
      <c r="L1168" s="15" t="n">
        <v>60</v>
      </c>
      <c r="M1168" s="25" t="n">
        <v>3.68155776</v>
      </c>
      <c r="N1168" s="0" t="str">
        <f aca="false">A1168&amp;"_"&amp;B1168</f>
        <v>MAW745_2</v>
      </c>
      <c r="O1168" s="0" t="n">
        <f aca="false">HLOOKUP(N1168,UP!$C$15:$AH$16,2,0)</f>
        <v>0</v>
      </c>
    </row>
    <row r="1169" customFormat="false" ht="15.75" hidden="false" customHeight="true" outlineLevel="0" collapsed="false">
      <c r="A1169" s="21" t="s">
        <v>55</v>
      </c>
      <c r="B1169" s="26" t="n">
        <v>2</v>
      </c>
      <c r="C1169" s="27" t="s">
        <v>56</v>
      </c>
      <c r="D1169" s="27" t="n">
        <v>1172</v>
      </c>
      <c r="E1169" s="24" t="s">
        <v>92</v>
      </c>
      <c r="F1169" s="15" t="n">
        <v>1</v>
      </c>
      <c r="G1169" s="15" t="n">
        <v>0</v>
      </c>
      <c r="H1169" s="2" t="n">
        <f aca="false">MAX(I1169:J1169)</f>
        <v>0</v>
      </c>
      <c r="I1169" s="15" t="n">
        <v>0</v>
      </c>
      <c r="J1169" s="15" t="n">
        <v>0</v>
      </c>
      <c r="K1169" s="15" t="n">
        <v>3.65975909189126</v>
      </c>
      <c r="L1169" s="15" t="n">
        <v>60</v>
      </c>
      <c r="M1169" s="25" t="n">
        <v>3.68155776</v>
      </c>
      <c r="N1169" s="0" t="str">
        <f aca="false">A1169&amp;"_"&amp;B1169</f>
        <v>MAW745_2</v>
      </c>
      <c r="O1169" s="0" t="n">
        <f aca="false">HLOOKUP(N1169,UP!$C$15:$AH$16,2,0)</f>
        <v>0</v>
      </c>
    </row>
    <row r="1170" customFormat="false" ht="15.75" hidden="false" customHeight="true" outlineLevel="0" collapsed="false">
      <c r="A1170" s="21" t="s">
        <v>55</v>
      </c>
      <c r="B1170" s="26" t="n">
        <v>2</v>
      </c>
      <c r="C1170" s="27" t="s">
        <v>56</v>
      </c>
      <c r="D1170" s="27" t="n">
        <v>1340</v>
      </c>
      <c r="E1170" s="24" t="s">
        <v>92</v>
      </c>
      <c r="F1170" s="15" t="n">
        <v>1</v>
      </c>
      <c r="G1170" s="15" t="n">
        <v>0</v>
      </c>
      <c r="H1170" s="2" t="n">
        <f aca="false">MAX(I1170:J1170)</f>
        <v>0</v>
      </c>
      <c r="I1170" s="15" t="n">
        <v>0</v>
      </c>
      <c r="J1170" s="15" t="n">
        <v>0</v>
      </c>
      <c r="K1170" s="15" t="n">
        <v>3.74792003573262</v>
      </c>
      <c r="L1170" s="15" t="n">
        <v>60</v>
      </c>
      <c r="M1170" s="25" t="n">
        <v>3.68155776</v>
      </c>
      <c r="N1170" s="0" t="str">
        <f aca="false">A1170&amp;"_"&amp;B1170</f>
        <v>MAW745_2</v>
      </c>
      <c r="O1170" s="0" t="n">
        <f aca="false">HLOOKUP(N1170,UP!$C$15:$AH$16,2,0)</f>
        <v>0</v>
      </c>
    </row>
    <row r="1171" customFormat="false" ht="15.75" hidden="false" customHeight="true" outlineLevel="0" collapsed="false">
      <c r="A1171" s="21" t="s">
        <v>55</v>
      </c>
      <c r="B1171" s="26" t="n">
        <v>2</v>
      </c>
      <c r="C1171" s="27" t="s">
        <v>53</v>
      </c>
      <c r="D1171" s="27" t="n">
        <v>1144</v>
      </c>
      <c r="E1171" s="24" t="s">
        <v>92</v>
      </c>
      <c r="F1171" s="15" t="n">
        <v>1</v>
      </c>
      <c r="G1171" s="15" t="n">
        <v>0</v>
      </c>
      <c r="H1171" s="2" t="n">
        <f aca="false">MAX(I1171:J1171)</f>
        <v>0</v>
      </c>
      <c r="I1171" s="15" t="n">
        <v>0</v>
      </c>
      <c r="J1171" s="15" t="n">
        <v>0</v>
      </c>
      <c r="K1171" s="15" t="n">
        <v>6.66174722193716</v>
      </c>
      <c r="L1171" s="15" t="n">
        <v>60</v>
      </c>
      <c r="M1171" s="25" t="n">
        <v>3.68155776</v>
      </c>
      <c r="N1171" s="0" t="str">
        <f aca="false">A1171&amp;"_"&amp;B1171</f>
        <v>MAW745_2</v>
      </c>
      <c r="O1171" s="0" t="n">
        <f aca="false">HLOOKUP(N1171,UP!$C$15:$AH$16,2,0)</f>
        <v>0</v>
      </c>
    </row>
    <row r="1172" customFormat="false" ht="15.75" hidden="false" customHeight="true" outlineLevel="0" collapsed="false">
      <c r="A1172" s="21" t="s">
        <v>55</v>
      </c>
      <c r="B1172" s="26" t="n">
        <v>2</v>
      </c>
      <c r="C1172" s="27" t="s">
        <v>56</v>
      </c>
      <c r="D1172" s="27" t="n">
        <v>1338</v>
      </c>
      <c r="E1172" s="24" t="s">
        <v>92</v>
      </c>
      <c r="F1172" s="15" t="n">
        <v>1</v>
      </c>
      <c r="G1172" s="15" t="n">
        <v>0</v>
      </c>
      <c r="H1172" s="2" t="n">
        <f aca="false">MAX(I1172:J1172)</f>
        <v>0</v>
      </c>
      <c r="I1172" s="15" t="n">
        <v>0</v>
      </c>
      <c r="J1172" s="15" t="n">
        <v>0</v>
      </c>
      <c r="K1172" s="15" t="n">
        <v>4.53630271215098</v>
      </c>
      <c r="L1172" s="15" t="n">
        <v>60</v>
      </c>
      <c r="M1172" s="25" t="n">
        <v>3.68155776</v>
      </c>
      <c r="N1172" s="0" t="str">
        <f aca="false">A1172&amp;"_"&amp;B1172</f>
        <v>MAW745_2</v>
      </c>
      <c r="O1172" s="0" t="n">
        <f aca="false">HLOOKUP(N1172,UP!$C$15:$AH$16,2,0)</f>
        <v>0</v>
      </c>
    </row>
    <row r="1173" customFormat="false" ht="15.75" hidden="false" customHeight="true" outlineLevel="0" collapsed="false">
      <c r="A1173" s="21" t="s">
        <v>55</v>
      </c>
      <c r="B1173" s="26" t="n">
        <v>2</v>
      </c>
      <c r="C1173" s="27" t="s">
        <v>56</v>
      </c>
      <c r="D1173" s="27" t="n">
        <v>1115</v>
      </c>
      <c r="E1173" s="24" t="s">
        <v>92</v>
      </c>
      <c r="F1173" s="15" t="n">
        <v>1</v>
      </c>
      <c r="G1173" s="15" t="n">
        <v>0</v>
      </c>
      <c r="H1173" s="2" t="n">
        <f aca="false">MAX(I1173:J1173)</f>
        <v>0</v>
      </c>
      <c r="I1173" s="15" t="n">
        <v>0</v>
      </c>
      <c r="J1173" s="15" t="n">
        <v>0</v>
      </c>
      <c r="K1173" s="15" t="n">
        <v>3.54120323912641</v>
      </c>
      <c r="L1173" s="15" t="n">
        <v>60</v>
      </c>
      <c r="M1173" s="25" t="n">
        <v>3.68155776</v>
      </c>
      <c r="N1173" s="0" t="str">
        <f aca="false">A1173&amp;"_"&amp;B1173</f>
        <v>MAW745_2</v>
      </c>
      <c r="O1173" s="0" t="n">
        <f aca="false">HLOOKUP(N1173,UP!$C$15:$AH$16,2,0)</f>
        <v>0</v>
      </c>
    </row>
    <row r="1174" customFormat="false" ht="15.75" hidden="false" customHeight="true" outlineLevel="0" collapsed="false">
      <c r="A1174" s="21" t="s">
        <v>55</v>
      </c>
      <c r="B1174" s="26" t="n">
        <v>2</v>
      </c>
      <c r="C1174" s="27" t="s">
        <v>56</v>
      </c>
      <c r="D1174" s="27" t="n">
        <v>1453</v>
      </c>
      <c r="E1174" s="24" t="s">
        <v>92</v>
      </c>
      <c r="F1174" s="15" t="n">
        <v>1</v>
      </c>
      <c r="G1174" s="15" t="n">
        <v>0</v>
      </c>
      <c r="H1174" s="2" t="n">
        <f aca="false">MAX(I1174:J1174)</f>
        <v>0</v>
      </c>
      <c r="I1174" s="15" t="n">
        <v>0</v>
      </c>
      <c r="J1174" s="15" t="n">
        <v>0</v>
      </c>
      <c r="K1174" s="15" t="n">
        <v>4.64782925135342</v>
      </c>
      <c r="L1174" s="15" t="n">
        <v>60</v>
      </c>
      <c r="M1174" s="25" t="n">
        <v>3.68155776</v>
      </c>
      <c r="N1174" s="0" t="str">
        <f aca="false">A1174&amp;"_"&amp;B1174</f>
        <v>MAW745_2</v>
      </c>
      <c r="O1174" s="0" t="n">
        <f aca="false">HLOOKUP(N1174,UP!$C$15:$AH$16,2,0)</f>
        <v>0</v>
      </c>
    </row>
    <row r="1175" customFormat="false" ht="15.75" hidden="false" customHeight="true" outlineLevel="0" collapsed="false">
      <c r="A1175" s="21" t="s">
        <v>55</v>
      </c>
      <c r="B1175" s="26" t="n">
        <v>2</v>
      </c>
      <c r="C1175" s="27" t="s">
        <v>56</v>
      </c>
      <c r="D1175" s="27" t="n">
        <v>1454</v>
      </c>
      <c r="E1175" s="24" t="s">
        <v>92</v>
      </c>
      <c r="F1175" s="15" t="n">
        <v>1</v>
      </c>
      <c r="G1175" s="15" t="n">
        <v>0</v>
      </c>
      <c r="H1175" s="2" t="n">
        <f aca="false">MAX(I1175:J1175)</f>
        <v>0</v>
      </c>
      <c r="I1175" s="15" t="n">
        <v>0</v>
      </c>
      <c r="J1175" s="15" t="n">
        <v>0</v>
      </c>
      <c r="K1175" s="15" t="n">
        <v>4.42634696927534</v>
      </c>
      <c r="L1175" s="15" t="n">
        <v>60</v>
      </c>
      <c r="M1175" s="25" t="n">
        <v>3.68155776</v>
      </c>
      <c r="N1175" s="0" t="str">
        <f aca="false">A1175&amp;"_"&amp;B1175</f>
        <v>MAW745_2</v>
      </c>
      <c r="O1175" s="0" t="n">
        <f aca="false">HLOOKUP(N1175,UP!$C$15:$AH$16,2,0)</f>
        <v>0</v>
      </c>
    </row>
    <row r="1176" customFormat="false" ht="15.75" hidden="false" customHeight="true" outlineLevel="0" collapsed="false">
      <c r="A1176" s="21" t="s">
        <v>55</v>
      </c>
      <c r="B1176" s="26" t="n">
        <v>2</v>
      </c>
      <c r="C1176" s="27" t="s">
        <v>60</v>
      </c>
      <c r="D1176" s="27" t="n">
        <v>1303</v>
      </c>
      <c r="E1176" s="24" t="s">
        <v>92</v>
      </c>
      <c r="F1176" s="15" t="n">
        <v>1</v>
      </c>
      <c r="G1176" s="15" t="n">
        <v>0</v>
      </c>
      <c r="H1176" s="2" t="n">
        <f aca="false">MAX(I1176:J1176)</f>
        <v>0</v>
      </c>
      <c r="I1176" s="15" t="n">
        <v>0</v>
      </c>
      <c r="J1176" s="15" t="n">
        <v>0</v>
      </c>
      <c r="K1176" s="15" t="n">
        <v>5.28305928590928</v>
      </c>
      <c r="L1176" s="15" t="n">
        <v>60</v>
      </c>
      <c r="M1176" s="25" t="n">
        <v>3.68155776</v>
      </c>
      <c r="N1176" s="0" t="str">
        <f aca="false">A1176&amp;"_"&amp;B1176</f>
        <v>MAW745_2</v>
      </c>
      <c r="O1176" s="0" t="n">
        <f aca="false">HLOOKUP(N1176,UP!$C$15:$AH$16,2,0)</f>
        <v>0</v>
      </c>
    </row>
    <row r="1177" customFormat="false" ht="15.75" hidden="false" customHeight="true" outlineLevel="0" collapsed="false">
      <c r="A1177" s="21" t="s">
        <v>55</v>
      </c>
      <c r="B1177" s="26" t="n">
        <v>2</v>
      </c>
      <c r="C1177" s="27" t="s">
        <v>56</v>
      </c>
      <c r="D1177" s="27" t="n">
        <v>1134</v>
      </c>
      <c r="E1177" s="24" t="s">
        <v>92</v>
      </c>
      <c r="F1177" s="15" t="n">
        <v>1</v>
      </c>
      <c r="G1177" s="15" t="n">
        <v>0</v>
      </c>
      <c r="H1177" s="2" t="n">
        <f aca="false">MAX(I1177:J1177)</f>
        <v>0</v>
      </c>
      <c r="I1177" s="15" t="n">
        <v>0</v>
      </c>
      <c r="J1177" s="15" t="n">
        <v>0</v>
      </c>
      <c r="K1177" s="15" t="n">
        <v>3.30259927708627</v>
      </c>
      <c r="L1177" s="15" t="n">
        <v>60</v>
      </c>
      <c r="M1177" s="25" t="n">
        <v>3.68155776</v>
      </c>
      <c r="N1177" s="0" t="str">
        <f aca="false">A1177&amp;"_"&amp;B1177</f>
        <v>MAW745_2</v>
      </c>
      <c r="O1177" s="0" t="n">
        <f aca="false">HLOOKUP(N1177,UP!$C$15:$AH$16,2,0)</f>
        <v>0</v>
      </c>
    </row>
    <row r="1178" customFormat="false" ht="15.75" hidden="false" customHeight="true" outlineLevel="0" collapsed="false">
      <c r="A1178" s="21" t="s">
        <v>55</v>
      </c>
      <c r="B1178" s="47" t="n">
        <v>2</v>
      </c>
      <c r="C1178" s="48" t="s">
        <v>56</v>
      </c>
      <c r="D1178" s="48" t="n">
        <v>1320</v>
      </c>
      <c r="E1178" s="24" t="s">
        <v>92</v>
      </c>
      <c r="F1178" s="15" t="n">
        <v>1</v>
      </c>
      <c r="G1178" s="15" t="n">
        <v>0</v>
      </c>
      <c r="H1178" s="2" t="n">
        <f aca="false">MAX(I1178:J1178)</f>
        <v>0</v>
      </c>
      <c r="I1178" s="15" t="n">
        <v>0</v>
      </c>
      <c r="J1178" s="15" t="n">
        <v>0</v>
      </c>
      <c r="K1178" s="15" t="n">
        <v>4.43420095090931</v>
      </c>
      <c r="L1178" s="15" t="n">
        <v>60</v>
      </c>
      <c r="M1178" s="25" t="n">
        <v>3.68155776</v>
      </c>
      <c r="N1178" s="0" t="str">
        <f aca="false">A1178&amp;"_"&amp;B1178</f>
        <v>MAW745_2</v>
      </c>
      <c r="O1178" s="0" t="n">
        <f aca="false">HLOOKUP(N1178,UP!$C$15:$AH$16,2,0)</f>
        <v>0</v>
      </c>
    </row>
    <row r="1179" customFormat="false" ht="15.75" hidden="false" customHeight="true" outlineLevel="0" collapsed="false">
      <c r="A1179" s="21" t="s">
        <v>55</v>
      </c>
      <c r="B1179" s="26" t="n">
        <v>2</v>
      </c>
      <c r="C1179" s="27" t="s">
        <v>56</v>
      </c>
      <c r="D1179" s="27" t="n">
        <v>1315</v>
      </c>
      <c r="E1179" s="24" t="s">
        <v>92</v>
      </c>
      <c r="F1179" s="15" t="n">
        <v>1</v>
      </c>
      <c r="G1179" s="15" t="n">
        <v>0</v>
      </c>
      <c r="H1179" s="2" t="n">
        <f aca="false">MAX(I1179:J1179)</f>
        <v>0</v>
      </c>
      <c r="I1179" s="15" t="n">
        <v>0</v>
      </c>
      <c r="J1179" s="15" t="n">
        <v>0</v>
      </c>
      <c r="K1179" s="15" t="n">
        <v>2.61341238870501</v>
      </c>
      <c r="L1179" s="15" t="n">
        <v>60</v>
      </c>
      <c r="M1179" s="25" t="n">
        <v>3.68155776</v>
      </c>
      <c r="N1179" s="0" t="str">
        <f aca="false">A1179&amp;"_"&amp;B1179</f>
        <v>MAW745_2</v>
      </c>
      <c r="O1179" s="0" t="n">
        <f aca="false">HLOOKUP(N1179,UP!$C$15:$AH$16,2,0)</f>
        <v>0</v>
      </c>
    </row>
    <row r="1180" customFormat="false" ht="15.75" hidden="false" customHeight="true" outlineLevel="0" collapsed="false">
      <c r="A1180" s="21" t="s">
        <v>55</v>
      </c>
      <c r="B1180" s="26" t="n">
        <v>2</v>
      </c>
      <c r="C1180" s="27" t="s">
        <v>56</v>
      </c>
      <c r="D1180" s="27" t="n">
        <v>1295</v>
      </c>
      <c r="E1180" s="24" t="s">
        <v>92</v>
      </c>
      <c r="F1180" s="15" t="n">
        <v>1</v>
      </c>
      <c r="G1180" s="15" t="n">
        <v>0</v>
      </c>
      <c r="H1180" s="2" t="n">
        <f aca="false">MAX(I1180:J1180)</f>
        <v>0</v>
      </c>
      <c r="I1180" s="15" t="n">
        <v>0</v>
      </c>
      <c r="J1180" s="15" t="n">
        <v>0</v>
      </c>
      <c r="K1180" s="15" t="n">
        <v>3.9873879357525</v>
      </c>
      <c r="L1180" s="15" t="n">
        <v>60</v>
      </c>
      <c r="M1180" s="25" t="n">
        <v>3.68155776</v>
      </c>
      <c r="N1180" s="0" t="str">
        <f aca="false">A1180&amp;"_"&amp;B1180</f>
        <v>MAW745_2</v>
      </c>
      <c r="O1180" s="0" t="n">
        <f aca="false">HLOOKUP(N1180,UP!$C$15:$AH$16,2,0)</f>
        <v>0</v>
      </c>
    </row>
    <row r="1181" customFormat="false" ht="15.75" hidden="false" customHeight="true" outlineLevel="0" collapsed="false">
      <c r="A1181" s="21" t="s">
        <v>55</v>
      </c>
      <c r="B1181" s="26" t="n">
        <v>1</v>
      </c>
      <c r="C1181" s="27" t="s">
        <v>56</v>
      </c>
      <c r="D1181" s="27" t="n">
        <v>1070</v>
      </c>
      <c r="E1181" s="24" t="s">
        <v>92</v>
      </c>
      <c r="F1181" s="15" t="n">
        <v>1</v>
      </c>
      <c r="G1181" s="15" t="n">
        <v>0</v>
      </c>
      <c r="H1181" s="2" t="n">
        <f aca="false">MAX(I1181:J1181)</f>
        <v>0</v>
      </c>
      <c r="I1181" s="15" t="n">
        <v>0</v>
      </c>
      <c r="J1181" s="15" t="n">
        <v>0</v>
      </c>
      <c r="K1181" s="15" t="n">
        <v>4.48320979630531</v>
      </c>
      <c r="L1181" s="15" t="n">
        <v>60</v>
      </c>
      <c r="M1181" s="25" t="n">
        <v>3.68155776</v>
      </c>
      <c r="N1181" s="0" t="str">
        <f aca="false">A1181&amp;"_"&amp;B1181</f>
        <v>MAW745_1</v>
      </c>
      <c r="O1181" s="0" t="n">
        <f aca="false">HLOOKUP(N1181,UP!$C$15:$AH$16,2,0)</f>
        <v>0</v>
      </c>
    </row>
    <row r="1182" customFormat="false" ht="15.75" hidden="false" customHeight="true" outlineLevel="0" collapsed="false">
      <c r="A1182" s="21" t="s">
        <v>55</v>
      </c>
      <c r="B1182" s="26" t="n">
        <v>1</v>
      </c>
      <c r="C1182" s="27" t="s">
        <v>67</v>
      </c>
      <c r="D1182" s="27" t="n">
        <v>1092</v>
      </c>
      <c r="E1182" s="24" t="s">
        <v>92</v>
      </c>
      <c r="F1182" s="15" t="n">
        <v>1</v>
      </c>
      <c r="G1182" s="15" t="n">
        <v>0</v>
      </c>
      <c r="H1182" s="2" t="n">
        <f aca="false">MAX(I1182:J1182)</f>
        <v>0</v>
      </c>
      <c r="I1182" s="15" t="n">
        <v>0</v>
      </c>
      <c r="J1182" s="15" t="n">
        <v>0</v>
      </c>
      <c r="K1182" s="15" t="n">
        <v>3.62610478058968</v>
      </c>
      <c r="L1182" s="15" t="n">
        <v>60</v>
      </c>
      <c r="M1182" s="25" t="n">
        <v>3.68155776</v>
      </c>
      <c r="N1182" s="0" t="str">
        <f aca="false">A1182&amp;"_"&amp;B1182</f>
        <v>MAW745_1</v>
      </c>
      <c r="O1182" s="0" t="n">
        <f aca="false">HLOOKUP(N1182,UP!$C$15:$AH$16,2,0)</f>
        <v>0</v>
      </c>
    </row>
    <row r="1183" customFormat="false" ht="15.75" hidden="false" customHeight="true" outlineLevel="0" collapsed="false">
      <c r="A1183" s="21" t="s">
        <v>55</v>
      </c>
      <c r="B1183" s="26" t="n">
        <v>1</v>
      </c>
      <c r="C1183" s="27" t="s">
        <v>60</v>
      </c>
      <c r="D1183" s="27" t="n">
        <v>1443</v>
      </c>
      <c r="E1183" s="24" t="s">
        <v>92</v>
      </c>
      <c r="F1183" s="15" t="n">
        <v>1</v>
      </c>
      <c r="G1183" s="15" t="n">
        <v>0</v>
      </c>
      <c r="H1183" s="2" t="n">
        <f aca="false">MAX(I1183:J1183)</f>
        <v>0</v>
      </c>
      <c r="I1183" s="15" t="n">
        <v>0</v>
      </c>
      <c r="J1183" s="15" t="n">
        <v>0</v>
      </c>
      <c r="K1183" s="15" t="n">
        <v>6.18501053675491</v>
      </c>
      <c r="L1183" s="15" t="n">
        <v>60</v>
      </c>
      <c r="M1183" s="25" t="n">
        <v>3.68155776</v>
      </c>
      <c r="N1183" s="0" t="str">
        <f aca="false">A1183&amp;"_"&amp;B1183</f>
        <v>MAW745_1</v>
      </c>
      <c r="O1183" s="0" t="n">
        <f aca="false">HLOOKUP(N1183,UP!$C$15:$AH$16,2,0)</f>
        <v>0</v>
      </c>
    </row>
    <row r="1184" customFormat="false" ht="15.75" hidden="false" customHeight="true" outlineLevel="0" collapsed="false">
      <c r="A1184" s="21" t="s">
        <v>55</v>
      </c>
      <c r="B1184" s="26" t="n">
        <v>1</v>
      </c>
      <c r="C1184" s="27" t="s">
        <v>56</v>
      </c>
      <c r="D1184" s="27" t="n">
        <v>1086</v>
      </c>
      <c r="E1184" s="24" t="s">
        <v>92</v>
      </c>
      <c r="F1184" s="15" t="n">
        <v>1</v>
      </c>
      <c r="G1184" s="15" t="n">
        <v>0</v>
      </c>
      <c r="H1184" s="2" t="n">
        <f aca="false">MAX(I1184:J1184)</f>
        <v>0</v>
      </c>
      <c r="I1184" s="15" t="n">
        <v>0</v>
      </c>
      <c r="J1184" s="15" t="n">
        <v>0</v>
      </c>
      <c r="K1184" s="15" t="n">
        <v>4.80820755631918</v>
      </c>
      <c r="L1184" s="15" t="n">
        <v>60</v>
      </c>
      <c r="M1184" s="25" t="n">
        <v>3.68155776</v>
      </c>
      <c r="N1184" s="0" t="str">
        <f aca="false">A1184&amp;"_"&amp;B1184</f>
        <v>MAW745_1</v>
      </c>
      <c r="O1184" s="0" t="n">
        <f aca="false">HLOOKUP(N1184,UP!$C$15:$AH$16,2,0)</f>
        <v>0</v>
      </c>
    </row>
    <row r="1185" customFormat="false" ht="15.75" hidden="false" customHeight="true" outlineLevel="0" collapsed="false">
      <c r="A1185" s="21" t="s">
        <v>55</v>
      </c>
      <c r="B1185" s="26" t="n">
        <v>1</v>
      </c>
      <c r="C1185" s="27" t="s">
        <v>56</v>
      </c>
      <c r="D1185" s="27" t="n">
        <v>1077</v>
      </c>
      <c r="E1185" s="24" t="s">
        <v>92</v>
      </c>
      <c r="F1185" s="15" t="n">
        <v>1</v>
      </c>
      <c r="G1185" s="15" t="n">
        <v>0</v>
      </c>
      <c r="H1185" s="2" t="n">
        <f aca="false">MAX(I1185:J1185)</f>
        <v>0</v>
      </c>
      <c r="I1185" s="15" t="n">
        <v>0</v>
      </c>
      <c r="J1185" s="15" t="n">
        <v>0</v>
      </c>
      <c r="K1185" s="15" t="n">
        <v>5.53697851213567</v>
      </c>
      <c r="L1185" s="15" t="n">
        <v>60</v>
      </c>
      <c r="M1185" s="25" t="n">
        <v>3.68155776</v>
      </c>
      <c r="N1185" s="0" t="str">
        <f aca="false">A1185&amp;"_"&amp;B1185</f>
        <v>MAW745_1</v>
      </c>
      <c r="O1185" s="0" t="n">
        <f aca="false">HLOOKUP(N1185,UP!$C$15:$AH$16,2,0)</f>
        <v>0</v>
      </c>
    </row>
    <row r="1186" customFormat="false" ht="15.75" hidden="false" customHeight="true" outlineLevel="0" collapsed="false">
      <c r="A1186" s="21" t="s">
        <v>55</v>
      </c>
      <c r="B1186" s="26" t="n">
        <v>1</v>
      </c>
      <c r="C1186" s="27" t="s">
        <v>57</v>
      </c>
      <c r="D1186" s="27" t="n">
        <v>1080</v>
      </c>
      <c r="E1186" s="24" t="s">
        <v>92</v>
      </c>
      <c r="F1186" s="15" t="n">
        <v>1</v>
      </c>
      <c r="G1186" s="15" t="n">
        <v>0</v>
      </c>
      <c r="H1186" s="2" t="n">
        <f aca="false">MAX(I1186:J1186)</f>
        <v>0</v>
      </c>
      <c r="I1186" s="15" t="n">
        <v>0</v>
      </c>
      <c r="J1186" s="15" t="n">
        <v>0</v>
      </c>
      <c r="K1186" s="15" t="n">
        <v>4.12381159673464</v>
      </c>
      <c r="L1186" s="15" t="n">
        <v>60</v>
      </c>
      <c r="M1186" s="25" t="n">
        <v>3.68155776</v>
      </c>
      <c r="N1186" s="0" t="str">
        <f aca="false">A1186&amp;"_"&amp;B1186</f>
        <v>MAW745_1</v>
      </c>
      <c r="O1186" s="0" t="n">
        <f aca="false">HLOOKUP(N1186,UP!$C$15:$AH$16,2,0)</f>
        <v>0</v>
      </c>
    </row>
    <row r="1187" customFormat="false" ht="15.75" hidden="false" customHeight="true" outlineLevel="0" collapsed="false">
      <c r="A1187" s="21" t="s">
        <v>55</v>
      </c>
      <c r="B1187" s="26" t="n">
        <v>1</v>
      </c>
      <c r="C1187" s="27" t="s">
        <v>57</v>
      </c>
      <c r="D1187" s="27" t="n">
        <v>1427</v>
      </c>
      <c r="E1187" s="24" t="s">
        <v>92</v>
      </c>
      <c r="F1187" s="15" t="n">
        <v>1</v>
      </c>
      <c r="G1187" s="15" t="n">
        <v>0</v>
      </c>
      <c r="H1187" s="2" t="n">
        <f aca="false">MAX(I1187:J1187)</f>
        <v>0</v>
      </c>
      <c r="I1187" s="15" t="n">
        <v>0</v>
      </c>
      <c r="J1187" s="15" t="n">
        <v>0</v>
      </c>
      <c r="K1187" s="15" t="n">
        <v>3.68980057164121</v>
      </c>
      <c r="L1187" s="15" t="n">
        <v>60</v>
      </c>
      <c r="M1187" s="25" t="n">
        <v>3.68155776</v>
      </c>
      <c r="N1187" s="0" t="str">
        <f aca="false">A1187&amp;"_"&amp;B1187</f>
        <v>MAW745_1</v>
      </c>
      <c r="O1187" s="0" t="n">
        <f aca="false">HLOOKUP(N1187,UP!$C$15:$AH$16,2,0)</f>
        <v>0</v>
      </c>
    </row>
    <row r="1188" customFormat="false" ht="15.75" hidden="false" customHeight="true" outlineLevel="0" collapsed="false">
      <c r="A1188" s="21" t="s">
        <v>55</v>
      </c>
      <c r="B1188" s="26" t="n">
        <v>1</v>
      </c>
      <c r="C1188" s="27" t="s">
        <v>74</v>
      </c>
      <c r="D1188" s="27" t="n">
        <v>1250</v>
      </c>
      <c r="E1188" s="24" t="s">
        <v>92</v>
      </c>
      <c r="F1188" s="15" t="n">
        <v>1</v>
      </c>
      <c r="G1188" s="15" t="n">
        <v>0</v>
      </c>
      <c r="H1188" s="2" t="n">
        <f aca="false">MAX(I1188:J1188)</f>
        <v>0</v>
      </c>
      <c r="I1188" s="15" t="n">
        <v>0</v>
      </c>
      <c r="J1188" s="15" t="n">
        <v>0</v>
      </c>
      <c r="K1188" s="15" t="n">
        <v>4.7720792408029</v>
      </c>
      <c r="L1188" s="15" t="n">
        <v>60</v>
      </c>
      <c r="M1188" s="25" t="n">
        <v>3.68155776</v>
      </c>
      <c r="N1188" s="0" t="str">
        <f aca="false">A1188&amp;"_"&amp;B1188</f>
        <v>MAW745_1</v>
      </c>
      <c r="O1188" s="0" t="n">
        <f aca="false">HLOOKUP(N1188,UP!$C$15:$AH$16,2,0)</f>
        <v>0</v>
      </c>
    </row>
    <row r="1189" customFormat="false" ht="15.75" hidden="false" customHeight="true" outlineLevel="0" collapsed="false">
      <c r="A1189" s="21" t="s">
        <v>55</v>
      </c>
      <c r="B1189" s="26" t="n">
        <v>1</v>
      </c>
      <c r="C1189" s="27" t="s">
        <v>56</v>
      </c>
      <c r="D1189" s="27" t="n">
        <v>1240</v>
      </c>
      <c r="E1189" s="24" t="s">
        <v>92</v>
      </c>
      <c r="F1189" s="15" t="n">
        <v>1</v>
      </c>
      <c r="G1189" s="15" t="n">
        <v>0</v>
      </c>
      <c r="H1189" s="2" t="n">
        <f aca="false">MAX(I1189:J1189)</f>
        <v>0</v>
      </c>
      <c r="I1189" s="15" t="n">
        <v>0</v>
      </c>
      <c r="J1189" s="15" t="n">
        <v>0</v>
      </c>
      <c r="K1189" s="15" t="n">
        <v>4.77836242611008</v>
      </c>
      <c r="L1189" s="15" t="n">
        <v>60</v>
      </c>
      <c r="M1189" s="25" t="n">
        <v>3.68155776</v>
      </c>
      <c r="N1189" s="0" t="str">
        <f aca="false">A1189&amp;"_"&amp;B1189</f>
        <v>MAW745_1</v>
      </c>
      <c r="O1189" s="0" t="n">
        <f aca="false">HLOOKUP(N1189,UP!$C$15:$AH$16,2,0)</f>
        <v>0</v>
      </c>
    </row>
    <row r="1190" customFormat="false" ht="15.75" hidden="false" customHeight="true" outlineLevel="0" collapsed="false">
      <c r="A1190" s="21" t="s">
        <v>55</v>
      </c>
      <c r="B1190" s="26" t="n">
        <v>1</v>
      </c>
      <c r="C1190" s="27" t="s">
        <v>56</v>
      </c>
      <c r="D1190" s="27" t="n">
        <v>1242</v>
      </c>
      <c r="E1190" s="24" t="s">
        <v>92</v>
      </c>
      <c r="F1190" s="15" t="n">
        <v>1</v>
      </c>
      <c r="G1190" s="15" t="n">
        <v>0</v>
      </c>
      <c r="H1190" s="2" t="n">
        <f aca="false">MAX(I1190:J1190)</f>
        <v>0</v>
      </c>
      <c r="I1190" s="15" t="n">
        <v>0</v>
      </c>
      <c r="J1190" s="15" t="n">
        <v>0</v>
      </c>
      <c r="K1190" s="15" t="n">
        <v>5.91876055936317</v>
      </c>
      <c r="L1190" s="15" t="n">
        <v>60</v>
      </c>
      <c r="M1190" s="25" t="n">
        <v>3.68155776</v>
      </c>
      <c r="N1190" s="0" t="str">
        <f aca="false">A1190&amp;"_"&amp;B1190</f>
        <v>MAW745_1</v>
      </c>
      <c r="O1190" s="0" t="n">
        <f aca="false">HLOOKUP(N1190,UP!$C$15:$AH$16,2,0)</f>
        <v>0</v>
      </c>
    </row>
    <row r="1191" customFormat="false" ht="15.75" hidden="false" customHeight="true" outlineLevel="0" collapsed="false">
      <c r="A1191" s="21" t="s">
        <v>55</v>
      </c>
      <c r="B1191" s="26" t="n">
        <v>1</v>
      </c>
      <c r="C1191" s="27" t="s">
        <v>57</v>
      </c>
      <c r="D1191" s="27" t="n">
        <v>1423</v>
      </c>
      <c r="E1191" s="24" t="s">
        <v>92</v>
      </c>
      <c r="F1191" s="15" t="n">
        <v>1</v>
      </c>
      <c r="G1191" s="15" t="n">
        <v>0</v>
      </c>
      <c r="H1191" s="2" t="n">
        <f aca="false">MAX(I1191:J1191)</f>
        <v>0</v>
      </c>
      <c r="I1191" s="15" t="n">
        <v>0</v>
      </c>
      <c r="J1191" s="15" t="n">
        <v>0</v>
      </c>
      <c r="K1191" s="15" t="n">
        <v>1.3278334049479</v>
      </c>
      <c r="L1191" s="15" t="n">
        <v>60</v>
      </c>
      <c r="M1191" s="25" t="n">
        <v>3.68155776</v>
      </c>
      <c r="N1191" s="0" t="str">
        <f aca="false">A1191&amp;"_"&amp;B1191</f>
        <v>MAW745_1</v>
      </c>
      <c r="O1191" s="0" t="n">
        <f aca="false">HLOOKUP(N1191,UP!$C$15:$AH$16,2,0)</f>
        <v>0</v>
      </c>
    </row>
    <row r="1192" customFormat="false" ht="15.75" hidden="false" customHeight="true" outlineLevel="0" collapsed="false">
      <c r="A1192" s="21" t="s">
        <v>55</v>
      </c>
      <c r="B1192" s="26" t="n">
        <v>1</v>
      </c>
      <c r="C1192" s="27" t="s">
        <v>60</v>
      </c>
      <c r="D1192" s="27" t="n">
        <v>1424</v>
      </c>
      <c r="E1192" s="24" t="s">
        <v>92</v>
      </c>
      <c r="F1192" s="15" t="n">
        <v>1</v>
      </c>
      <c r="G1192" s="15" t="n">
        <v>0</v>
      </c>
      <c r="H1192" s="2" t="n">
        <f aca="false">MAX(I1192:J1192)</f>
        <v>0</v>
      </c>
      <c r="I1192" s="15" t="n">
        <v>0</v>
      </c>
      <c r="J1192" s="15" t="n">
        <v>0</v>
      </c>
      <c r="K1192" s="15" t="n">
        <v>2.86803847327846</v>
      </c>
      <c r="L1192" s="15" t="n">
        <v>60</v>
      </c>
      <c r="M1192" s="25" t="n">
        <v>3.68155776</v>
      </c>
      <c r="N1192" s="0" t="str">
        <f aca="false">A1192&amp;"_"&amp;B1192</f>
        <v>MAW745_1</v>
      </c>
      <c r="O1192" s="0" t="n">
        <f aca="false">HLOOKUP(N1192,UP!$C$15:$AH$16,2,0)</f>
        <v>0</v>
      </c>
    </row>
    <row r="1193" customFormat="false" ht="15.75" hidden="false" customHeight="true" outlineLevel="0" collapsed="false">
      <c r="A1193" s="21" t="s">
        <v>55</v>
      </c>
      <c r="B1193" s="26" t="n">
        <v>1</v>
      </c>
      <c r="C1193" s="27" t="s">
        <v>56</v>
      </c>
      <c r="D1193" s="27" t="n">
        <v>1241</v>
      </c>
      <c r="E1193" s="24" t="s">
        <v>92</v>
      </c>
      <c r="F1193" s="15" t="n">
        <v>1</v>
      </c>
      <c r="G1193" s="15" t="n">
        <v>0</v>
      </c>
      <c r="H1193" s="2" t="n">
        <f aca="false">MAX(I1193:J1193)</f>
        <v>0</v>
      </c>
      <c r="I1193" s="15" t="n">
        <v>0</v>
      </c>
      <c r="J1193" s="15" t="n">
        <v>0</v>
      </c>
      <c r="K1193" s="15" t="n">
        <v>6.23606141737574</v>
      </c>
      <c r="L1193" s="15" t="n">
        <v>60</v>
      </c>
      <c r="M1193" s="25" t="n">
        <v>3.68155776</v>
      </c>
      <c r="N1193" s="0" t="str">
        <f aca="false">A1193&amp;"_"&amp;B1193</f>
        <v>MAW745_1</v>
      </c>
      <c r="O1193" s="0" t="n">
        <f aca="false">HLOOKUP(N1193,UP!$C$15:$AH$16,2,0)</f>
        <v>0</v>
      </c>
    </row>
    <row r="1194" customFormat="false" ht="15.75" hidden="false" customHeight="true" outlineLevel="0" collapsed="false">
      <c r="A1194" s="21" t="s">
        <v>55</v>
      </c>
      <c r="B1194" s="26" t="n">
        <v>1</v>
      </c>
      <c r="C1194" s="27" t="s">
        <v>56</v>
      </c>
      <c r="D1194" s="27" t="n">
        <v>1244</v>
      </c>
      <c r="E1194" s="24" t="s">
        <v>92</v>
      </c>
      <c r="F1194" s="15" t="n">
        <v>1</v>
      </c>
      <c r="G1194" s="15" t="n">
        <v>0</v>
      </c>
      <c r="H1194" s="2" t="n">
        <f aca="false">MAX(I1194:J1194)</f>
        <v>0</v>
      </c>
      <c r="I1194" s="15" t="n">
        <v>0</v>
      </c>
      <c r="J1194" s="15" t="n">
        <v>0</v>
      </c>
      <c r="K1194" s="15" t="n">
        <v>4.43749962319558</v>
      </c>
      <c r="L1194" s="15" t="n">
        <v>60</v>
      </c>
      <c r="M1194" s="25" t="n">
        <v>3.68155776</v>
      </c>
      <c r="N1194" s="0" t="str">
        <f aca="false">A1194&amp;"_"&amp;B1194</f>
        <v>MAW745_1</v>
      </c>
      <c r="O1194" s="0" t="n">
        <f aca="false">HLOOKUP(N1194,UP!$C$15:$AH$16,2,0)</f>
        <v>0</v>
      </c>
    </row>
    <row r="1195" customFormat="false" ht="15.75" hidden="false" customHeight="true" outlineLevel="0" collapsed="false">
      <c r="A1195" s="21" t="s">
        <v>55</v>
      </c>
      <c r="B1195" s="26" t="n">
        <v>1</v>
      </c>
      <c r="C1195" s="27" t="s">
        <v>56</v>
      </c>
      <c r="D1195" s="27" t="n">
        <v>1040</v>
      </c>
      <c r="E1195" s="24" t="s">
        <v>92</v>
      </c>
      <c r="F1195" s="15" t="n">
        <v>1</v>
      </c>
      <c r="G1195" s="15" t="n">
        <v>0</v>
      </c>
      <c r="H1195" s="2" t="n">
        <f aca="false">MAX(I1195:J1195)</f>
        <v>0</v>
      </c>
      <c r="I1195" s="15" t="n">
        <v>0</v>
      </c>
      <c r="J1195" s="15" t="n">
        <v>0</v>
      </c>
      <c r="K1195" s="15" t="n">
        <v>3.54120323912641</v>
      </c>
      <c r="L1195" s="15" t="n">
        <v>60</v>
      </c>
      <c r="M1195" s="25" t="n">
        <v>3.68155776</v>
      </c>
      <c r="N1195" s="0" t="str">
        <f aca="false">A1195&amp;"_"&amp;B1195</f>
        <v>MAW745_1</v>
      </c>
      <c r="O1195" s="0" t="n">
        <f aca="false">HLOOKUP(N1195,UP!$C$15:$AH$16,2,0)</f>
        <v>0</v>
      </c>
    </row>
    <row r="1196" customFormat="false" ht="15.75" hidden="false" customHeight="true" outlineLevel="0" collapsed="false">
      <c r="A1196" s="21" t="s">
        <v>55</v>
      </c>
      <c r="B1196" s="26" t="n">
        <v>1</v>
      </c>
      <c r="C1196" s="27" t="s">
        <v>56</v>
      </c>
      <c r="D1196" s="27" t="n">
        <v>1217</v>
      </c>
      <c r="E1196" s="24" t="s">
        <v>92</v>
      </c>
      <c r="F1196" s="15" t="n">
        <v>1</v>
      </c>
      <c r="G1196" s="15" t="n">
        <v>0</v>
      </c>
      <c r="H1196" s="2" t="n">
        <f aca="false">MAX(I1196:J1196)</f>
        <v>0</v>
      </c>
      <c r="I1196" s="15" t="n">
        <v>0</v>
      </c>
      <c r="J1196" s="15" t="n">
        <v>0</v>
      </c>
      <c r="K1196" s="15" t="n">
        <v>3.99555607665184</v>
      </c>
      <c r="L1196" s="15" t="n">
        <v>60</v>
      </c>
      <c r="M1196" s="25" t="n">
        <v>3.68155776</v>
      </c>
      <c r="N1196" s="0" t="str">
        <f aca="false">A1196&amp;"_"&amp;B1196</f>
        <v>MAW745_1</v>
      </c>
      <c r="O1196" s="0" t="n">
        <f aca="false">HLOOKUP(N1196,UP!$C$15:$AH$16,2,0)</f>
        <v>0</v>
      </c>
    </row>
    <row r="1197" customFormat="false" ht="15.75" hidden="false" customHeight="true" outlineLevel="0" collapsed="false">
      <c r="A1197" s="21" t="s">
        <v>55</v>
      </c>
      <c r="B1197" s="26" t="n">
        <v>1</v>
      </c>
      <c r="C1197" s="27" t="s">
        <v>56</v>
      </c>
      <c r="D1197" s="27" t="n">
        <v>1221</v>
      </c>
      <c r="E1197" s="24" t="s">
        <v>92</v>
      </c>
      <c r="F1197" s="15" t="n">
        <v>1</v>
      </c>
      <c r="G1197" s="15" t="n">
        <v>0</v>
      </c>
      <c r="H1197" s="2" t="n">
        <f aca="false">MAX(I1197:J1197)</f>
        <v>0</v>
      </c>
      <c r="I1197" s="15" t="n">
        <v>0</v>
      </c>
      <c r="J1197" s="15" t="n">
        <v>0</v>
      </c>
      <c r="K1197" s="15" t="n">
        <v>4.57164562950387</v>
      </c>
      <c r="L1197" s="15" t="n">
        <v>60</v>
      </c>
      <c r="M1197" s="25" t="n">
        <v>3.68155776</v>
      </c>
      <c r="N1197" s="0" t="str">
        <f aca="false">A1197&amp;"_"&amp;B1197</f>
        <v>MAW745_1</v>
      </c>
      <c r="O1197" s="0" t="n">
        <f aca="false">HLOOKUP(N1197,UP!$C$15:$AH$16,2,0)</f>
        <v>0</v>
      </c>
    </row>
    <row r="1198" customFormat="false" ht="15.75" hidden="false" customHeight="true" outlineLevel="0" collapsed="false">
      <c r="A1198" s="21" t="s">
        <v>55</v>
      </c>
      <c r="B1198" s="26" t="n">
        <v>1</v>
      </c>
      <c r="C1198" s="27" t="s">
        <v>56</v>
      </c>
      <c r="D1198" s="27" t="n">
        <v>1010</v>
      </c>
      <c r="E1198" s="24" t="s">
        <v>92</v>
      </c>
      <c r="F1198" s="15" t="n">
        <v>1</v>
      </c>
      <c r="G1198" s="15" t="n">
        <v>0</v>
      </c>
      <c r="H1198" s="2" t="n">
        <f aca="false">MAX(I1198:J1198)</f>
        <v>0</v>
      </c>
      <c r="I1198" s="15" t="n">
        <v>0</v>
      </c>
      <c r="J1198" s="15" t="n">
        <v>0</v>
      </c>
      <c r="K1198" s="15" t="n">
        <v>1.88574099031727</v>
      </c>
      <c r="L1198" s="15" t="n">
        <v>60</v>
      </c>
      <c r="M1198" s="25" t="n">
        <v>3.68155776</v>
      </c>
      <c r="N1198" s="0" t="str">
        <f aca="false">A1198&amp;"_"&amp;B1198</f>
        <v>MAW745_1</v>
      </c>
      <c r="O1198" s="0" t="n">
        <f aca="false">HLOOKUP(N1198,UP!$C$15:$AH$16,2,0)</f>
        <v>0</v>
      </c>
    </row>
    <row r="1199" customFormat="false" ht="15.75" hidden="false" customHeight="true" outlineLevel="0" collapsed="false">
      <c r="A1199" s="21" t="s">
        <v>55</v>
      </c>
      <c r="B1199" s="26" t="n">
        <v>1</v>
      </c>
      <c r="C1199" s="27" t="s">
        <v>56</v>
      </c>
      <c r="D1199" s="27" t="n">
        <v>1202</v>
      </c>
      <c r="E1199" s="24" t="s">
        <v>92</v>
      </c>
      <c r="F1199" s="15" t="n">
        <v>1</v>
      </c>
      <c r="G1199" s="15" t="n">
        <v>0</v>
      </c>
      <c r="H1199" s="2" t="n">
        <f aca="false">MAX(I1199:J1199)</f>
        <v>0</v>
      </c>
      <c r="I1199" s="15" t="n">
        <v>0</v>
      </c>
      <c r="J1199" s="15" t="n">
        <v>0</v>
      </c>
      <c r="K1199" s="15" t="n">
        <v>5.35586569565622</v>
      </c>
      <c r="L1199" s="15" t="n">
        <v>60</v>
      </c>
      <c r="M1199" s="25" t="n">
        <v>3.68155776</v>
      </c>
      <c r="N1199" s="0" t="str">
        <f aca="false">A1199&amp;"_"&amp;B1199</f>
        <v>MAW745_1</v>
      </c>
      <c r="O1199" s="0" t="n">
        <f aca="false">HLOOKUP(N1199,UP!$C$15:$AH$16,2,0)</f>
        <v>0</v>
      </c>
    </row>
    <row r="1200" customFormat="false" ht="15.75" hidden="false" customHeight="true" outlineLevel="0" collapsed="false">
      <c r="A1200" s="21" t="s">
        <v>49</v>
      </c>
      <c r="B1200" s="28" t="n">
        <v>2</v>
      </c>
      <c r="C1200" s="29" t="s">
        <v>53</v>
      </c>
      <c r="D1200" s="30" t="n">
        <v>4482</v>
      </c>
      <c r="E1200" s="24" t="s">
        <v>92</v>
      </c>
      <c r="F1200" s="15" t="n">
        <v>1</v>
      </c>
      <c r="G1200" s="15" t="n">
        <v>0</v>
      </c>
      <c r="H1200" s="2" t="n">
        <f aca="false">MAX(I1200:J1200)</f>
        <v>0</v>
      </c>
      <c r="I1200" s="15" t="n">
        <v>0</v>
      </c>
      <c r="J1200" s="15" t="n">
        <v>0</v>
      </c>
      <c r="K1200" s="15" t="n">
        <v>2.75772930122929</v>
      </c>
      <c r="L1200" s="15" t="n">
        <v>60</v>
      </c>
      <c r="M1200" s="25" t="n">
        <v>3.68155776</v>
      </c>
      <c r="N1200" s="0" t="str">
        <f aca="false">A1200&amp;"_"&amp;B1200</f>
        <v>MAW746_2</v>
      </c>
      <c r="O1200" s="0" t="n">
        <f aca="false">HLOOKUP(N1200,UP!$C$15:$AH$16,2,0)</f>
        <v>1</v>
      </c>
    </row>
    <row r="1201" customFormat="false" ht="15.75" hidden="false" customHeight="true" outlineLevel="0" collapsed="false">
      <c r="A1201" s="21" t="s">
        <v>49</v>
      </c>
      <c r="B1201" s="28" t="n">
        <v>2</v>
      </c>
      <c r="C1201" s="29" t="s">
        <v>76</v>
      </c>
      <c r="D1201" s="30" t="n">
        <v>4634</v>
      </c>
      <c r="E1201" s="24" t="s">
        <v>92</v>
      </c>
      <c r="F1201" s="15" t="n">
        <v>1</v>
      </c>
      <c r="G1201" s="15" t="n">
        <v>0</v>
      </c>
      <c r="H1201" s="2" t="n">
        <f aca="false">MAX(I1201:J1201)</f>
        <v>0</v>
      </c>
      <c r="I1201" s="15" t="n">
        <v>0</v>
      </c>
      <c r="J1201" s="15" t="n">
        <v>0</v>
      </c>
      <c r="K1201" s="15" t="n">
        <v>3.33354396472413</v>
      </c>
      <c r="L1201" s="15" t="n">
        <v>60</v>
      </c>
      <c r="M1201" s="25" t="n">
        <v>3.68155776</v>
      </c>
      <c r="N1201" s="0" t="str">
        <f aca="false">A1201&amp;"_"&amp;B1201</f>
        <v>MAW746_2</v>
      </c>
      <c r="O1201" s="0" t="n">
        <f aca="false">HLOOKUP(N1201,UP!$C$15:$AH$16,2,0)</f>
        <v>1</v>
      </c>
    </row>
    <row r="1202" customFormat="false" ht="15.75" hidden="false" customHeight="true" outlineLevel="0" collapsed="false">
      <c r="A1202" s="21" t="s">
        <v>49</v>
      </c>
      <c r="B1202" s="28" t="n">
        <v>2</v>
      </c>
      <c r="C1202" s="29" t="s">
        <v>56</v>
      </c>
      <c r="D1202" s="30" t="n">
        <v>4083</v>
      </c>
      <c r="E1202" s="24" t="s">
        <v>92</v>
      </c>
      <c r="F1202" s="15" t="n">
        <v>1</v>
      </c>
      <c r="G1202" s="15" t="n">
        <v>0</v>
      </c>
      <c r="H1202" s="2" t="n">
        <f aca="false">MAX(I1202:J1202)</f>
        <v>0</v>
      </c>
      <c r="I1202" s="15" t="n">
        <v>0</v>
      </c>
      <c r="J1202" s="15" t="n">
        <v>0</v>
      </c>
      <c r="K1202" s="15" t="n">
        <v>3.43470324816972</v>
      </c>
      <c r="L1202" s="15" t="n">
        <v>60</v>
      </c>
      <c r="M1202" s="25" t="n">
        <v>3.68155776</v>
      </c>
      <c r="N1202" s="0" t="str">
        <f aca="false">A1202&amp;"_"&amp;B1202</f>
        <v>MAW746_2</v>
      </c>
      <c r="O1202" s="0" t="n">
        <f aca="false">HLOOKUP(N1202,UP!$C$15:$AH$16,2,0)</f>
        <v>1</v>
      </c>
    </row>
    <row r="1203" customFormat="false" ht="15.75" hidden="false" customHeight="true" outlineLevel="0" collapsed="false">
      <c r="A1203" s="21" t="s">
        <v>49</v>
      </c>
      <c r="B1203" s="28" t="n">
        <v>1</v>
      </c>
      <c r="C1203" s="29" t="s">
        <v>56</v>
      </c>
      <c r="D1203" s="30" t="n">
        <v>4197</v>
      </c>
      <c r="E1203" s="24" t="s">
        <v>92</v>
      </c>
      <c r="F1203" s="15" t="n">
        <v>1</v>
      </c>
      <c r="G1203" s="15" t="n">
        <v>0</v>
      </c>
      <c r="H1203" s="2" t="n">
        <f aca="false">MAX(I1203:J1203)</f>
        <v>0</v>
      </c>
      <c r="I1203" s="15" t="n">
        <v>0</v>
      </c>
      <c r="J1203" s="15" t="n">
        <v>0</v>
      </c>
      <c r="K1203" s="15" t="n">
        <v>3.93437355972318</v>
      </c>
      <c r="L1203" s="15" t="n">
        <v>60</v>
      </c>
      <c r="M1203" s="25" t="n">
        <v>3.68155776</v>
      </c>
      <c r="N1203" s="0" t="str">
        <f aca="false">A1203&amp;"_"&amp;B1203</f>
        <v>MAW746_1</v>
      </c>
      <c r="O1203" s="0" t="n">
        <f aca="false">HLOOKUP(N1203,UP!$C$15:$AH$16,2,0)</f>
        <v>1</v>
      </c>
    </row>
    <row r="1204" customFormat="false" ht="15.75" hidden="false" customHeight="true" outlineLevel="0" collapsed="false">
      <c r="A1204" s="21" t="s">
        <v>49</v>
      </c>
      <c r="B1204" s="28" t="n">
        <v>1</v>
      </c>
      <c r="C1204" s="29" t="s">
        <v>56</v>
      </c>
      <c r="D1204" s="30" t="n">
        <v>4737</v>
      </c>
      <c r="E1204" s="24" t="s">
        <v>92</v>
      </c>
      <c r="F1204" s="15" t="n">
        <v>1</v>
      </c>
      <c r="G1204" s="15" t="n">
        <v>0</v>
      </c>
      <c r="H1204" s="2" t="n">
        <f aca="false">MAX(I1204:J1204)</f>
        <v>0</v>
      </c>
      <c r="I1204" s="15" t="n">
        <v>0</v>
      </c>
      <c r="J1204" s="15" t="n">
        <v>0</v>
      </c>
      <c r="K1204" s="15" t="n">
        <v>5.44626502426327</v>
      </c>
      <c r="L1204" s="15" t="n">
        <v>60</v>
      </c>
      <c r="M1204" s="25" t="n">
        <v>3.68155776</v>
      </c>
      <c r="N1204" s="0" t="str">
        <f aca="false">A1204&amp;"_"&amp;B1204</f>
        <v>MAW746_1</v>
      </c>
      <c r="O1204" s="0" t="n">
        <f aca="false">HLOOKUP(N1204,UP!$C$15:$AH$16,2,0)</f>
        <v>1</v>
      </c>
    </row>
    <row r="1205" customFormat="false" ht="15.75" hidden="false" customHeight="true" outlineLevel="0" collapsed="false">
      <c r="A1205" s="21" t="s">
        <v>49</v>
      </c>
      <c r="B1205" s="28" t="n">
        <v>1</v>
      </c>
      <c r="C1205" s="29" t="s">
        <v>56</v>
      </c>
      <c r="D1205" s="30" t="n">
        <v>4195</v>
      </c>
      <c r="E1205" s="24" t="s">
        <v>92</v>
      </c>
      <c r="F1205" s="15" t="n">
        <v>1</v>
      </c>
      <c r="G1205" s="15" t="n">
        <v>0</v>
      </c>
      <c r="H1205" s="2" t="n">
        <f aca="false">MAX(I1205:J1205)</f>
        <v>0</v>
      </c>
      <c r="I1205" s="15" t="n">
        <v>0</v>
      </c>
      <c r="J1205" s="15" t="n">
        <v>0</v>
      </c>
      <c r="K1205" s="15" t="n">
        <v>4.04684257672169</v>
      </c>
      <c r="L1205" s="15" t="n">
        <v>60</v>
      </c>
      <c r="M1205" s="25" t="n">
        <v>3.68155776</v>
      </c>
      <c r="N1205" s="0" t="str">
        <f aca="false">A1205&amp;"_"&amp;B1205</f>
        <v>MAW746_1</v>
      </c>
      <c r="O1205" s="0" t="n">
        <f aca="false">HLOOKUP(N1205,UP!$C$15:$AH$16,2,0)</f>
        <v>1</v>
      </c>
    </row>
    <row r="1206" customFormat="false" ht="15.75" hidden="false" customHeight="true" outlineLevel="0" collapsed="false">
      <c r="A1206" s="21" t="s">
        <v>49</v>
      </c>
      <c r="B1206" s="28" t="n">
        <v>1</v>
      </c>
      <c r="C1206" s="29" t="s">
        <v>56</v>
      </c>
      <c r="D1206" s="30" t="n">
        <v>4740</v>
      </c>
      <c r="E1206" s="24" t="s">
        <v>92</v>
      </c>
      <c r="F1206" s="15" t="n">
        <v>1</v>
      </c>
      <c r="G1206" s="15" t="n">
        <v>0</v>
      </c>
      <c r="H1206" s="2" t="n">
        <f aca="false">MAX(I1206:J1206)</f>
        <v>0</v>
      </c>
      <c r="I1206" s="15" t="n">
        <v>0</v>
      </c>
      <c r="J1206" s="15" t="n">
        <v>0</v>
      </c>
      <c r="K1206" s="15" t="n">
        <v>5.31180485868962</v>
      </c>
      <c r="L1206" s="15" t="n">
        <v>60</v>
      </c>
      <c r="M1206" s="25" t="n">
        <v>3.68155776</v>
      </c>
      <c r="N1206" s="0" t="str">
        <f aca="false">A1206&amp;"_"&amp;B1206</f>
        <v>MAW746_1</v>
      </c>
      <c r="O1206" s="0" t="n">
        <f aca="false">HLOOKUP(N1206,UP!$C$15:$AH$16,2,0)</f>
        <v>1</v>
      </c>
    </row>
    <row r="1207" customFormat="false" ht="15.75" hidden="false" customHeight="true" outlineLevel="0" collapsed="false">
      <c r="A1207" s="21" t="s">
        <v>49</v>
      </c>
      <c r="B1207" s="28" t="n">
        <v>1</v>
      </c>
      <c r="C1207" s="29" t="s">
        <v>56</v>
      </c>
      <c r="D1207" s="30" t="n">
        <v>4733</v>
      </c>
      <c r="E1207" s="24" t="s">
        <v>92</v>
      </c>
      <c r="F1207" s="15" t="n">
        <v>1</v>
      </c>
      <c r="G1207" s="15" t="n">
        <v>0</v>
      </c>
      <c r="H1207" s="2" t="n">
        <f aca="false">MAX(I1207:J1207)</f>
        <v>0</v>
      </c>
      <c r="I1207" s="15" t="n">
        <v>0</v>
      </c>
      <c r="J1207" s="15" t="n">
        <v>0</v>
      </c>
      <c r="K1207" s="15" t="n">
        <v>5.56753050069183</v>
      </c>
      <c r="L1207" s="15" t="n">
        <v>60</v>
      </c>
      <c r="M1207" s="25" t="n">
        <v>3.68155776</v>
      </c>
      <c r="N1207" s="0" t="str">
        <f aca="false">A1207&amp;"_"&amp;B1207</f>
        <v>MAW746_1</v>
      </c>
      <c r="O1207" s="0" t="n">
        <f aca="false">HLOOKUP(N1207,UP!$C$15:$AH$16,2,0)</f>
        <v>1</v>
      </c>
    </row>
    <row r="1208" customFormat="false" ht="15.75" hidden="false" customHeight="true" outlineLevel="0" collapsed="false">
      <c r="A1208" s="21" t="s">
        <v>49</v>
      </c>
      <c r="B1208" s="28" t="n">
        <v>1</v>
      </c>
      <c r="C1208" s="29" t="s">
        <v>56</v>
      </c>
      <c r="D1208" s="30" t="n">
        <v>4736</v>
      </c>
      <c r="E1208" s="24" t="s">
        <v>92</v>
      </c>
      <c r="F1208" s="15" t="n">
        <v>1</v>
      </c>
      <c r="G1208" s="15" t="n">
        <v>0</v>
      </c>
      <c r="H1208" s="2" t="n">
        <f aca="false">MAX(I1208:J1208)</f>
        <v>0</v>
      </c>
      <c r="I1208" s="15" t="n">
        <v>0</v>
      </c>
      <c r="J1208" s="15" t="n">
        <v>0</v>
      </c>
      <c r="K1208" s="15" t="n">
        <v>5.88420304017368</v>
      </c>
      <c r="L1208" s="15" t="n">
        <v>60</v>
      </c>
      <c r="M1208" s="25" t="n">
        <v>3.68155776</v>
      </c>
      <c r="N1208" s="0" t="str">
        <f aca="false">A1208&amp;"_"&amp;B1208</f>
        <v>MAW746_1</v>
      </c>
      <c r="O1208" s="0" t="n">
        <f aca="false">HLOOKUP(N1208,UP!$C$15:$AH$16,2,0)</f>
        <v>1</v>
      </c>
    </row>
    <row r="1209" customFormat="false" ht="15.75" hidden="false" customHeight="true" outlineLevel="0" collapsed="false">
      <c r="A1209" s="21" t="s">
        <v>49</v>
      </c>
      <c r="B1209" s="28" t="n">
        <v>1</v>
      </c>
      <c r="C1209" s="29" t="s">
        <v>67</v>
      </c>
      <c r="D1209" s="30" t="n">
        <v>4187</v>
      </c>
      <c r="E1209" s="24" t="s">
        <v>92</v>
      </c>
      <c r="F1209" s="15" t="n">
        <v>1</v>
      </c>
      <c r="G1209" s="15" t="n">
        <v>0</v>
      </c>
      <c r="H1209" s="2" t="n">
        <f aca="false">MAX(I1209:J1209)</f>
        <v>0</v>
      </c>
      <c r="I1209" s="15" t="n">
        <v>0</v>
      </c>
      <c r="J1209" s="15" t="n">
        <v>0</v>
      </c>
      <c r="K1209" s="15" t="n">
        <v>3.32097759410977</v>
      </c>
      <c r="L1209" s="15" t="n">
        <v>60</v>
      </c>
      <c r="M1209" s="25" t="n">
        <v>3.68155776</v>
      </c>
      <c r="N1209" s="0" t="str">
        <f aca="false">A1209&amp;"_"&amp;B1209</f>
        <v>MAW746_1</v>
      </c>
      <c r="O1209" s="0" t="n">
        <f aca="false">HLOOKUP(N1209,UP!$C$15:$AH$16,2,0)</f>
        <v>1</v>
      </c>
    </row>
    <row r="1210" customFormat="false" ht="15.75" hidden="false" customHeight="true" outlineLevel="0" collapsed="false">
      <c r="A1210" s="21" t="s">
        <v>49</v>
      </c>
      <c r="B1210" s="28" t="n">
        <v>1</v>
      </c>
      <c r="C1210" s="29" t="s">
        <v>57</v>
      </c>
      <c r="D1210" s="30" t="n">
        <v>4729</v>
      </c>
      <c r="E1210" s="24" t="s">
        <v>92</v>
      </c>
      <c r="F1210" s="15" t="n">
        <v>1</v>
      </c>
      <c r="G1210" s="15" t="n">
        <v>0</v>
      </c>
      <c r="H1210" s="2" t="n">
        <f aca="false">MAX(I1210:J1210)</f>
        <v>0</v>
      </c>
      <c r="I1210" s="15" t="n">
        <v>0</v>
      </c>
      <c r="J1210" s="15" t="n">
        <v>0</v>
      </c>
      <c r="K1210" s="15" t="n">
        <v>4.40576953739433</v>
      </c>
      <c r="L1210" s="15" t="n">
        <v>60</v>
      </c>
      <c r="M1210" s="25" t="n">
        <v>3.68155776</v>
      </c>
      <c r="N1210" s="0" t="str">
        <f aca="false">A1210&amp;"_"&amp;B1210</f>
        <v>MAW746_1</v>
      </c>
      <c r="O1210" s="0" t="n">
        <f aca="false">HLOOKUP(N1210,UP!$C$15:$AH$16,2,0)</f>
        <v>1</v>
      </c>
    </row>
    <row r="1211" customFormat="false" ht="15.75" hidden="false" customHeight="true" outlineLevel="0" collapsed="false">
      <c r="A1211" s="21" t="s">
        <v>49</v>
      </c>
      <c r="B1211" s="28" t="n">
        <v>1</v>
      </c>
      <c r="C1211" s="29" t="s">
        <v>56</v>
      </c>
      <c r="D1211" s="30" t="n">
        <v>4184</v>
      </c>
      <c r="E1211" s="24" t="s">
        <v>92</v>
      </c>
      <c r="F1211" s="15" t="n">
        <v>1</v>
      </c>
      <c r="G1211" s="15" t="n">
        <v>0</v>
      </c>
      <c r="H1211" s="2" t="n">
        <f aca="false">MAX(I1211:J1211)</f>
        <v>0</v>
      </c>
      <c r="I1211" s="15" t="n">
        <v>0</v>
      </c>
      <c r="J1211" s="15" t="n">
        <v>0</v>
      </c>
      <c r="K1211" s="15" t="n">
        <v>4.24366335646909</v>
      </c>
      <c r="L1211" s="15" t="n">
        <v>60</v>
      </c>
      <c r="M1211" s="25" t="n">
        <v>3.68155776</v>
      </c>
      <c r="N1211" s="0" t="str">
        <f aca="false">A1211&amp;"_"&amp;B1211</f>
        <v>MAW746_1</v>
      </c>
      <c r="O1211" s="0" t="n">
        <f aca="false">HLOOKUP(N1211,UP!$C$15:$AH$16,2,0)</f>
        <v>1</v>
      </c>
    </row>
    <row r="1212" customFormat="false" ht="15.75" hidden="false" customHeight="true" outlineLevel="0" collapsed="false">
      <c r="A1212" s="21" t="s">
        <v>49</v>
      </c>
      <c r="B1212" s="28" t="n">
        <v>1</v>
      </c>
      <c r="C1212" s="29" t="s">
        <v>56</v>
      </c>
      <c r="D1212" s="30" t="n">
        <v>4597</v>
      </c>
      <c r="E1212" s="24" t="s">
        <v>92</v>
      </c>
      <c r="F1212" s="15" t="n">
        <v>1</v>
      </c>
      <c r="G1212" s="15" t="n">
        <v>0</v>
      </c>
      <c r="H1212" s="2" t="n">
        <f aca="false">MAX(I1212:J1212)</f>
        <v>0</v>
      </c>
      <c r="I1212" s="15" t="n">
        <v>0</v>
      </c>
      <c r="J1212" s="15" t="n">
        <v>0</v>
      </c>
      <c r="K1212" s="15" t="n">
        <v>4.69746641528014</v>
      </c>
      <c r="L1212" s="15" t="n">
        <v>60</v>
      </c>
      <c r="M1212" s="25" t="n">
        <v>3.68155776</v>
      </c>
      <c r="N1212" s="0" t="str">
        <f aca="false">A1212&amp;"_"&amp;B1212</f>
        <v>MAW746_1</v>
      </c>
      <c r="O1212" s="0" t="n">
        <f aca="false">HLOOKUP(N1212,UP!$C$15:$AH$16,2,0)</f>
        <v>1</v>
      </c>
    </row>
    <row r="1213" customFormat="false" ht="15.75" hidden="false" customHeight="true" outlineLevel="0" collapsed="false">
      <c r="A1213" s="21" t="s">
        <v>49</v>
      </c>
      <c r="B1213" s="28" t="n">
        <v>1</v>
      </c>
      <c r="C1213" s="29" t="s">
        <v>56</v>
      </c>
      <c r="D1213" s="30" t="n">
        <v>4594</v>
      </c>
      <c r="E1213" s="24" t="s">
        <v>92</v>
      </c>
      <c r="F1213" s="15" t="n">
        <v>1</v>
      </c>
      <c r="G1213" s="15" t="n">
        <v>0</v>
      </c>
      <c r="H1213" s="2" t="n">
        <f aca="false">MAX(I1213:J1213)</f>
        <v>0</v>
      </c>
      <c r="I1213" s="15" t="n">
        <v>0</v>
      </c>
      <c r="J1213" s="15" t="n">
        <v>0</v>
      </c>
      <c r="K1213" s="15" t="n">
        <v>4.6276445185541</v>
      </c>
      <c r="L1213" s="15" t="n">
        <v>60</v>
      </c>
      <c r="M1213" s="25" t="n">
        <v>3.68155776</v>
      </c>
      <c r="N1213" s="0" t="str">
        <f aca="false">A1213&amp;"_"&amp;B1213</f>
        <v>MAW746_1</v>
      </c>
      <c r="O1213" s="0" t="n">
        <f aca="false">HLOOKUP(N1213,UP!$C$15:$AH$16,2,0)</f>
        <v>1</v>
      </c>
    </row>
    <row r="1214" customFormat="false" ht="15.75" hidden="false" customHeight="true" outlineLevel="0" collapsed="false">
      <c r="A1214" s="21" t="s">
        <v>49</v>
      </c>
      <c r="B1214" s="28" t="n">
        <v>1</v>
      </c>
      <c r="C1214" s="29" t="s">
        <v>56</v>
      </c>
      <c r="D1214" s="30" t="n">
        <v>4596</v>
      </c>
      <c r="E1214" s="24" t="s">
        <v>92</v>
      </c>
      <c r="F1214" s="15" t="n">
        <v>1</v>
      </c>
      <c r="G1214" s="15" t="n">
        <v>0</v>
      </c>
      <c r="H1214" s="2" t="n">
        <f aca="false">MAX(I1214:J1214)</f>
        <v>0</v>
      </c>
      <c r="I1214" s="15" t="n">
        <v>0</v>
      </c>
      <c r="J1214" s="15" t="n">
        <v>0</v>
      </c>
      <c r="K1214" s="15" t="n">
        <v>5.37919202110912</v>
      </c>
      <c r="L1214" s="15" t="n">
        <v>60</v>
      </c>
      <c r="M1214" s="25" t="n">
        <v>3.68155776</v>
      </c>
      <c r="N1214" s="0" t="str">
        <f aca="false">A1214&amp;"_"&amp;B1214</f>
        <v>MAW746_1</v>
      </c>
      <c r="O1214" s="0" t="n">
        <f aca="false">HLOOKUP(N1214,UP!$C$15:$AH$16,2,0)</f>
        <v>1</v>
      </c>
    </row>
    <row r="1215" customFormat="false" ht="15.75" hidden="false" customHeight="true" outlineLevel="0" collapsed="false">
      <c r="A1215" s="21" t="s">
        <v>49</v>
      </c>
      <c r="B1215" s="28" t="n">
        <v>1</v>
      </c>
      <c r="C1215" s="29" t="s">
        <v>56</v>
      </c>
      <c r="D1215" s="30" t="n">
        <v>4756</v>
      </c>
      <c r="E1215" s="24" t="s">
        <v>92</v>
      </c>
      <c r="F1215" s="15" t="n">
        <v>1</v>
      </c>
      <c r="G1215" s="15" t="n">
        <v>0</v>
      </c>
      <c r="H1215" s="2" t="n">
        <f aca="false">MAX(I1215:J1215)</f>
        <v>0</v>
      </c>
      <c r="I1215" s="15" t="n">
        <v>0</v>
      </c>
      <c r="J1215" s="15" t="n">
        <v>0</v>
      </c>
      <c r="K1215" s="15" t="n">
        <v>2.51924314891365</v>
      </c>
      <c r="L1215" s="15" t="n">
        <v>60</v>
      </c>
      <c r="M1215" s="25" t="n">
        <v>3.68155776</v>
      </c>
      <c r="N1215" s="0" t="str">
        <f aca="false">A1215&amp;"_"&amp;B1215</f>
        <v>MAW746_1</v>
      </c>
      <c r="O1215" s="0" t="n">
        <f aca="false">HLOOKUP(N1215,UP!$C$15:$AH$16,2,0)</f>
        <v>1</v>
      </c>
    </row>
    <row r="1216" customFormat="false" ht="15.75" hidden="false" customHeight="true" outlineLevel="0" collapsed="false">
      <c r="A1216" s="21" t="s">
        <v>49</v>
      </c>
      <c r="B1216" s="28" t="n">
        <v>2</v>
      </c>
      <c r="C1216" s="29" t="s">
        <v>56</v>
      </c>
      <c r="D1216" s="30" t="n">
        <v>4259</v>
      </c>
      <c r="E1216" s="24" t="s">
        <v>92</v>
      </c>
      <c r="F1216" s="15" t="n">
        <v>1</v>
      </c>
      <c r="G1216" s="15" t="n">
        <v>0</v>
      </c>
      <c r="H1216" s="2" t="n">
        <f aca="false">MAX(I1216:J1216)</f>
        <v>0</v>
      </c>
      <c r="I1216" s="15" t="n">
        <v>0</v>
      </c>
      <c r="J1216" s="15" t="n">
        <v>0</v>
      </c>
      <c r="K1216" s="15" t="n">
        <v>3.46360590058275</v>
      </c>
      <c r="L1216" s="15" t="n">
        <v>60</v>
      </c>
      <c r="M1216" s="25" t="n">
        <v>3.68155776</v>
      </c>
      <c r="N1216" s="0" t="str">
        <f aca="false">A1216&amp;"_"&amp;B1216</f>
        <v>MAW746_2</v>
      </c>
      <c r="O1216" s="0" t="n">
        <f aca="false">HLOOKUP(N1216,UP!$C$15:$AH$16,2,0)</f>
        <v>1</v>
      </c>
    </row>
    <row r="1217" customFormat="false" ht="15.75" hidden="false" customHeight="true" outlineLevel="0" collapsed="false">
      <c r="A1217" s="21" t="s">
        <v>49</v>
      </c>
      <c r="B1217" s="28" t="n">
        <v>2</v>
      </c>
      <c r="C1217" s="29" t="s">
        <v>56</v>
      </c>
      <c r="D1217" s="30" t="n">
        <v>4044</v>
      </c>
      <c r="E1217" s="24" t="s">
        <v>92</v>
      </c>
      <c r="F1217" s="15" t="n">
        <v>1</v>
      </c>
      <c r="G1217" s="15" t="n">
        <v>0</v>
      </c>
      <c r="H1217" s="2" t="n">
        <f aca="false">MAX(I1217:J1217)</f>
        <v>0</v>
      </c>
      <c r="I1217" s="15" t="n">
        <v>0</v>
      </c>
      <c r="J1217" s="15" t="n">
        <v>0</v>
      </c>
      <c r="K1217" s="15" t="n">
        <v>2.01753080213537</v>
      </c>
      <c r="L1217" s="15" t="n">
        <v>60</v>
      </c>
      <c r="M1217" s="25" t="n">
        <v>3.68155776</v>
      </c>
      <c r="N1217" s="0" t="str">
        <f aca="false">A1217&amp;"_"&amp;B1217</f>
        <v>MAW746_2</v>
      </c>
      <c r="O1217" s="0" t="n">
        <f aca="false">HLOOKUP(N1217,UP!$C$15:$AH$16,2,0)</f>
        <v>1</v>
      </c>
    </row>
    <row r="1218" customFormat="false" ht="15.75" hidden="false" customHeight="true" outlineLevel="0" collapsed="false">
      <c r="A1218" s="21" t="s">
        <v>49</v>
      </c>
      <c r="B1218" s="28" t="n">
        <v>2</v>
      </c>
      <c r="C1218" s="29" t="s">
        <v>56</v>
      </c>
      <c r="D1218" s="30" t="n">
        <v>4433</v>
      </c>
      <c r="E1218" s="24" t="s">
        <v>92</v>
      </c>
      <c r="F1218" s="15" t="n">
        <v>1</v>
      </c>
      <c r="G1218" s="15" t="n">
        <v>0</v>
      </c>
      <c r="H1218" s="2" t="n">
        <f aca="false">MAX(I1218:J1218)</f>
        <v>0</v>
      </c>
      <c r="I1218" s="15" t="n">
        <v>0</v>
      </c>
      <c r="J1218" s="15" t="n">
        <v>0</v>
      </c>
      <c r="K1218" s="15" t="n">
        <v>6.15438000838241</v>
      </c>
      <c r="L1218" s="15" t="n">
        <v>60</v>
      </c>
      <c r="M1218" s="25" t="n">
        <v>3.68155776</v>
      </c>
      <c r="N1218" s="0" t="str">
        <f aca="false">A1218&amp;"_"&amp;B1218</f>
        <v>MAW746_2</v>
      </c>
      <c r="O1218" s="0" t="n">
        <f aca="false">HLOOKUP(N1218,UP!$C$15:$AH$16,2,0)</f>
        <v>1</v>
      </c>
    </row>
    <row r="1219" customFormat="false" ht="15.75" hidden="false" customHeight="true" outlineLevel="0" collapsed="false">
      <c r="A1219" s="21" t="s">
        <v>49</v>
      </c>
      <c r="B1219" s="28" t="n">
        <v>2</v>
      </c>
      <c r="C1219" s="29" t="s">
        <v>53</v>
      </c>
      <c r="D1219" s="30" t="n">
        <v>4021</v>
      </c>
      <c r="E1219" s="24" t="s">
        <v>92</v>
      </c>
      <c r="F1219" s="15" t="n">
        <v>1</v>
      </c>
      <c r="G1219" s="15" t="n">
        <v>0</v>
      </c>
      <c r="H1219" s="2" t="n">
        <f aca="false">MAX(I1219:J1219)</f>
        <v>0</v>
      </c>
      <c r="I1219" s="15" t="n">
        <v>0</v>
      </c>
      <c r="J1219" s="15" t="n">
        <v>0</v>
      </c>
      <c r="K1219" s="15" t="n">
        <v>2.24710268529644</v>
      </c>
      <c r="L1219" s="15" t="n">
        <v>60</v>
      </c>
      <c r="M1219" s="25" t="n">
        <v>3.68155776</v>
      </c>
      <c r="N1219" s="0" t="str">
        <f aca="false">A1219&amp;"_"&amp;B1219</f>
        <v>MAW746_2</v>
      </c>
      <c r="O1219" s="0" t="n">
        <f aca="false">HLOOKUP(N1219,UP!$C$15:$AH$16,2,0)</f>
        <v>1</v>
      </c>
    </row>
    <row r="1220" customFormat="false" ht="15.75" hidden="false" customHeight="true" outlineLevel="0" collapsed="false">
      <c r="A1220" s="21" t="s">
        <v>49</v>
      </c>
      <c r="B1220" s="28" t="n">
        <v>2</v>
      </c>
      <c r="C1220" s="29" t="s">
        <v>56</v>
      </c>
      <c r="D1220" s="30" t="n">
        <v>4438</v>
      </c>
      <c r="E1220" s="24" t="s">
        <v>92</v>
      </c>
      <c r="F1220" s="15" t="n">
        <v>1</v>
      </c>
      <c r="G1220" s="15" t="n">
        <v>0</v>
      </c>
      <c r="H1220" s="2" t="n">
        <f aca="false">MAX(I1220:J1220)</f>
        <v>0</v>
      </c>
      <c r="I1220" s="15" t="n">
        <v>0</v>
      </c>
      <c r="J1220" s="15" t="n">
        <v>0</v>
      </c>
      <c r="K1220" s="15" t="n">
        <v>5.62941987596755</v>
      </c>
      <c r="L1220" s="15" t="n">
        <v>60</v>
      </c>
      <c r="M1220" s="25" t="n">
        <v>3.68155776</v>
      </c>
      <c r="N1220" s="0" t="str">
        <f aca="false">A1220&amp;"_"&amp;B1220</f>
        <v>MAW746_2</v>
      </c>
      <c r="O1220" s="0" t="n">
        <f aca="false">HLOOKUP(N1220,UP!$C$15:$AH$16,2,0)</f>
        <v>1</v>
      </c>
    </row>
    <row r="1221" customFormat="false" ht="15.75" hidden="false" customHeight="true" outlineLevel="0" collapsed="false">
      <c r="A1221" s="21" t="s">
        <v>49</v>
      </c>
      <c r="B1221" s="28" t="n">
        <v>2</v>
      </c>
      <c r="C1221" s="29" t="s">
        <v>71</v>
      </c>
      <c r="D1221" s="30" t="n">
        <v>4016</v>
      </c>
      <c r="E1221" s="24" t="s">
        <v>92</v>
      </c>
      <c r="F1221" s="15" t="n">
        <v>1</v>
      </c>
      <c r="G1221" s="15" t="n">
        <v>0</v>
      </c>
      <c r="H1221" s="2" t="n">
        <f aca="false">MAX(I1221:J1221)</f>
        <v>0</v>
      </c>
      <c r="I1221" s="15" t="n">
        <v>0</v>
      </c>
      <c r="J1221" s="15" t="n">
        <v>0</v>
      </c>
      <c r="K1221" s="15" t="n">
        <v>3.08865681737681</v>
      </c>
      <c r="L1221" s="15" t="n">
        <v>60</v>
      </c>
      <c r="M1221" s="25" t="n">
        <v>3.68155776</v>
      </c>
      <c r="N1221" s="0" t="str">
        <f aca="false">A1221&amp;"_"&amp;B1221</f>
        <v>MAW746_2</v>
      </c>
      <c r="O1221" s="0" t="n">
        <f aca="false">HLOOKUP(N1221,UP!$C$15:$AH$16,2,0)</f>
        <v>1</v>
      </c>
    </row>
    <row r="1222" customFormat="false" ht="15.75" hidden="false" customHeight="true" outlineLevel="0" collapsed="false">
      <c r="A1222" s="21" t="s">
        <v>49</v>
      </c>
      <c r="B1222" s="28" t="n">
        <v>2</v>
      </c>
      <c r="C1222" s="29" t="s">
        <v>76</v>
      </c>
      <c r="D1222" s="30" t="n">
        <v>4082</v>
      </c>
      <c r="E1222" s="24" t="s">
        <v>92</v>
      </c>
      <c r="F1222" s="15" t="n">
        <v>1</v>
      </c>
      <c r="G1222" s="15" t="n">
        <v>0</v>
      </c>
      <c r="H1222" s="2" t="n">
        <f aca="false">MAX(I1222:J1222)</f>
        <v>0</v>
      </c>
      <c r="I1222" s="15" t="n">
        <v>0</v>
      </c>
      <c r="J1222" s="15" t="n">
        <v>0</v>
      </c>
      <c r="K1222" s="15" t="n">
        <v>4.92020533441966</v>
      </c>
      <c r="L1222" s="15" t="n">
        <v>60</v>
      </c>
      <c r="M1222" s="25" t="n">
        <v>3.68155776</v>
      </c>
      <c r="N1222" s="0" t="str">
        <f aca="false">A1222&amp;"_"&amp;B1222</f>
        <v>MAW746_2</v>
      </c>
      <c r="O1222" s="0" t="n">
        <f aca="false">HLOOKUP(N1222,UP!$C$15:$AH$16,2,0)</f>
        <v>1</v>
      </c>
    </row>
    <row r="1223" customFormat="false" ht="15.75" hidden="false" customHeight="true" outlineLevel="0" collapsed="false">
      <c r="A1223" s="21" t="s">
        <v>49</v>
      </c>
      <c r="B1223" s="28" t="n">
        <v>2</v>
      </c>
      <c r="C1223" s="29" t="s">
        <v>57</v>
      </c>
      <c r="D1223" s="30" t="n">
        <v>4092</v>
      </c>
      <c r="E1223" s="24" t="s">
        <v>92</v>
      </c>
      <c r="F1223" s="15" t="n">
        <v>1</v>
      </c>
      <c r="G1223" s="15" t="n">
        <v>0</v>
      </c>
      <c r="H1223" s="2" t="n">
        <f aca="false">MAX(I1223:J1223)</f>
        <v>0</v>
      </c>
      <c r="I1223" s="15" t="n">
        <v>0</v>
      </c>
      <c r="J1223" s="15" t="n">
        <v>0</v>
      </c>
      <c r="K1223" s="15" t="n">
        <v>4.71953610367161</v>
      </c>
      <c r="L1223" s="15" t="n">
        <v>60</v>
      </c>
      <c r="M1223" s="25" t="n">
        <v>3.68155776</v>
      </c>
      <c r="N1223" s="0" t="str">
        <f aca="false">A1223&amp;"_"&amp;B1223</f>
        <v>MAW746_2</v>
      </c>
      <c r="O1223" s="0" t="n">
        <f aca="false">HLOOKUP(N1223,UP!$C$15:$AH$16,2,0)</f>
        <v>1</v>
      </c>
    </row>
    <row r="1224" customFormat="false" ht="15.75" hidden="false" customHeight="true" outlineLevel="0" collapsed="false">
      <c r="A1224" s="21" t="s">
        <v>49</v>
      </c>
      <c r="B1224" s="28" t="n">
        <v>2</v>
      </c>
      <c r="C1224" s="29" t="s">
        <v>57</v>
      </c>
      <c r="D1224" s="30" t="n">
        <v>4311</v>
      </c>
      <c r="E1224" s="24" t="s">
        <v>92</v>
      </c>
      <c r="F1224" s="15" t="n">
        <v>1</v>
      </c>
      <c r="G1224" s="15" t="n">
        <v>0</v>
      </c>
      <c r="H1224" s="2" t="n">
        <f aca="false">MAX(I1224:J1224)</f>
        <v>0</v>
      </c>
      <c r="I1224" s="15" t="n">
        <v>0</v>
      </c>
      <c r="J1224" s="15" t="n">
        <v>0</v>
      </c>
      <c r="K1224" s="15" t="n">
        <v>3.90876957959642</v>
      </c>
      <c r="L1224" s="15" t="n">
        <v>60</v>
      </c>
      <c r="M1224" s="25" t="n">
        <v>3.68155776</v>
      </c>
      <c r="N1224" s="0" t="str">
        <f aca="false">A1224&amp;"_"&amp;B1224</f>
        <v>MAW746_2</v>
      </c>
      <c r="O1224" s="0" t="n">
        <f aca="false">HLOOKUP(N1224,UP!$C$15:$AH$16,2,0)</f>
        <v>1</v>
      </c>
    </row>
    <row r="1225" customFormat="false" ht="15.75" hidden="false" customHeight="true" outlineLevel="0" collapsed="false">
      <c r="A1225" s="21" t="s">
        <v>49</v>
      </c>
      <c r="B1225" s="28" t="n">
        <v>2</v>
      </c>
      <c r="C1225" s="29" t="s">
        <v>56</v>
      </c>
      <c r="D1225" s="30" t="n">
        <v>4095</v>
      </c>
      <c r="E1225" s="24" t="s">
        <v>92</v>
      </c>
      <c r="F1225" s="15" t="n">
        <v>1</v>
      </c>
      <c r="G1225" s="15" t="n">
        <v>0</v>
      </c>
      <c r="H1225" s="2" t="n">
        <f aca="false">MAX(I1225:J1225)</f>
        <v>0</v>
      </c>
      <c r="I1225" s="15" t="n">
        <v>0</v>
      </c>
      <c r="J1225" s="15" t="n">
        <v>0</v>
      </c>
      <c r="K1225" s="15" t="n">
        <v>4.50582926341116</v>
      </c>
      <c r="L1225" s="15" t="n">
        <v>60</v>
      </c>
      <c r="M1225" s="25" t="n">
        <v>3.68155776</v>
      </c>
      <c r="N1225" s="0" t="str">
        <f aca="false">A1225&amp;"_"&amp;B1225</f>
        <v>MAW746_2</v>
      </c>
      <c r="O1225" s="0" t="n">
        <f aca="false">HLOOKUP(N1225,UP!$C$15:$AH$16,2,0)</f>
        <v>1</v>
      </c>
    </row>
    <row r="1226" customFormat="false" ht="15.75" hidden="false" customHeight="true" outlineLevel="0" collapsed="false">
      <c r="A1226" s="21" t="s">
        <v>49</v>
      </c>
      <c r="B1226" s="28" t="n">
        <v>2</v>
      </c>
      <c r="C1226" s="29" t="s">
        <v>56</v>
      </c>
      <c r="D1226" s="30" t="n">
        <v>4411</v>
      </c>
      <c r="E1226" s="24" t="s">
        <v>92</v>
      </c>
      <c r="F1226" s="15" t="n">
        <v>1</v>
      </c>
      <c r="G1226" s="15" t="n">
        <v>0</v>
      </c>
      <c r="H1226" s="2" t="n">
        <f aca="false">MAX(I1226:J1226)</f>
        <v>0</v>
      </c>
      <c r="I1226" s="15" t="n">
        <v>0</v>
      </c>
      <c r="J1226" s="15" t="n">
        <v>0</v>
      </c>
      <c r="K1226" s="15" t="n">
        <v>5.02419205125348</v>
      </c>
      <c r="L1226" s="15" t="n">
        <v>60</v>
      </c>
      <c r="M1226" s="25" t="n">
        <v>3.68155776</v>
      </c>
      <c r="N1226" s="0" t="str">
        <f aca="false">A1226&amp;"_"&amp;B1226</f>
        <v>MAW746_2</v>
      </c>
      <c r="O1226" s="0" t="n">
        <f aca="false">HLOOKUP(N1226,UP!$C$15:$AH$16,2,0)</f>
        <v>1</v>
      </c>
    </row>
    <row r="1227" customFormat="false" ht="15.75" hidden="false" customHeight="true" outlineLevel="0" collapsed="false">
      <c r="A1227" s="21" t="s">
        <v>49</v>
      </c>
      <c r="B1227" s="28" t="n">
        <v>2</v>
      </c>
      <c r="C1227" s="29" t="s">
        <v>56</v>
      </c>
      <c r="D1227" s="30" t="n">
        <v>4401</v>
      </c>
      <c r="E1227" s="24" t="s">
        <v>92</v>
      </c>
      <c r="F1227" s="15" t="n">
        <v>1</v>
      </c>
      <c r="G1227" s="15" t="n">
        <v>0</v>
      </c>
      <c r="H1227" s="2" t="n">
        <f aca="false">MAX(I1227:J1227)</f>
        <v>0</v>
      </c>
      <c r="I1227" s="15" t="n">
        <v>0</v>
      </c>
      <c r="J1227" s="15" t="n">
        <v>0</v>
      </c>
      <c r="K1227" s="15" t="n">
        <v>5.2032628325081</v>
      </c>
      <c r="L1227" s="15" t="n">
        <v>60</v>
      </c>
      <c r="M1227" s="25" t="n">
        <v>3.68155776</v>
      </c>
      <c r="N1227" s="0" t="str">
        <f aca="false">A1227&amp;"_"&amp;B1227</f>
        <v>MAW746_2</v>
      </c>
      <c r="O1227" s="0" t="n">
        <f aca="false">HLOOKUP(N1227,UP!$C$15:$AH$16,2,0)</f>
        <v>1</v>
      </c>
    </row>
    <row r="1228" customFormat="false" ht="15.75" hidden="false" customHeight="true" outlineLevel="0" collapsed="false">
      <c r="A1228" s="21" t="s">
        <v>49</v>
      </c>
      <c r="B1228" s="28" t="n">
        <v>2</v>
      </c>
      <c r="C1228" s="29" t="s">
        <v>56</v>
      </c>
      <c r="D1228" s="30" t="n">
        <v>4415</v>
      </c>
      <c r="E1228" s="24" t="s">
        <v>92</v>
      </c>
      <c r="F1228" s="15" t="n">
        <v>1</v>
      </c>
      <c r="G1228" s="15" t="n">
        <v>0</v>
      </c>
      <c r="H1228" s="2" t="n">
        <f aca="false">MAX(I1228:J1228)</f>
        <v>0</v>
      </c>
      <c r="I1228" s="15" t="n">
        <v>0</v>
      </c>
      <c r="J1228" s="15" t="n">
        <v>0</v>
      </c>
      <c r="K1228" s="15" t="n">
        <v>4.79108587635711</v>
      </c>
      <c r="L1228" s="15" t="n">
        <v>60</v>
      </c>
      <c r="M1228" s="25" t="n">
        <v>3.68155776</v>
      </c>
      <c r="N1228" s="0" t="str">
        <f aca="false">A1228&amp;"_"&amp;B1228</f>
        <v>MAW746_2</v>
      </c>
      <c r="O1228" s="0" t="n">
        <f aca="false">HLOOKUP(N1228,UP!$C$15:$AH$16,2,0)</f>
        <v>1</v>
      </c>
    </row>
    <row r="1229" customFormat="false" ht="15.75" hidden="false" customHeight="true" outlineLevel="0" collapsed="false">
      <c r="A1229" s="21" t="s">
        <v>49</v>
      </c>
      <c r="B1229" s="28" t="n">
        <v>2</v>
      </c>
      <c r="C1229" s="29" t="s">
        <v>56</v>
      </c>
      <c r="D1229" s="30" t="n">
        <v>4204</v>
      </c>
      <c r="E1229" s="24" t="s">
        <v>92</v>
      </c>
      <c r="F1229" s="15" t="n">
        <v>1</v>
      </c>
      <c r="G1229" s="15" t="n">
        <v>0</v>
      </c>
      <c r="H1229" s="2" t="n">
        <f aca="false">MAX(I1229:J1229)</f>
        <v>0</v>
      </c>
      <c r="I1229" s="15" t="n">
        <v>0</v>
      </c>
      <c r="J1229" s="15" t="n">
        <v>0</v>
      </c>
      <c r="K1229" s="15" t="n">
        <v>6.35795521233502</v>
      </c>
      <c r="L1229" s="15" t="n">
        <v>60</v>
      </c>
      <c r="M1229" s="25" t="n">
        <v>3.68155776</v>
      </c>
      <c r="N1229" s="0" t="str">
        <f aca="false">A1229&amp;"_"&amp;B1229</f>
        <v>MAW746_2</v>
      </c>
      <c r="O1229" s="0" t="n">
        <f aca="false">HLOOKUP(N1229,UP!$C$15:$AH$16,2,0)</f>
        <v>1</v>
      </c>
    </row>
    <row r="1230" customFormat="false" ht="15.75" hidden="false" customHeight="true" outlineLevel="0" collapsed="false">
      <c r="A1230" s="21" t="s">
        <v>49</v>
      </c>
      <c r="B1230" s="28" t="n">
        <v>2</v>
      </c>
      <c r="C1230" s="29" t="s">
        <v>56</v>
      </c>
      <c r="D1230" s="30" t="n">
        <v>4052</v>
      </c>
      <c r="E1230" s="24" t="s">
        <v>92</v>
      </c>
      <c r="F1230" s="15" t="n">
        <v>1</v>
      </c>
      <c r="G1230" s="15" t="n">
        <v>0</v>
      </c>
      <c r="H1230" s="2" t="n">
        <f aca="false">MAX(I1230:J1230)</f>
        <v>0</v>
      </c>
      <c r="I1230" s="15" t="n">
        <v>0</v>
      </c>
      <c r="J1230" s="15" t="n">
        <v>0</v>
      </c>
      <c r="K1230" s="15" t="n">
        <v>4.58201288526071</v>
      </c>
      <c r="L1230" s="15" t="n">
        <v>60</v>
      </c>
      <c r="M1230" s="25" t="n">
        <v>3.68155776</v>
      </c>
      <c r="N1230" s="0" t="str">
        <f aca="false">A1230&amp;"_"&amp;B1230</f>
        <v>MAW746_2</v>
      </c>
      <c r="O1230" s="0" t="n">
        <f aca="false">HLOOKUP(N1230,UP!$C$15:$AH$16,2,0)</f>
        <v>1</v>
      </c>
    </row>
    <row r="1231" customFormat="false" ht="15.75" hidden="false" customHeight="true" outlineLevel="0" collapsed="false">
      <c r="A1231" s="21" t="s">
        <v>49</v>
      </c>
      <c r="B1231" s="28" t="n">
        <v>2</v>
      </c>
      <c r="C1231" s="29" t="s">
        <v>57</v>
      </c>
      <c r="D1231" s="30" t="n">
        <v>4302</v>
      </c>
      <c r="E1231" s="24" t="s">
        <v>92</v>
      </c>
      <c r="F1231" s="15" t="n">
        <v>1</v>
      </c>
      <c r="G1231" s="15" t="n">
        <v>0</v>
      </c>
      <c r="H1231" s="2" t="n">
        <f aca="false">MAX(I1231:J1231)</f>
        <v>0</v>
      </c>
      <c r="I1231" s="15" t="n">
        <v>0</v>
      </c>
      <c r="J1231" s="15" t="n">
        <v>0</v>
      </c>
      <c r="K1231" s="15" t="n">
        <v>4.58421200011823</v>
      </c>
      <c r="L1231" s="15" t="n">
        <v>60</v>
      </c>
      <c r="M1231" s="25" t="n">
        <v>3.68155776</v>
      </c>
      <c r="N1231" s="0" t="str">
        <f aca="false">A1231&amp;"_"&amp;B1231</f>
        <v>MAW746_2</v>
      </c>
      <c r="O1231" s="0" t="n">
        <f aca="false">HLOOKUP(N1231,UP!$C$15:$AH$16,2,0)</f>
        <v>1</v>
      </c>
    </row>
    <row r="1232" customFormat="false" ht="15.75" hidden="false" customHeight="true" outlineLevel="0" collapsed="false">
      <c r="A1232" s="21" t="s">
        <v>49</v>
      </c>
      <c r="B1232" s="28" t="n">
        <v>2</v>
      </c>
      <c r="C1232" s="29" t="s">
        <v>56</v>
      </c>
      <c r="D1232" s="30" t="n">
        <v>4408</v>
      </c>
      <c r="E1232" s="24" t="s">
        <v>92</v>
      </c>
      <c r="F1232" s="15" t="n">
        <v>1</v>
      </c>
      <c r="G1232" s="15" t="n">
        <v>0</v>
      </c>
      <c r="H1232" s="2" t="n">
        <f aca="false">MAX(I1232:J1232)</f>
        <v>0</v>
      </c>
      <c r="I1232" s="15" t="n">
        <v>0</v>
      </c>
      <c r="J1232" s="15" t="n">
        <v>0</v>
      </c>
      <c r="K1232" s="15" t="n">
        <v>5.16729159662449</v>
      </c>
      <c r="L1232" s="15" t="n">
        <v>60</v>
      </c>
      <c r="M1232" s="25" t="n">
        <v>3.68155776</v>
      </c>
      <c r="N1232" s="0" t="str">
        <f aca="false">A1232&amp;"_"&amp;B1232</f>
        <v>MAW746_2</v>
      </c>
      <c r="O1232" s="0" t="n">
        <f aca="false">HLOOKUP(N1232,UP!$C$15:$AH$16,2,0)</f>
        <v>1</v>
      </c>
    </row>
    <row r="1233" customFormat="false" ht="15.75" hidden="false" customHeight="true" outlineLevel="0" collapsed="false">
      <c r="A1233" s="21" t="s">
        <v>49</v>
      </c>
      <c r="B1233" s="28" t="n">
        <v>2</v>
      </c>
      <c r="C1233" s="29" t="s">
        <v>56</v>
      </c>
      <c r="D1233" s="30" t="n">
        <v>4003</v>
      </c>
      <c r="E1233" s="24" t="s">
        <v>92</v>
      </c>
      <c r="F1233" s="15" t="n">
        <v>1</v>
      </c>
      <c r="G1233" s="15" t="n">
        <v>0</v>
      </c>
      <c r="H1233" s="2" t="n">
        <f aca="false">MAX(I1233:J1233)</f>
        <v>0</v>
      </c>
      <c r="I1233" s="15" t="n">
        <v>0</v>
      </c>
      <c r="J1233" s="15" t="n">
        <v>0</v>
      </c>
      <c r="K1233" s="15" t="n">
        <v>6.44497732883946</v>
      </c>
      <c r="L1233" s="15" t="n">
        <v>60</v>
      </c>
      <c r="M1233" s="25" t="n">
        <v>3.68155776</v>
      </c>
      <c r="N1233" s="0" t="str">
        <f aca="false">A1233&amp;"_"&amp;B1233</f>
        <v>MAW746_2</v>
      </c>
      <c r="O1233" s="0" t="n">
        <f aca="false">HLOOKUP(N1233,UP!$C$15:$AH$16,2,0)</f>
        <v>1</v>
      </c>
    </row>
    <row r="1234" customFormat="false" ht="15.75" hidden="false" customHeight="true" outlineLevel="0" collapsed="false">
      <c r="A1234" s="21" t="s">
        <v>49</v>
      </c>
      <c r="B1234" s="28" t="n">
        <v>2</v>
      </c>
      <c r="C1234" s="29" t="s">
        <v>99</v>
      </c>
      <c r="D1234" s="30" t="n">
        <v>4210</v>
      </c>
      <c r="E1234" s="24" t="s">
        <v>92</v>
      </c>
      <c r="F1234" s="15" t="n">
        <v>1</v>
      </c>
      <c r="G1234" s="15" t="n">
        <v>0</v>
      </c>
      <c r="H1234" s="2" t="n">
        <f aca="false">MAX(I1234:J1234)</f>
        <v>0</v>
      </c>
      <c r="I1234" s="15" t="n">
        <v>0</v>
      </c>
      <c r="J1234" s="15" t="n">
        <v>0</v>
      </c>
      <c r="K1234" s="15" t="n">
        <v>5.54090550295266</v>
      </c>
      <c r="L1234" s="15" t="n">
        <v>60</v>
      </c>
      <c r="M1234" s="25" t="n">
        <v>3.68155776</v>
      </c>
      <c r="N1234" s="0" t="str">
        <f aca="false">A1234&amp;"_"&amp;B1234</f>
        <v>MAW746_2</v>
      </c>
      <c r="O1234" s="0" t="n">
        <f aca="false">HLOOKUP(N1234,UP!$C$15:$AH$16,2,0)</f>
        <v>1</v>
      </c>
    </row>
    <row r="1235" customFormat="false" ht="15.75" hidden="false" customHeight="true" outlineLevel="0" collapsed="false">
      <c r="A1235" s="21" t="s">
        <v>49</v>
      </c>
      <c r="B1235" s="28" t="n">
        <v>4</v>
      </c>
      <c r="C1235" s="29" t="s">
        <v>57</v>
      </c>
      <c r="D1235" s="30" t="n">
        <v>4379</v>
      </c>
      <c r="E1235" s="24" t="s">
        <v>92</v>
      </c>
      <c r="F1235" s="15" t="n">
        <v>1</v>
      </c>
      <c r="G1235" s="15" t="n">
        <v>0</v>
      </c>
      <c r="H1235" s="2" t="n">
        <f aca="false">MAX(I1235:J1235)</f>
        <v>0</v>
      </c>
      <c r="I1235" s="15" t="n">
        <v>0</v>
      </c>
      <c r="J1235" s="15" t="n">
        <v>0</v>
      </c>
      <c r="K1235" s="15" t="n">
        <v>4.52782041198629</v>
      </c>
      <c r="L1235" s="15" t="n">
        <v>60</v>
      </c>
      <c r="M1235" s="25" t="n">
        <v>3.68155776</v>
      </c>
      <c r="N1235" s="0" t="str">
        <f aca="false">A1235&amp;"_"&amp;B1235</f>
        <v>MAW746_4</v>
      </c>
      <c r="O1235" s="0" t="n">
        <f aca="false">HLOOKUP(N1235,UP!$C$15:$AH$16,2,0)</f>
        <v>1</v>
      </c>
    </row>
    <row r="1236" customFormat="false" ht="15.75" hidden="false" customHeight="true" outlineLevel="0" collapsed="false">
      <c r="A1236" s="21" t="s">
        <v>49</v>
      </c>
      <c r="B1236" s="28" t="n">
        <v>4</v>
      </c>
      <c r="C1236" s="29" t="s">
        <v>56</v>
      </c>
      <c r="D1236" s="30" t="n">
        <v>4388</v>
      </c>
      <c r="E1236" s="24" t="s">
        <v>92</v>
      </c>
      <c r="F1236" s="15" t="n">
        <v>1</v>
      </c>
      <c r="G1236" s="15" t="n">
        <v>0</v>
      </c>
      <c r="H1236" s="2" t="n">
        <f aca="false">MAX(I1236:J1236)</f>
        <v>0</v>
      </c>
      <c r="I1236" s="15" t="n">
        <v>0</v>
      </c>
      <c r="J1236" s="15" t="n">
        <v>0</v>
      </c>
      <c r="K1236" s="15" t="n">
        <v>4.93230046613598</v>
      </c>
      <c r="L1236" s="15" t="n">
        <v>60</v>
      </c>
      <c r="M1236" s="25" t="n">
        <v>3.68155776</v>
      </c>
      <c r="N1236" s="0" t="str">
        <f aca="false">A1236&amp;"_"&amp;B1236</f>
        <v>MAW746_4</v>
      </c>
      <c r="O1236" s="0" t="n">
        <f aca="false">HLOOKUP(N1236,UP!$C$15:$AH$16,2,0)</f>
        <v>1</v>
      </c>
    </row>
    <row r="1237" customFormat="false" ht="15.75" hidden="false" customHeight="true" outlineLevel="0" collapsed="false">
      <c r="A1237" s="21" t="s">
        <v>49</v>
      </c>
      <c r="B1237" s="28" t="n">
        <v>4</v>
      </c>
      <c r="C1237" s="29" t="s">
        <v>60</v>
      </c>
      <c r="D1237" s="30" t="n">
        <v>4662</v>
      </c>
      <c r="E1237" s="24" t="s">
        <v>92</v>
      </c>
      <c r="F1237" s="15" t="n">
        <v>1</v>
      </c>
      <c r="G1237" s="15" t="n">
        <v>0</v>
      </c>
      <c r="H1237" s="2" t="n">
        <f aca="false">MAX(I1237:J1237)</f>
        <v>0</v>
      </c>
      <c r="I1237" s="15" t="n">
        <v>0</v>
      </c>
      <c r="J1237" s="15" t="n">
        <v>0</v>
      </c>
      <c r="K1237" s="15" t="n">
        <v>6.07678266983874</v>
      </c>
      <c r="L1237" s="15" t="n">
        <v>60</v>
      </c>
      <c r="M1237" s="25" t="n">
        <v>3.68155776</v>
      </c>
      <c r="N1237" s="0" t="str">
        <f aca="false">A1237&amp;"_"&amp;B1237</f>
        <v>MAW746_4</v>
      </c>
      <c r="O1237" s="0" t="n">
        <f aca="false">HLOOKUP(N1237,UP!$C$15:$AH$16,2,0)</f>
        <v>1</v>
      </c>
    </row>
    <row r="1238" customFormat="false" ht="15.75" hidden="false" customHeight="true" outlineLevel="0" collapsed="false">
      <c r="A1238" s="21" t="s">
        <v>49</v>
      </c>
      <c r="B1238" s="28" t="n">
        <v>4</v>
      </c>
      <c r="C1238" s="29" t="s">
        <v>45</v>
      </c>
      <c r="D1238" s="30" t="n">
        <v>4373</v>
      </c>
      <c r="E1238" s="24" t="s">
        <v>92</v>
      </c>
      <c r="F1238" s="15" t="n">
        <v>1</v>
      </c>
      <c r="G1238" s="15" t="n">
        <v>0</v>
      </c>
      <c r="H1238" s="2" t="n">
        <f aca="false">MAX(I1238:J1238)</f>
        <v>0</v>
      </c>
      <c r="I1238" s="15" t="n">
        <v>0</v>
      </c>
      <c r="J1238" s="15" t="n">
        <v>0</v>
      </c>
      <c r="K1238" s="15" t="n">
        <v>3.73535366511826</v>
      </c>
      <c r="L1238" s="15" t="n">
        <v>60</v>
      </c>
      <c r="M1238" s="25" t="n">
        <v>3.68155776</v>
      </c>
      <c r="N1238" s="0" t="str">
        <f aca="false">A1238&amp;"_"&amp;B1238</f>
        <v>MAW746_4</v>
      </c>
      <c r="O1238" s="0" t="n">
        <f aca="false">HLOOKUP(N1238,UP!$C$15:$AH$16,2,0)</f>
        <v>1</v>
      </c>
    </row>
    <row r="1239" customFormat="false" ht="15.75" hidden="false" customHeight="true" outlineLevel="0" collapsed="false">
      <c r="A1239" s="21" t="s">
        <v>49</v>
      </c>
      <c r="B1239" s="28" t="n">
        <v>4</v>
      </c>
      <c r="C1239" s="29" t="s">
        <v>50</v>
      </c>
      <c r="D1239" s="30" t="n">
        <v>4391</v>
      </c>
      <c r="E1239" s="24" t="s">
        <v>92</v>
      </c>
      <c r="F1239" s="15" t="n">
        <v>1</v>
      </c>
      <c r="G1239" s="15" t="n">
        <v>0</v>
      </c>
      <c r="H1239" s="2" t="n">
        <f aca="false">MAX(I1239:J1239)</f>
        <v>0</v>
      </c>
      <c r="I1239" s="15" t="n">
        <v>0</v>
      </c>
      <c r="J1239" s="15" t="n">
        <v>0</v>
      </c>
      <c r="K1239" s="15" t="n">
        <v>2.93452242781006</v>
      </c>
      <c r="L1239" s="15" t="n">
        <v>60</v>
      </c>
      <c r="M1239" s="25" t="n">
        <v>3.68155776</v>
      </c>
      <c r="N1239" s="0" t="str">
        <f aca="false">A1239&amp;"_"&amp;B1239</f>
        <v>MAW746_4</v>
      </c>
      <c r="O1239" s="0" t="n">
        <f aca="false">HLOOKUP(N1239,UP!$C$15:$AH$16,2,0)</f>
        <v>1</v>
      </c>
    </row>
    <row r="1240" customFormat="false" ht="15.75" hidden="false" customHeight="true" outlineLevel="0" collapsed="false">
      <c r="A1240" s="21" t="s">
        <v>49</v>
      </c>
      <c r="B1240" s="28" t="n">
        <v>4</v>
      </c>
      <c r="C1240" s="29" t="s">
        <v>57</v>
      </c>
      <c r="D1240" s="30" t="n">
        <v>4395</v>
      </c>
      <c r="E1240" s="24" t="s">
        <v>92</v>
      </c>
      <c r="F1240" s="15" t="n">
        <v>1</v>
      </c>
      <c r="G1240" s="15" t="n">
        <v>0</v>
      </c>
      <c r="H1240" s="2" t="n">
        <f aca="false">MAX(I1240:J1240)</f>
        <v>0</v>
      </c>
      <c r="I1240" s="15" t="n">
        <v>0</v>
      </c>
      <c r="J1240" s="15" t="n">
        <v>0</v>
      </c>
      <c r="K1240" s="15" t="n">
        <v>2.74826525336035</v>
      </c>
      <c r="L1240" s="15" t="n">
        <v>60</v>
      </c>
      <c r="M1240" s="25" t="n">
        <v>3.68155776</v>
      </c>
      <c r="N1240" s="0" t="str">
        <f aca="false">A1240&amp;"_"&amp;B1240</f>
        <v>MAW746_4</v>
      </c>
      <c r="O1240" s="0" t="n">
        <f aca="false">HLOOKUP(N1240,UP!$C$15:$AH$16,2,0)</f>
        <v>1</v>
      </c>
    </row>
    <row r="1241" customFormat="false" ht="15.75" hidden="false" customHeight="true" outlineLevel="0" collapsed="false">
      <c r="A1241" s="21" t="s">
        <v>49</v>
      </c>
      <c r="B1241" s="28" t="n">
        <v>4</v>
      </c>
      <c r="C1241" s="29" t="s">
        <v>57</v>
      </c>
      <c r="D1241" s="30" t="n">
        <v>4366</v>
      </c>
      <c r="E1241" s="24" t="s">
        <v>92</v>
      </c>
      <c r="F1241" s="15" t="n">
        <v>1</v>
      </c>
      <c r="G1241" s="15" t="n">
        <v>0</v>
      </c>
      <c r="H1241" s="2" t="n">
        <f aca="false">MAX(I1241:J1241)</f>
        <v>0</v>
      </c>
      <c r="I1241" s="15" t="n">
        <v>0</v>
      </c>
      <c r="J1241" s="15" t="n">
        <v>0</v>
      </c>
      <c r="K1241" s="15" t="n">
        <v>2.91539798253133</v>
      </c>
      <c r="L1241" s="15" t="n">
        <v>60</v>
      </c>
      <c r="M1241" s="25" t="n">
        <v>3.68155776</v>
      </c>
      <c r="N1241" s="0" t="str">
        <f aca="false">A1241&amp;"_"&amp;B1241</f>
        <v>MAW746_4</v>
      </c>
      <c r="O1241" s="0" t="n">
        <f aca="false">HLOOKUP(N1241,UP!$C$15:$AH$16,2,0)</f>
        <v>1</v>
      </c>
    </row>
    <row r="1242" customFormat="false" ht="15.75" hidden="false" customHeight="true" outlineLevel="0" collapsed="false">
      <c r="A1242" s="21" t="s">
        <v>49</v>
      </c>
      <c r="B1242" s="28" t="n">
        <v>4</v>
      </c>
      <c r="C1242" s="29" t="s">
        <v>57</v>
      </c>
      <c r="D1242" s="30" t="n">
        <v>4530</v>
      </c>
      <c r="E1242" s="24" t="s">
        <v>92</v>
      </c>
      <c r="F1242" s="15" t="n">
        <v>1</v>
      </c>
      <c r="G1242" s="15" t="n">
        <v>0</v>
      </c>
      <c r="H1242" s="2" t="n">
        <f aca="false">MAX(I1242:J1242)</f>
        <v>0</v>
      </c>
      <c r="I1242" s="15" t="n">
        <v>0</v>
      </c>
      <c r="J1242" s="15" t="n">
        <v>0</v>
      </c>
      <c r="K1242" s="15" t="n">
        <v>4.29958370570299</v>
      </c>
      <c r="L1242" s="15" t="n">
        <v>60</v>
      </c>
      <c r="M1242" s="25" t="n">
        <v>3.68155776</v>
      </c>
      <c r="N1242" s="0" t="str">
        <f aca="false">A1242&amp;"_"&amp;B1242</f>
        <v>MAW746_4</v>
      </c>
      <c r="O1242" s="0" t="n">
        <f aca="false">HLOOKUP(N1242,UP!$C$15:$AH$16,2,0)</f>
        <v>1</v>
      </c>
    </row>
    <row r="1243" customFormat="false" ht="15.75" hidden="false" customHeight="true" outlineLevel="0" collapsed="false">
      <c r="A1243" s="21" t="s">
        <v>49</v>
      </c>
      <c r="B1243" s="28" t="n">
        <v>4</v>
      </c>
      <c r="C1243" s="29" t="s">
        <v>56</v>
      </c>
      <c r="D1243" s="30" t="n">
        <v>4673</v>
      </c>
      <c r="E1243" s="24" t="s">
        <v>92</v>
      </c>
      <c r="F1243" s="15" t="n">
        <v>1</v>
      </c>
      <c r="G1243" s="15" t="n">
        <v>0</v>
      </c>
      <c r="H1243" s="2" t="n">
        <f aca="false">MAX(I1243:J1243)</f>
        <v>0</v>
      </c>
      <c r="I1243" s="15" t="n">
        <v>0</v>
      </c>
      <c r="J1243" s="15" t="n">
        <v>0</v>
      </c>
      <c r="K1243" s="15" t="n">
        <v>4.92680267899219</v>
      </c>
      <c r="L1243" s="15" t="n">
        <v>60</v>
      </c>
      <c r="M1243" s="25" t="n">
        <v>3.68155776</v>
      </c>
      <c r="N1243" s="0" t="str">
        <f aca="false">A1243&amp;"_"&amp;B1243</f>
        <v>MAW746_4</v>
      </c>
      <c r="O1243" s="0" t="n">
        <f aca="false">HLOOKUP(N1243,UP!$C$15:$AH$16,2,0)</f>
        <v>1</v>
      </c>
    </row>
    <row r="1244" customFormat="false" ht="15.75" hidden="false" customHeight="true" outlineLevel="0" collapsed="false">
      <c r="A1244" s="21" t="s">
        <v>49</v>
      </c>
      <c r="B1244" s="28" t="n">
        <v>4</v>
      </c>
      <c r="C1244" s="29" t="s">
        <v>57</v>
      </c>
      <c r="D1244" s="30" t="n">
        <v>4136</v>
      </c>
      <c r="E1244" s="24" t="s">
        <v>92</v>
      </c>
      <c r="F1244" s="15" t="n">
        <v>1</v>
      </c>
      <c r="G1244" s="15" t="n">
        <v>0</v>
      </c>
      <c r="H1244" s="2" t="n">
        <f aca="false">MAX(I1244:J1244)</f>
        <v>0</v>
      </c>
      <c r="I1244" s="15" t="n">
        <v>0</v>
      </c>
      <c r="J1244" s="15" t="n">
        <v>0</v>
      </c>
      <c r="K1244" s="15" t="n">
        <v>3.77776516594173</v>
      </c>
      <c r="L1244" s="15" t="n">
        <v>60</v>
      </c>
      <c r="M1244" s="25" t="n">
        <v>3.68155776</v>
      </c>
      <c r="N1244" s="0" t="str">
        <f aca="false">A1244&amp;"_"&amp;B1244</f>
        <v>MAW746_4</v>
      </c>
      <c r="O1244" s="0" t="n">
        <f aca="false">HLOOKUP(N1244,UP!$C$15:$AH$16,2,0)</f>
        <v>1</v>
      </c>
    </row>
    <row r="1245" customFormat="false" ht="15.75" hidden="false" customHeight="true" outlineLevel="0" collapsed="false">
      <c r="A1245" s="21" t="s">
        <v>49</v>
      </c>
      <c r="B1245" s="28" t="n">
        <v>4</v>
      </c>
      <c r="C1245" s="29" t="s">
        <v>56</v>
      </c>
      <c r="D1245" s="30" t="n">
        <v>4350</v>
      </c>
      <c r="E1245" s="24" t="s">
        <v>92</v>
      </c>
      <c r="F1245" s="15" t="n">
        <v>1</v>
      </c>
      <c r="G1245" s="15" t="n">
        <v>0</v>
      </c>
      <c r="H1245" s="2" t="n">
        <f aca="false">MAX(I1245:J1245)</f>
        <v>0</v>
      </c>
      <c r="I1245" s="15" t="n">
        <v>0</v>
      </c>
      <c r="J1245" s="15" t="n">
        <v>0</v>
      </c>
      <c r="K1245" s="15" t="n">
        <v>3.3540428567888</v>
      </c>
      <c r="L1245" s="15" t="n">
        <v>60</v>
      </c>
      <c r="M1245" s="25" t="n">
        <v>3.68155776</v>
      </c>
      <c r="N1245" s="0" t="str">
        <f aca="false">A1245&amp;"_"&amp;B1245</f>
        <v>MAW746_4</v>
      </c>
      <c r="O1245" s="0" t="n">
        <f aca="false">HLOOKUP(N1245,UP!$C$15:$AH$16,2,0)</f>
        <v>1</v>
      </c>
    </row>
    <row r="1246" customFormat="false" ht="15.75" hidden="false" customHeight="true" outlineLevel="0" collapsed="false">
      <c r="A1246" s="21" t="s">
        <v>49</v>
      </c>
      <c r="B1246" s="28" t="n">
        <v>4</v>
      </c>
      <c r="C1246" s="29" t="s">
        <v>56</v>
      </c>
      <c r="D1246" s="30" t="n">
        <v>4353</v>
      </c>
      <c r="E1246" s="24" t="s">
        <v>92</v>
      </c>
      <c r="F1246" s="15" t="n">
        <v>1</v>
      </c>
      <c r="G1246" s="15" t="n">
        <v>0</v>
      </c>
      <c r="H1246" s="2" t="n">
        <f aca="false">MAX(I1246:J1246)</f>
        <v>0</v>
      </c>
      <c r="I1246" s="15" t="n">
        <v>0</v>
      </c>
      <c r="J1246" s="15" t="n">
        <v>0</v>
      </c>
      <c r="K1246" s="15" t="n">
        <v>4.77836242611008</v>
      </c>
      <c r="L1246" s="15" t="n">
        <v>60</v>
      </c>
      <c r="M1246" s="25" t="n">
        <v>3.68155776</v>
      </c>
      <c r="N1246" s="0" t="str">
        <f aca="false">A1246&amp;"_"&amp;B1246</f>
        <v>MAW746_4</v>
      </c>
      <c r="O1246" s="0" t="n">
        <f aca="false">HLOOKUP(N1246,UP!$C$15:$AH$16,2,0)</f>
        <v>1</v>
      </c>
    </row>
    <row r="1247" customFormat="false" ht="15.75" hidden="false" customHeight="true" outlineLevel="0" collapsed="false">
      <c r="A1247" s="21" t="s">
        <v>49</v>
      </c>
      <c r="B1247" s="28" t="n">
        <v>3</v>
      </c>
      <c r="C1247" s="29" t="s">
        <v>56</v>
      </c>
      <c r="D1247" s="30" t="n">
        <v>4177</v>
      </c>
      <c r="E1247" s="24" t="s">
        <v>92</v>
      </c>
      <c r="F1247" s="15" t="n">
        <v>1</v>
      </c>
      <c r="G1247" s="15" t="n">
        <v>0</v>
      </c>
      <c r="H1247" s="2" t="n">
        <f aca="false">MAX(I1247:J1247)</f>
        <v>0</v>
      </c>
      <c r="I1247" s="15" t="n">
        <v>0</v>
      </c>
      <c r="J1247" s="15" t="n">
        <v>0</v>
      </c>
      <c r="K1247" s="15" t="n">
        <v>4.68788455768669</v>
      </c>
      <c r="L1247" s="15" t="n">
        <v>60</v>
      </c>
      <c r="M1247" s="25" t="n">
        <v>3.68155776</v>
      </c>
      <c r="N1247" s="0" t="str">
        <f aca="false">A1247&amp;"_"&amp;B1247</f>
        <v>MAW746_3</v>
      </c>
      <c r="O1247" s="0" t="n">
        <f aca="false">HLOOKUP(N1247,UP!$C$15:$AH$16,2,0)</f>
        <v>1</v>
      </c>
    </row>
    <row r="1248" customFormat="false" ht="15.75" hidden="false" customHeight="true" outlineLevel="0" collapsed="false">
      <c r="A1248" s="21" t="s">
        <v>49</v>
      </c>
      <c r="B1248" s="28" t="n">
        <v>3</v>
      </c>
      <c r="C1248" s="29" t="s">
        <v>56</v>
      </c>
      <c r="D1248" s="30" t="n">
        <v>4175</v>
      </c>
      <c r="E1248" s="24" t="s">
        <v>92</v>
      </c>
      <c r="F1248" s="15" t="n">
        <v>1</v>
      </c>
      <c r="G1248" s="15" t="n">
        <v>0</v>
      </c>
      <c r="H1248" s="2" t="n">
        <f aca="false">MAX(I1248:J1248)</f>
        <v>0</v>
      </c>
      <c r="I1248" s="15" t="n">
        <v>0</v>
      </c>
      <c r="J1248" s="15" t="n">
        <v>0</v>
      </c>
      <c r="K1248" s="15" t="n">
        <v>5.72838004455563</v>
      </c>
      <c r="L1248" s="15" t="n">
        <v>60</v>
      </c>
      <c r="M1248" s="25" t="n">
        <v>3.68155776</v>
      </c>
      <c r="N1248" s="0" t="str">
        <f aca="false">A1248&amp;"_"&amp;B1248</f>
        <v>MAW746_3</v>
      </c>
      <c r="O1248" s="0" t="n">
        <f aca="false">HLOOKUP(N1248,UP!$C$15:$AH$16,2,0)</f>
        <v>1</v>
      </c>
    </row>
    <row r="1249" customFormat="false" ht="15.75" hidden="false" customHeight="true" outlineLevel="0" collapsed="false">
      <c r="A1249" s="21" t="s">
        <v>49</v>
      </c>
      <c r="B1249" s="28" t="n">
        <v>3</v>
      </c>
      <c r="C1249" s="29" t="s">
        <v>57</v>
      </c>
      <c r="D1249" s="30" t="n">
        <v>4801</v>
      </c>
      <c r="E1249" s="24" t="s">
        <v>92</v>
      </c>
      <c r="F1249" s="15" t="n">
        <v>1</v>
      </c>
      <c r="G1249" s="15" t="n">
        <v>0</v>
      </c>
      <c r="H1249" s="2" t="n">
        <f aca="false">MAX(I1249:J1249)</f>
        <v>0</v>
      </c>
      <c r="I1249" s="15" t="n">
        <v>0</v>
      </c>
      <c r="J1249" s="15" t="n">
        <v>0</v>
      </c>
      <c r="K1249" s="15" t="n">
        <v>4.48211023887656</v>
      </c>
      <c r="L1249" s="15" t="n">
        <v>60</v>
      </c>
      <c r="M1249" s="25" t="n">
        <v>3.68155776</v>
      </c>
      <c r="N1249" s="0" t="str">
        <f aca="false">A1249&amp;"_"&amp;B1249</f>
        <v>MAW746_3</v>
      </c>
      <c r="O1249" s="0" t="n">
        <f aca="false">HLOOKUP(N1249,UP!$C$15:$AH$16,2,0)</f>
        <v>1</v>
      </c>
    </row>
    <row r="1250" customFormat="false" ht="15.75" hidden="false" customHeight="true" outlineLevel="0" collapsed="false">
      <c r="A1250" s="21" t="s">
        <v>49</v>
      </c>
      <c r="B1250" s="28" t="n">
        <v>3</v>
      </c>
      <c r="C1250" s="29" t="s">
        <v>60</v>
      </c>
      <c r="D1250" s="30" t="n">
        <v>4826</v>
      </c>
      <c r="E1250" s="24" t="s">
        <v>92</v>
      </c>
      <c r="F1250" s="15" t="n">
        <v>1</v>
      </c>
      <c r="G1250" s="15" t="n">
        <v>0</v>
      </c>
      <c r="H1250" s="2" t="n">
        <f aca="false">MAX(I1250:J1250)</f>
        <v>0</v>
      </c>
      <c r="I1250" s="15" t="n">
        <v>0</v>
      </c>
      <c r="J1250" s="15" t="n">
        <v>0</v>
      </c>
      <c r="K1250" s="15" t="n">
        <v>4.62685912039071</v>
      </c>
      <c r="L1250" s="15" t="n">
        <v>60</v>
      </c>
      <c r="M1250" s="25" t="n">
        <v>3.68155776</v>
      </c>
      <c r="N1250" s="0" t="str">
        <f aca="false">A1250&amp;"_"&amp;B1250</f>
        <v>MAW746_3</v>
      </c>
      <c r="O1250" s="0" t="n">
        <f aca="false">HLOOKUP(N1250,UP!$C$15:$AH$16,2,0)</f>
        <v>1</v>
      </c>
    </row>
    <row r="1251" customFormat="false" ht="15.75" hidden="false" customHeight="true" outlineLevel="0" collapsed="false">
      <c r="A1251" s="21" t="s">
        <v>49</v>
      </c>
      <c r="B1251" s="28" t="n">
        <v>3</v>
      </c>
      <c r="C1251" s="29" t="s">
        <v>56</v>
      </c>
      <c r="D1251" s="30" t="n">
        <v>4165</v>
      </c>
      <c r="E1251" s="24" t="s">
        <v>92</v>
      </c>
      <c r="F1251" s="15" t="n">
        <v>1</v>
      </c>
      <c r="G1251" s="15" t="n">
        <v>0</v>
      </c>
      <c r="H1251" s="2" t="n">
        <f aca="false">MAX(I1251:J1251)</f>
        <v>0</v>
      </c>
      <c r="I1251" s="15" t="n">
        <v>0</v>
      </c>
      <c r="J1251" s="15" t="n">
        <v>0</v>
      </c>
      <c r="K1251" s="15" t="n">
        <v>3.91882267608791</v>
      </c>
      <c r="L1251" s="15" t="n">
        <v>60</v>
      </c>
      <c r="M1251" s="25" t="n">
        <v>3.68155776</v>
      </c>
      <c r="N1251" s="0" t="str">
        <f aca="false">A1251&amp;"_"&amp;B1251</f>
        <v>MAW746_3</v>
      </c>
      <c r="O1251" s="0" t="n">
        <f aca="false">HLOOKUP(N1251,UP!$C$15:$AH$16,2,0)</f>
        <v>1</v>
      </c>
    </row>
    <row r="1252" customFormat="false" ht="15.75" hidden="false" customHeight="true" outlineLevel="0" collapsed="false">
      <c r="A1252" s="21" t="s">
        <v>49</v>
      </c>
      <c r="B1252" s="28" t="n">
        <v>3</v>
      </c>
      <c r="C1252" s="29" t="s">
        <v>56</v>
      </c>
      <c r="D1252" s="30" t="n">
        <v>4879</v>
      </c>
      <c r="E1252" s="24" t="s">
        <v>92</v>
      </c>
      <c r="F1252" s="15" t="n">
        <v>1</v>
      </c>
      <c r="G1252" s="15" t="n">
        <v>0</v>
      </c>
      <c r="H1252" s="2" t="n">
        <f aca="false">MAX(I1252:J1252)</f>
        <v>0</v>
      </c>
      <c r="I1252" s="15" t="n">
        <v>0</v>
      </c>
      <c r="J1252" s="15" t="n">
        <v>0</v>
      </c>
      <c r="K1252" s="15" t="n">
        <v>5.71141544422624</v>
      </c>
      <c r="L1252" s="15" t="n">
        <v>60</v>
      </c>
      <c r="M1252" s="25" t="n">
        <v>3.68155776</v>
      </c>
      <c r="N1252" s="0" t="str">
        <f aca="false">A1252&amp;"_"&amp;B1252</f>
        <v>MAW746_3</v>
      </c>
      <c r="O1252" s="0" t="n">
        <f aca="false">HLOOKUP(N1252,UP!$C$15:$AH$16,2,0)</f>
        <v>1</v>
      </c>
    </row>
    <row r="1253" customFormat="false" ht="15.75" hidden="false" customHeight="true" outlineLevel="0" collapsed="false">
      <c r="A1253" s="21" t="s">
        <v>49</v>
      </c>
      <c r="B1253" s="28" t="n">
        <v>3</v>
      </c>
      <c r="C1253" s="29" t="s">
        <v>56</v>
      </c>
      <c r="D1253" s="30" t="n">
        <v>4819</v>
      </c>
      <c r="E1253" s="24" t="s">
        <v>92</v>
      </c>
      <c r="F1253" s="15" t="n">
        <v>1</v>
      </c>
      <c r="G1253" s="15" t="n">
        <v>0</v>
      </c>
      <c r="H1253" s="2" t="n">
        <f aca="false">MAX(I1253:J1253)</f>
        <v>0</v>
      </c>
      <c r="I1253" s="15" t="n">
        <v>0</v>
      </c>
      <c r="J1253" s="15" t="n">
        <v>0</v>
      </c>
      <c r="K1253" s="15" t="n">
        <v>5.01115444174108</v>
      </c>
      <c r="L1253" s="15" t="n">
        <v>60</v>
      </c>
      <c r="M1253" s="25" t="n">
        <v>3.68155776</v>
      </c>
      <c r="N1253" s="0" t="str">
        <f aca="false">A1253&amp;"_"&amp;B1253</f>
        <v>MAW746_3</v>
      </c>
      <c r="O1253" s="0" t="n">
        <f aca="false">HLOOKUP(N1253,UP!$C$15:$AH$16,2,0)</f>
        <v>1</v>
      </c>
    </row>
    <row r="1254" customFormat="false" ht="15.75" hidden="false" customHeight="true" outlineLevel="0" collapsed="false">
      <c r="A1254" s="21" t="s">
        <v>49</v>
      </c>
      <c r="B1254" s="28" t="n">
        <v>3</v>
      </c>
      <c r="C1254" s="29" t="s">
        <v>56</v>
      </c>
      <c r="D1254" s="30" t="n">
        <v>4698</v>
      </c>
      <c r="E1254" s="24" t="s">
        <v>92</v>
      </c>
      <c r="F1254" s="15" t="n">
        <v>1</v>
      </c>
      <c r="G1254" s="15" t="n">
        <v>0</v>
      </c>
      <c r="H1254" s="2" t="n">
        <f aca="false">MAX(I1254:J1254)</f>
        <v>0</v>
      </c>
      <c r="I1254" s="15" t="n">
        <v>0</v>
      </c>
      <c r="J1254" s="15" t="n">
        <v>0</v>
      </c>
      <c r="K1254" s="15" t="n">
        <v>4.43907041952238</v>
      </c>
      <c r="L1254" s="15" t="n">
        <v>60</v>
      </c>
      <c r="M1254" s="25" t="n">
        <v>3.68155776</v>
      </c>
      <c r="N1254" s="0" t="str">
        <f aca="false">A1254&amp;"_"&amp;B1254</f>
        <v>MAW746_3</v>
      </c>
      <c r="O1254" s="0" t="n">
        <f aca="false">HLOOKUP(N1254,UP!$C$15:$AH$16,2,0)</f>
        <v>1</v>
      </c>
    </row>
    <row r="1255" customFormat="false" ht="15.75" hidden="false" customHeight="true" outlineLevel="0" collapsed="false">
      <c r="A1255" s="21" t="s">
        <v>49</v>
      </c>
      <c r="B1255" s="28" t="n">
        <v>3</v>
      </c>
      <c r="C1255" s="29" t="s">
        <v>56</v>
      </c>
      <c r="D1255" s="30" t="n">
        <v>4811</v>
      </c>
      <c r="E1255" s="24" t="s">
        <v>92</v>
      </c>
      <c r="F1255" s="15" t="n">
        <v>1</v>
      </c>
      <c r="G1255" s="15" t="n">
        <v>0</v>
      </c>
      <c r="H1255" s="2" t="n">
        <f aca="false">MAX(I1255:J1255)</f>
        <v>0</v>
      </c>
      <c r="I1255" s="15" t="n">
        <v>0</v>
      </c>
      <c r="J1255" s="15" t="n">
        <v>0</v>
      </c>
      <c r="K1255" s="15" t="n">
        <v>4.34874963073167</v>
      </c>
      <c r="L1255" s="15" t="n">
        <v>60</v>
      </c>
      <c r="M1255" s="25" t="n">
        <v>3.68155776</v>
      </c>
      <c r="N1255" s="0" t="str">
        <f aca="false">A1255&amp;"_"&amp;B1255</f>
        <v>MAW746_3</v>
      </c>
      <c r="O1255" s="0" t="n">
        <f aca="false">HLOOKUP(N1255,UP!$C$15:$AH$16,2,0)</f>
        <v>1</v>
      </c>
    </row>
    <row r="1256" customFormat="false" ht="15.75" hidden="false" customHeight="true" outlineLevel="0" collapsed="false">
      <c r="A1256" s="21" t="s">
        <v>49</v>
      </c>
      <c r="B1256" s="28" t="n">
        <v>3</v>
      </c>
      <c r="C1256" s="29" t="s">
        <v>53</v>
      </c>
      <c r="D1256" s="30" t="n">
        <v>4874</v>
      </c>
      <c r="E1256" s="24" t="s">
        <v>92</v>
      </c>
      <c r="F1256" s="15" t="n">
        <v>1</v>
      </c>
      <c r="G1256" s="15" t="n">
        <v>0</v>
      </c>
      <c r="H1256" s="2" t="n">
        <f aca="false">MAX(I1256:J1256)</f>
        <v>0</v>
      </c>
      <c r="I1256" s="15" t="n">
        <v>0</v>
      </c>
      <c r="J1256" s="15" t="n">
        <v>0</v>
      </c>
      <c r="K1256" s="15" t="n">
        <v>2.54575033692832</v>
      </c>
      <c r="L1256" s="15" t="n">
        <v>60</v>
      </c>
      <c r="M1256" s="25" t="n">
        <v>3.68155776</v>
      </c>
      <c r="N1256" s="0" t="str">
        <f aca="false">A1256&amp;"_"&amp;B1256</f>
        <v>MAW746_3</v>
      </c>
      <c r="O1256" s="0" t="n">
        <f aca="false">HLOOKUP(N1256,UP!$C$15:$AH$16,2,0)</f>
        <v>1</v>
      </c>
    </row>
    <row r="1257" customFormat="false" ht="15.75" hidden="false" customHeight="true" outlineLevel="0" collapsed="false">
      <c r="A1257" s="21" t="s">
        <v>49</v>
      </c>
      <c r="B1257" s="28" t="n">
        <v>3</v>
      </c>
      <c r="C1257" s="29" t="s">
        <v>57</v>
      </c>
      <c r="D1257" s="30" t="n">
        <v>4569</v>
      </c>
      <c r="E1257" s="24" t="s">
        <v>92</v>
      </c>
      <c r="F1257" s="15" t="n">
        <v>1</v>
      </c>
      <c r="G1257" s="15" t="n">
        <v>0</v>
      </c>
      <c r="H1257" s="2" t="n">
        <f aca="false">MAX(I1257:J1257)</f>
        <v>0</v>
      </c>
      <c r="I1257" s="15" t="n">
        <v>0</v>
      </c>
      <c r="J1257" s="15" t="n">
        <v>0</v>
      </c>
      <c r="K1257" s="15" t="n">
        <v>2.80693449616614</v>
      </c>
      <c r="L1257" s="15" t="n">
        <v>60</v>
      </c>
      <c r="M1257" s="25" t="n">
        <v>3.68155776</v>
      </c>
      <c r="N1257" s="0" t="str">
        <f aca="false">A1257&amp;"_"&amp;B1257</f>
        <v>MAW746_3</v>
      </c>
      <c r="O1257" s="0" t="n">
        <f aca="false">HLOOKUP(N1257,UP!$C$15:$AH$16,2,0)</f>
        <v>1</v>
      </c>
    </row>
    <row r="1258" customFormat="false" ht="15.75" hidden="false" customHeight="true" outlineLevel="0" collapsed="false">
      <c r="A1258" s="21" t="s">
        <v>49</v>
      </c>
      <c r="B1258" s="28" t="n">
        <v>3</v>
      </c>
      <c r="C1258" s="29" t="s">
        <v>56</v>
      </c>
      <c r="D1258" s="30" t="n">
        <v>4567</v>
      </c>
      <c r="E1258" s="24" t="s">
        <v>92</v>
      </c>
      <c r="F1258" s="15" t="n">
        <v>1</v>
      </c>
      <c r="G1258" s="15" t="n">
        <v>0</v>
      </c>
      <c r="H1258" s="2" t="n">
        <f aca="false">MAX(I1258:J1258)</f>
        <v>0</v>
      </c>
      <c r="I1258" s="15" t="n">
        <v>0</v>
      </c>
      <c r="J1258" s="15" t="n">
        <v>0</v>
      </c>
      <c r="K1258" s="15" t="n">
        <v>2.42680178508178</v>
      </c>
      <c r="L1258" s="15" t="n">
        <v>60</v>
      </c>
      <c r="M1258" s="25" t="n">
        <v>3.68155776</v>
      </c>
      <c r="N1258" s="0" t="str">
        <f aca="false">A1258&amp;"_"&amp;B1258</f>
        <v>MAW746_3</v>
      </c>
      <c r="O1258" s="0" t="n">
        <f aca="false">HLOOKUP(N1258,UP!$C$15:$AH$16,2,0)</f>
        <v>1</v>
      </c>
    </row>
    <row r="1259" customFormat="false" ht="15.75" hidden="false" customHeight="true" outlineLevel="0" collapsed="false">
      <c r="A1259" s="21" t="s">
        <v>49</v>
      </c>
      <c r="B1259" s="28" t="n">
        <v>3</v>
      </c>
      <c r="C1259" s="29" t="s">
        <v>72</v>
      </c>
      <c r="D1259" s="30" t="n">
        <v>4804</v>
      </c>
      <c r="E1259" s="24" t="s">
        <v>92</v>
      </c>
      <c r="F1259" s="15" t="n">
        <v>1</v>
      </c>
      <c r="G1259" s="15" t="n">
        <v>0</v>
      </c>
      <c r="H1259" s="2" t="n">
        <f aca="false">MAX(I1259:J1259)</f>
        <v>0</v>
      </c>
      <c r="I1259" s="15" t="n">
        <v>0</v>
      </c>
      <c r="J1259" s="15" t="n">
        <v>0</v>
      </c>
      <c r="K1259" s="15" t="n">
        <v>2.44227412890071</v>
      </c>
      <c r="L1259" s="15" t="n">
        <v>60</v>
      </c>
      <c r="M1259" s="25" t="n">
        <v>3.68155776</v>
      </c>
      <c r="N1259" s="0" t="str">
        <f aca="false">A1259&amp;"_"&amp;B1259</f>
        <v>MAW746_3</v>
      </c>
      <c r="O1259" s="0" t="n">
        <f aca="false">HLOOKUP(N1259,UP!$C$15:$AH$16,2,0)</f>
        <v>1</v>
      </c>
    </row>
    <row r="1260" customFormat="false" ht="15.75" hidden="false" customHeight="true" outlineLevel="0" collapsed="false">
      <c r="A1260" s="21" t="s">
        <v>49</v>
      </c>
      <c r="B1260" s="28" t="n">
        <v>3</v>
      </c>
      <c r="C1260" s="29" t="s">
        <v>56</v>
      </c>
      <c r="D1260" s="30" t="n">
        <v>4558</v>
      </c>
      <c r="E1260" s="24" t="s">
        <v>92</v>
      </c>
      <c r="F1260" s="15" t="n">
        <v>1</v>
      </c>
      <c r="G1260" s="15" t="n">
        <v>0</v>
      </c>
      <c r="H1260" s="2" t="n">
        <f aca="false">MAX(I1260:J1260)</f>
        <v>0</v>
      </c>
      <c r="I1260" s="15" t="n">
        <v>0</v>
      </c>
      <c r="J1260" s="15" t="n">
        <v>0</v>
      </c>
      <c r="K1260" s="15" t="n">
        <v>4.04087355067987</v>
      </c>
      <c r="L1260" s="15" t="n">
        <v>60</v>
      </c>
      <c r="M1260" s="25" t="n">
        <v>3.68155776</v>
      </c>
      <c r="N1260" s="0" t="str">
        <f aca="false">A1260&amp;"_"&amp;B1260</f>
        <v>MAW746_3</v>
      </c>
      <c r="O1260" s="0" t="n">
        <f aca="false">HLOOKUP(N1260,UP!$C$15:$AH$16,2,0)</f>
        <v>1</v>
      </c>
    </row>
    <row r="1261" customFormat="false" ht="15.75" hidden="false" customHeight="true" outlineLevel="0" collapsed="false">
      <c r="A1261" s="21" t="s">
        <v>49</v>
      </c>
      <c r="B1261" s="28" t="n">
        <v>3</v>
      </c>
      <c r="C1261" s="29" t="s">
        <v>56</v>
      </c>
      <c r="D1261" s="30" t="n">
        <v>4869</v>
      </c>
      <c r="E1261" s="24" t="s">
        <v>92</v>
      </c>
      <c r="F1261" s="15" t="n">
        <v>1</v>
      </c>
      <c r="G1261" s="15" t="n">
        <v>0</v>
      </c>
      <c r="H1261" s="2" t="n">
        <f aca="false">MAX(I1261:J1261)</f>
        <v>0</v>
      </c>
      <c r="I1261" s="15" t="n">
        <v>0</v>
      </c>
      <c r="J1261" s="15" t="n">
        <v>0</v>
      </c>
      <c r="K1261" s="15" t="n">
        <v>4.9497363053634</v>
      </c>
      <c r="L1261" s="15" t="n">
        <v>60</v>
      </c>
      <c r="M1261" s="25" t="n">
        <v>3.68155776</v>
      </c>
      <c r="N1261" s="0" t="str">
        <f aca="false">A1261&amp;"_"&amp;B1261</f>
        <v>MAW746_3</v>
      </c>
      <c r="O1261" s="0" t="n">
        <f aca="false">HLOOKUP(N1261,UP!$C$15:$AH$16,2,0)</f>
        <v>1</v>
      </c>
    </row>
    <row r="1262" customFormat="false" ht="15.75" hidden="false" customHeight="true" outlineLevel="0" collapsed="false">
      <c r="A1262" s="21" t="s">
        <v>49</v>
      </c>
      <c r="B1262" s="28" t="n">
        <v>3</v>
      </c>
      <c r="C1262" s="29" t="s">
        <v>56</v>
      </c>
      <c r="D1262" s="30" t="n">
        <v>4152</v>
      </c>
      <c r="E1262" s="24" t="s">
        <v>92</v>
      </c>
      <c r="F1262" s="15" t="n">
        <v>1</v>
      </c>
      <c r="G1262" s="15" t="n">
        <v>0</v>
      </c>
      <c r="H1262" s="2" t="n">
        <f aca="false">MAX(I1262:J1262)</f>
        <v>0</v>
      </c>
      <c r="I1262" s="15" t="n">
        <v>0</v>
      </c>
      <c r="J1262" s="15" t="n">
        <v>0</v>
      </c>
      <c r="K1262" s="15" t="n">
        <v>4.6157850062868</v>
      </c>
      <c r="L1262" s="15" t="n">
        <v>60</v>
      </c>
      <c r="M1262" s="25" t="n">
        <v>3.68155776</v>
      </c>
      <c r="N1262" s="0" t="str">
        <f aca="false">A1262&amp;"_"&amp;B1262</f>
        <v>MAW746_3</v>
      </c>
      <c r="O1262" s="0" t="n">
        <f aca="false">HLOOKUP(N1262,UP!$C$15:$AH$16,2,0)</f>
        <v>1</v>
      </c>
    </row>
    <row r="1263" customFormat="false" ht="15.75" hidden="false" customHeight="true" outlineLevel="0" collapsed="false">
      <c r="A1263" s="21" t="s">
        <v>49</v>
      </c>
      <c r="B1263" s="28" t="n">
        <v>3</v>
      </c>
      <c r="C1263" s="29" t="s">
        <v>56</v>
      </c>
      <c r="D1263" s="30" t="n">
        <v>4153</v>
      </c>
      <c r="E1263" s="24" t="s">
        <v>92</v>
      </c>
      <c r="F1263" s="15" t="n">
        <v>1</v>
      </c>
      <c r="G1263" s="15" t="n">
        <v>0</v>
      </c>
      <c r="H1263" s="2" t="n">
        <f aca="false">MAX(I1263:J1263)</f>
        <v>0</v>
      </c>
      <c r="I1263" s="15" t="n">
        <v>0</v>
      </c>
      <c r="J1263" s="15" t="n">
        <v>0</v>
      </c>
      <c r="K1263" s="15" t="n">
        <v>6.18343974042811</v>
      </c>
      <c r="L1263" s="15" t="n">
        <v>60</v>
      </c>
      <c r="M1263" s="25" t="n">
        <v>3.68155776</v>
      </c>
      <c r="N1263" s="0" t="str">
        <f aca="false">A1263&amp;"_"&amp;B1263</f>
        <v>MAW746_3</v>
      </c>
      <c r="O1263" s="0" t="n">
        <f aca="false">HLOOKUP(N1263,UP!$C$15:$AH$16,2,0)</f>
        <v>1</v>
      </c>
    </row>
    <row r="1264" customFormat="false" ht="15.75" hidden="false" customHeight="true" outlineLevel="0" collapsed="false">
      <c r="A1264" s="21" t="s">
        <v>49</v>
      </c>
      <c r="B1264" s="28" t="n">
        <v>3</v>
      </c>
      <c r="C1264" s="29" t="s">
        <v>56</v>
      </c>
      <c r="D1264" s="30" t="n">
        <v>4692</v>
      </c>
      <c r="E1264" s="24" t="s">
        <v>92</v>
      </c>
      <c r="F1264" s="15" t="n">
        <v>1</v>
      </c>
      <c r="G1264" s="15" t="n">
        <v>0</v>
      </c>
      <c r="H1264" s="2" t="n">
        <f aca="false">MAX(I1264:J1264)</f>
        <v>0</v>
      </c>
      <c r="I1264" s="15" t="n">
        <v>0</v>
      </c>
      <c r="J1264" s="15" t="n">
        <v>0</v>
      </c>
      <c r="K1264" s="15" t="n">
        <v>7.0673268335156</v>
      </c>
      <c r="L1264" s="15" t="n">
        <v>60</v>
      </c>
      <c r="M1264" s="25" t="n">
        <v>3.68155776</v>
      </c>
      <c r="N1264" s="0" t="str">
        <f aca="false">A1264&amp;"_"&amp;B1264</f>
        <v>MAW746_3</v>
      </c>
      <c r="O1264" s="0" t="n">
        <f aca="false">HLOOKUP(N1264,UP!$C$15:$AH$16,2,0)</f>
        <v>1</v>
      </c>
    </row>
    <row r="1265" customFormat="false" ht="15.75" hidden="false" customHeight="true" outlineLevel="0" collapsed="false">
      <c r="A1265" s="21" t="s">
        <v>49</v>
      </c>
      <c r="B1265" s="28" t="n">
        <v>3</v>
      </c>
      <c r="C1265" s="35" t="s">
        <v>71</v>
      </c>
      <c r="D1265" s="30" t="n">
        <v>4855</v>
      </c>
      <c r="E1265" s="24" t="s">
        <v>92</v>
      </c>
      <c r="F1265" s="15" t="n">
        <v>1</v>
      </c>
      <c r="G1265" s="15" t="n">
        <v>0</v>
      </c>
      <c r="H1265" s="2" t="n">
        <f aca="false">MAX(I1265:J1265)</f>
        <v>0</v>
      </c>
      <c r="I1265" s="15" t="n">
        <v>0</v>
      </c>
      <c r="J1265" s="15" t="n">
        <v>0</v>
      </c>
      <c r="K1265" s="15" t="n">
        <v>2.61341238870501</v>
      </c>
      <c r="L1265" s="15" t="n">
        <v>60</v>
      </c>
      <c r="M1265" s="25" t="n">
        <v>3.68155776</v>
      </c>
      <c r="N1265" s="0" t="str">
        <f aca="false">A1265&amp;"_"&amp;B1265</f>
        <v>MAW746_3</v>
      </c>
      <c r="O1265" s="0" t="n">
        <f aca="false">HLOOKUP(N1265,UP!$C$15:$AH$16,2,0)</f>
        <v>1</v>
      </c>
    </row>
    <row r="1266" customFormat="false" ht="15.75" hidden="false" customHeight="true" outlineLevel="0" collapsed="false">
      <c r="A1266" s="21" t="s">
        <v>49</v>
      </c>
      <c r="B1266" s="28" t="n">
        <v>2</v>
      </c>
      <c r="C1266" s="29" t="s">
        <v>56</v>
      </c>
      <c r="D1266" s="30" t="n">
        <v>4059</v>
      </c>
      <c r="E1266" s="24" t="s">
        <v>92</v>
      </c>
      <c r="F1266" s="15" t="n">
        <v>1</v>
      </c>
      <c r="G1266" s="15" t="n">
        <v>0</v>
      </c>
      <c r="H1266" s="2" t="n">
        <f aca="false">MAX(I1266:J1266)</f>
        <v>0</v>
      </c>
      <c r="I1266" s="15" t="n">
        <v>0</v>
      </c>
      <c r="J1266" s="15" t="n">
        <v>0</v>
      </c>
      <c r="K1266" s="15" t="n">
        <v>4.53025514629282</v>
      </c>
      <c r="L1266" s="15" t="n">
        <v>60</v>
      </c>
      <c r="M1266" s="25" t="n">
        <v>3.68155776</v>
      </c>
      <c r="N1266" s="0" t="str">
        <f aca="false">A1266&amp;"_"&amp;B1266</f>
        <v>MAW746_2</v>
      </c>
      <c r="O1266" s="0" t="n">
        <f aca="false">HLOOKUP(N1266,UP!$C$15:$AH$16,2,0)</f>
        <v>1</v>
      </c>
    </row>
    <row r="1267" customFormat="false" ht="15.75" hidden="false" customHeight="true" outlineLevel="0" collapsed="false">
      <c r="A1267" s="21" t="s">
        <v>49</v>
      </c>
      <c r="B1267" s="28" t="n">
        <v>4</v>
      </c>
      <c r="C1267" s="29" t="s">
        <v>56</v>
      </c>
      <c r="D1267" s="30" t="n">
        <v>4505</v>
      </c>
      <c r="E1267" s="24" t="s">
        <v>92</v>
      </c>
      <c r="F1267" s="15" t="n">
        <v>1</v>
      </c>
      <c r="G1267" s="15" t="n">
        <v>0</v>
      </c>
      <c r="H1267" s="2" t="n">
        <f aca="false">MAX(I1267:J1267)</f>
        <v>0</v>
      </c>
      <c r="I1267" s="15" t="n">
        <v>0</v>
      </c>
      <c r="J1267" s="15" t="n">
        <v>0</v>
      </c>
      <c r="K1267" s="15" t="n">
        <v>5.13917434237486</v>
      </c>
      <c r="L1267" s="15" t="n">
        <v>60</v>
      </c>
      <c r="M1267" s="25" t="n">
        <v>3.68155776</v>
      </c>
      <c r="N1267" s="0" t="str">
        <f aca="false">A1267&amp;"_"&amp;B1267</f>
        <v>MAW746_4</v>
      </c>
      <c r="O1267" s="0" t="n">
        <f aca="false">HLOOKUP(N1267,UP!$C$15:$AH$16,2,0)</f>
        <v>1</v>
      </c>
    </row>
    <row r="1268" customFormat="false" ht="15.75" hidden="false" customHeight="true" outlineLevel="0" collapsed="false">
      <c r="A1268" s="21" t="s">
        <v>49</v>
      </c>
      <c r="B1268" s="28" t="n">
        <v>4</v>
      </c>
      <c r="C1268" s="29" t="s">
        <v>56</v>
      </c>
      <c r="D1268" s="30" t="n">
        <v>4335</v>
      </c>
      <c r="E1268" s="24" t="s">
        <v>92</v>
      </c>
      <c r="F1268" s="15" t="n">
        <v>1</v>
      </c>
      <c r="G1268" s="15" t="n">
        <v>0</v>
      </c>
      <c r="H1268" s="2" t="n">
        <f aca="false">MAX(I1268:J1268)</f>
        <v>0</v>
      </c>
      <c r="I1268" s="15" t="n">
        <v>0</v>
      </c>
      <c r="J1268" s="15" t="n">
        <v>0</v>
      </c>
      <c r="K1268" s="15" t="n">
        <v>5.79702384403657</v>
      </c>
      <c r="L1268" s="15" t="n">
        <v>60</v>
      </c>
      <c r="M1268" s="25" t="n">
        <v>3.68155776</v>
      </c>
      <c r="N1268" s="0" t="str">
        <f aca="false">A1268&amp;"_"&amp;B1268</f>
        <v>MAW746_4</v>
      </c>
      <c r="O1268" s="0" t="n">
        <f aca="false">HLOOKUP(N1268,UP!$C$15:$AH$16,2,0)</f>
        <v>1</v>
      </c>
    </row>
    <row r="1269" customFormat="false" ht="15.75" hidden="false" customHeight="true" outlineLevel="0" collapsed="false">
      <c r="A1269" s="21" t="s">
        <v>49</v>
      </c>
      <c r="B1269" s="28" t="n">
        <v>4</v>
      </c>
      <c r="C1269" s="29" t="s">
        <v>57</v>
      </c>
      <c r="D1269" s="30" t="n">
        <v>4339</v>
      </c>
      <c r="E1269" s="24" t="s">
        <v>92</v>
      </c>
      <c r="F1269" s="15" t="n">
        <v>1</v>
      </c>
      <c r="G1269" s="15" t="n">
        <v>0</v>
      </c>
      <c r="H1269" s="2" t="n">
        <f aca="false">MAX(I1269:J1269)</f>
        <v>0</v>
      </c>
      <c r="I1269" s="15" t="n">
        <v>0</v>
      </c>
      <c r="J1269" s="15" t="n">
        <v>0</v>
      </c>
      <c r="K1269" s="15" t="n">
        <v>3.47145988221672</v>
      </c>
      <c r="L1269" s="15" t="n">
        <v>60</v>
      </c>
      <c r="M1269" s="25" t="n">
        <v>3.68155776</v>
      </c>
      <c r="N1269" s="0" t="str">
        <f aca="false">A1269&amp;"_"&amp;B1269</f>
        <v>MAW746_4</v>
      </c>
      <c r="O1269" s="0" t="n">
        <f aca="false">HLOOKUP(N1269,UP!$C$15:$AH$16,2,0)</f>
        <v>1</v>
      </c>
    </row>
    <row r="1270" customFormat="false" ht="15.75" hidden="false" customHeight="true" outlineLevel="0" collapsed="false">
      <c r="A1270" s="21" t="s">
        <v>49</v>
      </c>
      <c r="B1270" s="28" t="n">
        <v>4</v>
      </c>
      <c r="C1270" s="29" t="s">
        <v>56</v>
      </c>
      <c r="D1270" s="30" t="n">
        <v>4345</v>
      </c>
      <c r="E1270" s="24" t="s">
        <v>92</v>
      </c>
      <c r="F1270" s="15" t="n">
        <v>1</v>
      </c>
      <c r="G1270" s="15" t="n">
        <v>0</v>
      </c>
      <c r="H1270" s="2" t="n">
        <f aca="false">MAX(I1270:J1270)</f>
        <v>0</v>
      </c>
      <c r="I1270" s="15" t="n">
        <v>0</v>
      </c>
      <c r="J1270" s="15" t="n">
        <v>0</v>
      </c>
      <c r="K1270" s="15" t="n">
        <v>3.57246208602963</v>
      </c>
      <c r="L1270" s="15" t="n">
        <v>60</v>
      </c>
      <c r="M1270" s="25" t="n">
        <v>3.68155776</v>
      </c>
      <c r="N1270" s="0" t="str">
        <f aca="false">A1270&amp;"_"&amp;B1270</f>
        <v>MAW746_4</v>
      </c>
      <c r="O1270" s="0" t="n">
        <f aca="false">HLOOKUP(N1270,UP!$C$15:$AH$16,2,0)</f>
        <v>1</v>
      </c>
    </row>
    <row r="1271" customFormat="false" ht="15.75" hidden="false" customHeight="true" outlineLevel="0" collapsed="false">
      <c r="A1271" s="21" t="s">
        <v>49</v>
      </c>
      <c r="B1271" s="28" t="n">
        <v>4</v>
      </c>
      <c r="C1271" s="29" t="s">
        <v>56</v>
      </c>
      <c r="D1271" s="30" t="n">
        <v>4104</v>
      </c>
      <c r="E1271" s="24" t="s">
        <v>92</v>
      </c>
      <c r="F1271" s="15" t="n">
        <v>1</v>
      </c>
      <c r="G1271" s="15" t="n">
        <v>0</v>
      </c>
      <c r="H1271" s="2" t="n">
        <f aca="false">MAX(I1271:J1271)</f>
        <v>0</v>
      </c>
      <c r="I1271" s="15" t="n">
        <v>0</v>
      </c>
      <c r="J1271" s="15" t="n">
        <v>0</v>
      </c>
      <c r="K1271" s="15" t="n">
        <v>4.31183591705199</v>
      </c>
      <c r="L1271" s="15" t="n">
        <v>60</v>
      </c>
      <c r="M1271" s="25" t="n">
        <v>3.68155776</v>
      </c>
      <c r="N1271" s="0" t="str">
        <f aca="false">A1271&amp;"_"&amp;B1271</f>
        <v>MAW746_4</v>
      </c>
      <c r="O1271" s="0" t="n">
        <f aca="false">HLOOKUP(N1271,UP!$C$15:$AH$16,2,0)</f>
        <v>1</v>
      </c>
    </row>
    <row r="1272" customFormat="false" ht="15.75" hidden="false" customHeight="true" outlineLevel="0" collapsed="false">
      <c r="A1272" s="21" t="s">
        <v>49</v>
      </c>
      <c r="B1272" s="28" t="n">
        <v>4</v>
      </c>
      <c r="C1272" s="29" t="s">
        <v>56</v>
      </c>
      <c r="D1272" s="30" t="n">
        <v>4105</v>
      </c>
      <c r="E1272" s="24" t="s">
        <v>92</v>
      </c>
      <c r="F1272" s="15" t="n">
        <v>1</v>
      </c>
      <c r="G1272" s="15" t="n">
        <v>0</v>
      </c>
      <c r="H1272" s="2" t="n">
        <f aca="false">MAX(I1272:J1272)</f>
        <v>0</v>
      </c>
      <c r="I1272" s="15" t="n">
        <v>0</v>
      </c>
      <c r="J1272" s="15" t="n">
        <v>0</v>
      </c>
      <c r="K1272" s="15" t="n">
        <v>5.39694201960191</v>
      </c>
      <c r="L1272" s="15" t="n">
        <v>60</v>
      </c>
      <c r="M1272" s="25" t="n">
        <v>3.68155776</v>
      </c>
      <c r="N1272" s="0" t="str">
        <f aca="false">A1272&amp;"_"&amp;B1272</f>
        <v>MAW746_4</v>
      </c>
      <c r="O1272" s="0" t="n">
        <f aca="false">HLOOKUP(N1272,UP!$C$15:$AH$16,2,0)</f>
        <v>1</v>
      </c>
    </row>
    <row r="1273" customFormat="false" ht="15.75" hidden="false" customHeight="true" outlineLevel="0" collapsed="false">
      <c r="A1273" s="21" t="s">
        <v>49</v>
      </c>
      <c r="B1273" s="28" t="n">
        <v>4</v>
      </c>
      <c r="C1273" s="29" t="s">
        <v>56</v>
      </c>
      <c r="D1273" s="30" t="n">
        <v>4331</v>
      </c>
      <c r="E1273" s="24" t="s">
        <v>92</v>
      </c>
      <c r="F1273" s="15" t="n">
        <v>1</v>
      </c>
      <c r="G1273" s="15" t="n">
        <v>0</v>
      </c>
      <c r="H1273" s="2" t="n">
        <f aca="false">MAX(I1273:J1273)</f>
        <v>0</v>
      </c>
      <c r="I1273" s="15" t="n">
        <v>0</v>
      </c>
      <c r="J1273" s="15" t="n">
        <v>0</v>
      </c>
      <c r="K1273" s="15" t="n">
        <v>5.79623844587317</v>
      </c>
      <c r="L1273" s="15" t="n">
        <v>60</v>
      </c>
      <c r="M1273" s="25" t="n">
        <v>3.68155776</v>
      </c>
      <c r="N1273" s="0" t="str">
        <f aca="false">A1273&amp;"_"&amp;B1273</f>
        <v>MAW746_4</v>
      </c>
      <c r="O1273" s="0" t="n">
        <f aca="false">HLOOKUP(N1273,UP!$C$15:$AH$16,2,0)</f>
        <v>1</v>
      </c>
    </row>
    <row r="1274" customFormat="false" ht="15.75" hidden="false" customHeight="true" outlineLevel="0" collapsed="false">
      <c r="A1274" s="21" t="s">
        <v>49</v>
      </c>
      <c r="B1274" s="28" t="n">
        <v>4</v>
      </c>
      <c r="C1274" s="29" t="s">
        <v>57</v>
      </c>
      <c r="D1274" s="30" t="n">
        <v>4342</v>
      </c>
      <c r="E1274" s="24" t="s">
        <v>92</v>
      </c>
      <c r="F1274" s="15" t="n">
        <v>1</v>
      </c>
      <c r="G1274" s="15" t="n">
        <v>0</v>
      </c>
      <c r="H1274" s="2" t="n">
        <f aca="false">MAX(I1274:J1274)</f>
        <v>0</v>
      </c>
      <c r="I1274" s="15" t="n">
        <v>0</v>
      </c>
      <c r="J1274" s="15" t="n">
        <v>0</v>
      </c>
      <c r="K1274" s="15" t="n">
        <v>3.55392668937345</v>
      </c>
      <c r="L1274" s="15" t="n">
        <v>60</v>
      </c>
      <c r="M1274" s="25" t="n">
        <v>3.68155776</v>
      </c>
      <c r="N1274" s="0" t="str">
        <f aca="false">A1274&amp;"_"&amp;B1274</f>
        <v>MAW746_4</v>
      </c>
      <c r="O1274" s="0" t="n">
        <f aca="false">HLOOKUP(N1274,UP!$C$15:$AH$16,2,0)</f>
        <v>1</v>
      </c>
    </row>
    <row r="1275" customFormat="false" ht="15.75" hidden="false" customHeight="true" outlineLevel="0" collapsed="false">
      <c r="A1275" s="21" t="s">
        <v>49</v>
      </c>
      <c r="B1275" s="28" t="n">
        <v>4</v>
      </c>
      <c r="C1275" s="29" t="s">
        <v>60</v>
      </c>
      <c r="D1275" s="30" t="n">
        <v>4343</v>
      </c>
      <c r="E1275" s="24" t="s">
        <v>92</v>
      </c>
      <c r="F1275" s="15" t="n">
        <v>1</v>
      </c>
      <c r="G1275" s="15" t="n">
        <v>0</v>
      </c>
      <c r="H1275" s="2" t="n">
        <f aca="false">MAX(I1275:J1275)</f>
        <v>0</v>
      </c>
      <c r="I1275" s="15" t="n">
        <v>0</v>
      </c>
      <c r="J1275" s="15" t="n">
        <v>0</v>
      </c>
      <c r="K1275" s="15" t="n">
        <v>5.04414116460377</v>
      </c>
      <c r="L1275" s="15" t="n">
        <v>60</v>
      </c>
      <c r="M1275" s="25" t="n">
        <v>3.68155776</v>
      </c>
      <c r="N1275" s="0" t="str">
        <f aca="false">A1275&amp;"_"&amp;B1275</f>
        <v>MAW746_4</v>
      </c>
      <c r="O1275" s="0" t="n">
        <f aca="false">HLOOKUP(N1275,UP!$C$15:$AH$16,2,0)</f>
        <v>1</v>
      </c>
    </row>
    <row r="1276" customFormat="false" ht="15.75" hidden="false" customHeight="true" outlineLevel="0" collapsed="false">
      <c r="A1276" s="21" t="s">
        <v>49</v>
      </c>
      <c r="B1276" s="28" t="n">
        <v>4</v>
      </c>
      <c r="C1276" s="35" t="s">
        <v>57</v>
      </c>
      <c r="D1276" s="30" t="n">
        <v>4498</v>
      </c>
      <c r="E1276" s="24" t="s">
        <v>92</v>
      </c>
      <c r="F1276" s="15" t="n">
        <v>1</v>
      </c>
      <c r="G1276" s="15" t="n">
        <v>0</v>
      </c>
      <c r="H1276" s="2" t="n">
        <f aca="false">MAX(I1276:J1276)</f>
        <v>0</v>
      </c>
      <c r="I1276" s="15" t="n">
        <v>0</v>
      </c>
      <c r="J1276" s="15" t="n">
        <v>0</v>
      </c>
      <c r="K1276" s="15" t="n">
        <v>4.41197418288517</v>
      </c>
      <c r="L1276" s="15" t="n">
        <v>60</v>
      </c>
      <c r="M1276" s="25" t="n">
        <v>3.68155776</v>
      </c>
      <c r="N1276" s="0" t="str">
        <f aca="false">A1276&amp;"_"&amp;B1276</f>
        <v>MAW746_4</v>
      </c>
      <c r="O1276" s="0" t="n">
        <f aca="false">HLOOKUP(N1276,UP!$C$15:$AH$16,2,0)</f>
        <v>1</v>
      </c>
    </row>
    <row r="1277" customFormat="false" ht="15.75" hidden="false" customHeight="true" outlineLevel="0" collapsed="false">
      <c r="A1277" s="21" t="s">
        <v>49</v>
      </c>
      <c r="B1277" s="28" t="n">
        <v>4</v>
      </c>
      <c r="C1277" s="29" t="s">
        <v>56</v>
      </c>
      <c r="D1277" s="30" t="n">
        <v>4115</v>
      </c>
      <c r="E1277" s="24" t="s">
        <v>92</v>
      </c>
      <c r="F1277" s="15" t="n">
        <v>1</v>
      </c>
      <c r="G1277" s="15" t="n">
        <v>0</v>
      </c>
      <c r="H1277" s="2" t="n">
        <f aca="false">MAX(I1277:J1277)</f>
        <v>0</v>
      </c>
      <c r="I1277" s="15" t="n">
        <v>0</v>
      </c>
      <c r="J1277" s="15" t="n">
        <v>0</v>
      </c>
      <c r="K1277" s="15" t="n">
        <v>5.46723515522598</v>
      </c>
      <c r="L1277" s="15" t="n">
        <v>60</v>
      </c>
      <c r="M1277" s="25" t="n">
        <v>3.68155776</v>
      </c>
      <c r="N1277" s="0" t="str">
        <f aca="false">A1277&amp;"_"&amp;B1277</f>
        <v>MAW746_4</v>
      </c>
      <c r="O1277" s="0" t="n">
        <f aca="false">HLOOKUP(N1277,UP!$C$15:$AH$16,2,0)</f>
        <v>1</v>
      </c>
    </row>
    <row r="1278" customFormat="false" ht="15.75" hidden="false" customHeight="true" outlineLevel="0" collapsed="false">
      <c r="A1278" s="21" t="s">
        <v>49</v>
      </c>
      <c r="B1278" s="28" t="n">
        <v>4</v>
      </c>
      <c r="C1278" s="29" t="s">
        <v>56</v>
      </c>
      <c r="D1278" s="30" t="n">
        <v>4116</v>
      </c>
      <c r="E1278" s="24" t="s">
        <v>92</v>
      </c>
      <c r="F1278" s="15" t="n">
        <v>1</v>
      </c>
      <c r="G1278" s="15" t="n">
        <v>0</v>
      </c>
      <c r="H1278" s="2" t="n">
        <f aca="false">MAX(I1278:J1278)</f>
        <v>0</v>
      </c>
      <c r="I1278" s="15" t="n">
        <v>0</v>
      </c>
      <c r="J1278" s="15" t="n">
        <v>0</v>
      </c>
      <c r="K1278" s="15" t="n">
        <v>5.2338933608806</v>
      </c>
      <c r="L1278" s="15" t="n">
        <v>60</v>
      </c>
      <c r="M1278" s="25" t="n">
        <v>3.68155776</v>
      </c>
      <c r="N1278" s="0" t="str">
        <f aca="false">A1278&amp;"_"&amp;B1278</f>
        <v>MAW746_4</v>
      </c>
      <c r="O1278" s="0" t="n">
        <f aca="false">HLOOKUP(N1278,UP!$C$15:$AH$16,2,0)</f>
        <v>1</v>
      </c>
    </row>
    <row r="1279" customFormat="false" ht="15.75" hidden="false" customHeight="true" outlineLevel="0" collapsed="false">
      <c r="A1279" s="21" t="s">
        <v>49</v>
      </c>
      <c r="B1279" s="28" t="n">
        <v>4</v>
      </c>
      <c r="C1279" s="29" t="s">
        <v>56</v>
      </c>
      <c r="D1279" s="30" t="n">
        <v>4319</v>
      </c>
      <c r="E1279" s="24" t="s">
        <v>92</v>
      </c>
      <c r="F1279" s="15" t="n">
        <v>1</v>
      </c>
      <c r="G1279" s="15" t="n">
        <v>0</v>
      </c>
      <c r="H1279" s="2" t="n">
        <f aca="false">MAX(I1279:J1279)</f>
        <v>0</v>
      </c>
      <c r="I1279" s="15" t="n">
        <v>0</v>
      </c>
      <c r="J1279" s="15" t="n">
        <v>0</v>
      </c>
      <c r="K1279" s="15" t="n">
        <v>1.96349540849362</v>
      </c>
      <c r="L1279" s="15" t="n">
        <v>60</v>
      </c>
      <c r="M1279" s="25" t="n">
        <v>3.68155776</v>
      </c>
      <c r="N1279" s="0" t="str">
        <f aca="false">A1279&amp;"_"&amp;B1279</f>
        <v>MAW746_4</v>
      </c>
      <c r="O1279" s="0" t="n">
        <f aca="false">HLOOKUP(N1279,UP!$C$15:$AH$16,2,0)</f>
        <v>1</v>
      </c>
    </row>
    <row r="1280" customFormat="false" ht="15.75" hidden="false" customHeight="true" outlineLevel="0" collapsed="false">
      <c r="A1280" s="21" t="s">
        <v>49</v>
      </c>
      <c r="B1280" s="28" t="n">
        <v>4</v>
      </c>
      <c r="C1280" s="29" t="s">
        <v>56</v>
      </c>
      <c r="D1280" s="30" t="n">
        <v>4328</v>
      </c>
      <c r="E1280" s="24" t="s">
        <v>92</v>
      </c>
      <c r="F1280" s="15" t="n">
        <v>1</v>
      </c>
      <c r="G1280" s="15" t="n">
        <v>0</v>
      </c>
      <c r="H1280" s="2" t="n">
        <f aca="false">MAX(I1280:J1280)</f>
        <v>0</v>
      </c>
      <c r="I1280" s="15" t="n">
        <v>0</v>
      </c>
      <c r="J1280" s="15" t="n">
        <v>0</v>
      </c>
      <c r="K1280" s="15" t="n">
        <v>4.28049853033243</v>
      </c>
      <c r="L1280" s="15" t="n">
        <v>60</v>
      </c>
      <c r="M1280" s="25" t="n">
        <v>3.68155776</v>
      </c>
      <c r="N1280" s="0" t="str">
        <f aca="false">A1280&amp;"_"&amp;B1280</f>
        <v>MAW746_4</v>
      </c>
      <c r="O1280" s="0" t="n">
        <f aca="false">HLOOKUP(N1280,UP!$C$15:$AH$16,2,0)</f>
        <v>1</v>
      </c>
    </row>
    <row r="1281" customFormat="false" ht="15.75" hidden="false" customHeight="true" outlineLevel="0" collapsed="false">
      <c r="A1281" s="21" t="s">
        <v>49</v>
      </c>
      <c r="B1281" s="28" t="n">
        <v>4</v>
      </c>
      <c r="C1281" s="29" t="s">
        <v>57</v>
      </c>
      <c r="D1281" s="30" t="n">
        <v>4497</v>
      </c>
      <c r="E1281" s="24" t="s">
        <v>92</v>
      </c>
      <c r="F1281" s="15" t="n">
        <v>1</v>
      </c>
      <c r="G1281" s="15" t="n">
        <v>0</v>
      </c>
      <c r="H1281" s="2" t="n">
        <f aca="false">MAX(I1281:J1281)</f>
        <v>0</v>
      </c>
      <c r="I1281" s="15" t="n">
        <v>0</v>
      </c>
      <c r="J1281" s="15" t="n">
        <v>0</v>
      </c>
      <c r="K1281" s="15" t="n">
        <v>3.69891119033662</v>
      </c>
      <c r="L1281" s="15" t="n">
        <v>60</v>
      </c>
      <c r="M1281" s="25" t="n">
        <v>3.68155776</v>
      </c>
      <c r="N1281" s="0" t="str">
        <f aca="false">A1281&amp;"_"&amp;B1281</f>
        <v>MAW746_4</v>
      </c>
      <c r="O1281" s="0" t="n">
        <f aca="false">HLOOKUP(N1281,UP!$C$15:$AH$16,2,0)</f>
        <v>1</v>
      </c>
    </row>
    <row r="1282" customFormat="false" ht="15.75" hidden="false" customHeight="true" outlineLevel="0" collapsed="false">
      <c r="A1282" s="21" t="s">
        <v>49</v>
      </c>
      <c r="B1282" s="28" t="n">
        <v>4</v>
      </c>
      <c r="C1282" s="29" t="s">
        <v>53</v>
      </c>
      <c r="D1282" s="30" t="n">
        <v>4645</v>
      </c>
      <c r="E1282" s="24" t="s">
        <v>92</v>
      </c>
      <c r="F1282" s="15" t="n">
        <v>1</v>
      </c>
      <c r="G1282" s="15" t="n">
        <v>0</v>
      </c>
      <c r="H1282" s="2" t="n">
        <f aca="false">MAX(I1282:J1282)</f>
        <v>0</v>
      </c>
      <c r="I1282" s="15" t="n">
        <v>0</v>
      </c>
      <c r="J1282" s="15" t="n">
        <v>0</v>
      </c>
      <c r="K1282" s="15" t="n">
        <v>3.53429173528852</v>
      </c>
      <c r="L1282" s="15" t="n">
        <v>60</v>
      </c>
      <c r="M1282" s="25" t="n">
        <v>3.68155776</v>
      </c>
      <c r="N1282" s="0" t="str">
        <f aca="false">A1282&amp;"_"&amp;B1282</f>
        <v>MAW746_4</v>
      </c>
      <c r="O1282" s="0" t="n">
        <f aca="false">HLOOKUP(N1282,UP!$C$15:$AH$16,2,0)</f>
        <v>1</v>
      </c>
    </row>
    <row r="1283" customFormat="false" ht="15.75" hidden="false" customHeight="true" outlineLevel="0" collapsed="false">
      <c r="A1283" s="21" t="s">
        <v>49</v>
      </c>
      <c r="B1283" s="28" t="n">
        <v>2</v>
      </c>
      <c r="C1283" s="29" t="s">
        <v>56</v>
      </c>
      <c r="D1283" s="30" t="n">
        <v>4057</v>
      </c>
      <c r="E1283" s="24" t="s">
        <v>92</v>
      </c>
      <c r="F1283" s="15" t="n">
        <v>1</v>
      </c>
      <c r="G1283" s="15" t="n">
        <v>0</v>
      </c>
      <c r="H1283" s="2" t="n">
        <f aca="false">MAX(I1283:J1283)</f>
        <v>0</v>
      </c>
      <c r="I1283" s="15" t="n">
        <v>0</v>
      </c>
      <c r="J1283" s="15" t="n">
        <v>0</v>
      </c>
      <c r="K1283" s="15" t="n">
        <v>2.9697868053466</v>
      </c>
      <c r="L1283" s="15" t="n">
        <v>60</v>
      </c>
      <c r="M1283" s="25" t="n">
        <v>3.68155776</v>
      </c>
      <c r="N1283" s="0" t="str">
        <f aca="false">A1283&amp;"_"&amp;B1283</f>
        <v>MAW746_2</v>
      </c>
      <c r="O1283" s="0" t="n">
        <f aca="false">HLOOKUP(N1283,UP!$C$15:$AH$16,2,0)</f>
        <v>1</v>
      </c>
    </row>
    <row r="1284" customFormat="false" ht="15.75" hidden="false" customHeight="true" outlineLevel="0" collapsed="false">
      <c r="A1284" s="21" t="s">
        <v>49</v>
      </c>
      <c r="B1284" s="28" t="n">
        <v>4</v>
      </c>
      <c r="C1284" s="29" t="s">
        <v>56</v>
      </c>
      <c r="D1284" s="30" t="n">
        <v>4355</v>
      </c>
      <c r="E1284" s="24" t="s">
        <v>92</v>
      </c>
      <c r="F1284" s="15" t="n">
        <v>1</v>
      </c>
      <c r="G1284" s="15" t="n">
        <v>0</v>
      </c>
      <c r="H1284" s="2" t="n">
        <f aca="false">MAX(I1284:J1284)</f>
        <v>0</v>
      </c>
      <c r="I1284" s="15" t="n">
        <v>0</v>
      </c>
      <c r="J1284" s="15" t="n">
        <v>0</v>
      </c>
      <c r="K1284" s="15" t="n">
        <v>6.53223506479292</v>
      </c>
      <c r="L1284" s="15" t="n">
        <v>60</v>
      </c>
      <c r="M1284" s="25" t="n">
        <v>3.68155776</v>
      </c>
      <c r="N1284" s="0" t="str">
        <f aca="false">A1284&amp;"_"&amp;B1284</f>
        <v>MAW746_4</v>
      </c>
      <c r="O1284" s="0" t="n">
        <f aca="false">HLOOKUP(N1284,UP!$C$15:$AH$16,2,0)</f>
        <v>1</v>
      </c>
    </row>
    <row r="1285" customFormat="false" ht="15.75" hidden="false" customHeight="true" outlineLevel="0" collapsed="false">
      <c r="A1285" s="21" t="s">
        <v>49</v>
      </c>
      <c r="B1285" s="28" t="n">
        <v>4</v>
      </c>
      <c r="C1285" s="29" t="s">
        <v>67</v>
      </c>
      <c r="D1285" s="30" t="n">
        <v>4113</v>
      </c>
      <c r="E1285" s="24" t="s">
        <v>92</v>
      </c>
      <c r="F1285" s="15" t="n">
        <v>1</v>
      </c>
      <c r="G1285" s="15" t="n">
        <v>0</v>
      </c>
      <c r="H1285" s="2" t="n">
        <f aca="false">MAX(I1285:J1285)</f>
        <v>0</v>
      </c>
      <c r="I1285" s="15" t="n">
        <v>0</v>
      </c>
      <c r="J1285" s="15" t="n">
        <v>0</v>
      </c>
      <c r="K1285" s="15" t="n">
        <v>8.1073510814865</v>
      </c>
      <c r="L1285" s="15" t="n">
        <v>60</v>
      </c>
      <c r="M1285" s="25" t="n">
        <v>3.68155776</v>
      </c>
      <c r="N1285" s="0" t="str">
        <f aca="false">A1285&amp;"_"&amp;B1285</f>
        <v>MAW746_4</v>
      </c>
      <c r="O1285" s="0" t="n">
        <f aca="false">HLOOKUP(N1285,UP!$C$15:$AH$16,2,0)</f>
        <v>1</v>
      </c>
    </row>
    <row r="1286" customFormat="false" ht="15.75" hidden="false" customHeight="true" outlineLevel="0" collapsed="false">
      <c r="A1286" s="21" t="s">
        <v>49</v>
      </c>
      <c r="B1286" s="28" t="n">
        <v>4</v>
      </c>
      <c r="C1286" s="29" t="s">
        <v>56</v>
      </c>
      <c r="D1286" s="30" t="n">
        <v>4324</v>
      </c>
      <c r="E1286" s="24" t="s">
        <v>92</v>
      </c>
      <c r="F1286" s="15" t="n">
        <v>1</v>
      </c>
      <c r="G1286" s="15" t="n">
        <v>0</v>
      </c>
      <c r="H1286" s="2" t="n">
        <f aca="false">MAX(I1286:J1286)</f>
        <v>0</v>
      </c>
      <c r="I1286" s="15" t="n">
        <v>0</v>
      </c>
      <c r="J1286" s="15" t="n">
        <v>0</v>
      </c>
      <c r="K1286" s="15" t="n">
        <v>5.24331813884137</v>
      </c>
      <c r="L1286" s="15" t="n">
        <v>60</v>
      </c>
      <c r="M1286" s="25" t="n">
        <v>3.68155776</v>
      </c>
      <c r="N1286" s="0" t="str">
        <f aca="false">A1286&amp;"_"&amp;B1286</f>
        <v>MAW746_4</v>
      </c>
      <c r="O1286" s="0" t="n">
        <f aca="false">HLOOKUP(N1286,UP!$C$15:$AH$16,2,0)</f>
        <v>1</v>
      </c>
    </row>
    <row r="1287" customFormat="false" ht="15.75" hidden="false" customHeight="true" outlineLevel="0" collapsed="false">
      <c r="A1287" s="21" t="s">
        <v>49</v>
      </c>
      <c r="B1287" s="28" t="n">
        <v>4</v>
      </c>
      <c r="C1287" s="29" t="s">
        <v>56</v>
      </c>
      <c r="D1287" s="30" t="n">
        <v>4100</v>
      </c>
      <c r="E1287" s="24" t="s">
        <v>92</v>
      </c>
      <c r="F1287" s="15" t="n">
        <v>1</v>
      </c>
      <c r="G1287" s="15" t="n">
        <v>0</v>
      </c>
      <c r="H1287" s="2" t="n">
        <f aca="false">MAX(I1287:J1287)</f>
        <v>0</v>
      </c>
      <c r="I1287" s="15" t="n">
        <v>0</v>
      </c>
      <c r="J1287" s="15" t="n">
        <v>0</v>
      </c>
      <c r="K1287" s="15" t="n">
        <v>4.87025401122758</v>
      </c>
      <c r="L1287" s="15" t="n">
        <v>60</v>
      </c>
      <c r="M1287" s="25" t="n">
        <v>3.68155776</v>
      </c>
      <c r="N1287" s="0" t="str">
        <f aca="false">A1287&amp;"_"&amp;B1287</f>
        <v>MAW746_4</v>
      </c>
      <c r="O1287" s="0" t="n">
        <f aca="false">HLOOKUP(N1287,UP!$C$15:$AH$16,2,0)</f>
        <v>1</v>
      </c>
    </row>
    <row r="1288" customFormat="false" ht="15.75" hidden="false" customHeight="true" outlineLevel="0" collapsed="false">
      <c r="A1288" s="21" t="s">
        <v>49</v>
      </c>
      <c r="B1288" s="28" t="n">
        <v>4</v>
      </c>
      <c r="C1288" s="29" t="s">
        <v>57</v>
      </c>
      <c r="D1288" s="30" t="n">
        <v>4490</v>
      </c>
      <c r="E1288" s="24" t="s">
        <v>92</v>
      </c>
      <c r="F1288" s="15" t="n">
        <v>1</v>
      </c>
      <c r="G1288" s="15" t="n">
        <v>0</v>
      </c>
      <c r="H1288" s="2" t="n">
        <f aca="false">MAX(I1288:J1288)</f>
        <v>0</v>
      </c>
      <c r="I1288" s="15" t="n">
        <v>0</v>
      </c>
      <c r="J1288" s="15" t="n">
        <v>0</v>
      </c>
      <c r="K1288" s="15" t="n">
        <v>2.43661926212424</v>
      </c>
      <c r="L1288" s="15" t="n">
        <v>60</v>
      </c>
      <c r="M1288" s="25" t="n">
        <v>3.68155776</v>
      </c>
      <c r="N1288" s="0" t="str">
        <f aca="false">A1288&amp;"_"&amp;B1288</f>
        <v>MAW746_4</v>
      </c>
      <c r="O1288" s="0" t="n">
        <f aca="false">HLOOKUP(N1288,UP!$C$15:$AH$16,2,0)</f>
        <v>1</v>
      </c>
    </row>
    <row r="1289" customFormat="false" ht="15.75" hidden="false" customHeight="true" outlineLevel="0" collapsed="false">
      <c r="A1289" s="21" t="s">
        <v>49</v>
      </c>
      <c r="B1289" s="28" t="n">
        <v>2</v>
      </c>
      <c r="C1289" s="29" t="s">
        <v>56</v>
      </c>
      <c r="D1289" s="30" t="n">
        <v>4618</v>
      </c>
      <c r="E1289" s="24" t="s">
        <v>92</v>
      </c>
      <c r="F1289" s="15" t="n">
        <v>1</v>
      </c>
      <c r="G1289" s="15" t="n">
        <v>0</v>
      </c>
      <c r="H1289" s="2" t="n">
        <f aca="false">MAX(I1289:J1289)</f>
        <v>0</v>
      </c>
      <c r="I1289" s="15" t="n">
        <v>0</v>
      </c>
      <c r="J1289" s="15" t="n">
        <v>0</v>
      </c>
      <c r="K1289" s="15" t="n">
        <v>3.16806057169629</v>
      </c>
      <c r="L1289" s="15" t="n">
        <v>60</v>
      </c>
      <c r="M1289" s="25" t="n">
        <v>3.68155776</v>
      </c>
      <c r="N1289" s="0" t="str">
        <f aca="false">A1289&amp;"_"&amp;B1289</f>
        <v>MAW746_2</v>
      </c>
      <c r="O1289" s="0" t="n">
        <f aca="false">HLOOKUP(N1289,UP!$C$15:$AH$16,2,0)</f>
        <v>1</v>
      </c>
    </row>
    <row r="1290" customFormat="false" ht="15.75" hidden="false" customHeight="true" outlineLevel="0" collapsed="false">
      <c r="A1290" s="21" t="s">
        <v>49</v>
      </c>
      <c r="B1290" s="28" t="n">
        <v>2</v>
      </c>
      <c r="C1290" s="29" t="s">
        <v>53</v>
      </c>
      <c r="D1290" s="30" t="n">
        <v>4631</v>
      </c>
      <c r="E1290" s="24" t="s">
        <v>92</v>
      </c>
      <c r="F1290" s="15" t="n">
        <v>1</v>
      </c>
      <c r="G1290" s="15" t="n">
        <v>0</v>
      </c>
      <c r="H1290" s="2" t="n">
        <f aca="false">MAX(I1290:J1290)</f>
        <v>0</v>
      </c>
      <c r="I1290" s="15" t="n">
        <v>0</v>
      </c>
      <c r="J1290" s="15" t="n">
        <v>0</v>
      </c>
      <c r="K1290" s="15" t="n">
        <v>2.44227412890071</v>
      </c>
      <c r="L1290" s="15" t="n">
        <v>60</v>
      </c>
      <c r="M1290" s="25" t="n">
        <v>3.68155776</v>
      </c>
      <c r="N1290" s="0" t="str">
        <f aca="false">A1290&amp;"_"&amp;B1290</f>
        <v>MAW746_2</v>
      </c>
      <c r="O1290" s="0" t="n">
        <f aca="false">HLOOKUP(N1290,UP!$C$15:$AH$16,2,0)</f>
        <v>1</v>
      </c>
    </row>
    <row r="1291" customFormat="false" ht="15.75" hidden="false" customHeight="true" outlineLevel="0" collapsed="false">
      <c r="A1291" s="21" t="s">
        <v>49</v>
      </c>
      <c r="B1291" s="28" t="n">
        <v>2</v>
      </c>
      <c r="C1291" s="29" t="s">
        <v>95</v>
      </c>
      <c r="D1291" s="30" t="n">
        <v>4470</v>
      </c>
      <c r="E1291" s="24" t="s">
        <v>92</v>
      </c>
      <c r="F1291" s="15" t="n">
        <v>1</v>
      </c>
      <c r="G1291" s="15" t="n">
        <v>0</v>
      </c>
      <c r="H1291" s="2" t="n">
        <f aca="false">MAX(I1291:J1291)</f>
        <v>0</v>
      </c>
      <c r="I1291" s="15" t="n">
        <v>0</v>
      </c>
      <c r="J1291" s="15" t="n">
        <v>0</v>
      </c>
      <c r="K1291" s="15" t="n">
        <v>4.32990007481013</v>
      </c>
      <c r="L1291" s="15" t="n">
        <v>60</v>
      </c>
      <c r="M1291" s="25" t="n">
        <v>3.68155776</v>
      </c>
      <c r="N1291" s="0" t="str">
        <f aca="false">A1291&amp;"_"&amp;B1291</f>
        <v>MAW746_2</v>
      </c>
      <c r="O1291" s="0" t="n">
        <f aca="false">HLOOKUP(N1291,UP!$C$15:$AH$16,2,0)</f>
        <v>1</v>
      </c>
    </row>
    <row r="1292" customFormat="false" ht="15.75" hidden="false" customHeight="true" outlineLevel="0" collapsed="false">
      <c r="A1292" s="21" t="s">
        <v>49</v>
      </c>
      <c r="B1292" s="28" t="n">
        <v>2</v>
      </c>
      <c r="C1292" s="29" t="s">
        <v>57</v>
      </c>
      <c r="D1292" s="30" t="n">
        <v>4068</v>
      </c>
      <c r="E1292" s="24" t="s">
        <v>92</v>
      </c>
      <c r="F1292" s="15" t="n">
        <v>1</v>
      </c>
      <c r="G1292" s="15" t="n">
        <v>0</v>
      </c>
      <c r="H1292" s="2" t="n">
        <f aca="false">MAX(I1292:J1292)</f>
        <v>0</v>
      </c>
      <c r="I1292" s="15" t="n">
        <v>0</v>
      </c>
      <c r="J1292" s="15" t="n">
        <v>0</v>
      </c>
      <c r="K1292" s="15" t="n">
        <v>4.18106712284632</v>
      </c>
      <c r="L1292" s="15" t="n">
        <v>60</v>
      </c>
      <c r="M1292" s="25" t="n">
        <v>3.68155776</v>
      </c>
      <c r="N1292" s="0" t="str">
        <f aca="false">A1292&amp;"_"&amp;B1292</f>
        <v>MAW746_2</v>
      </c>
      <c r="O1292" s="0" t="n">
        <f aca="false">HLOOKUP(N1292,UP!$C$15:$AH$16,2,0)</f>
        <v>1</v>
      </c>
    </row>
    <row r="1293" customFormat="false" ht="15.75" hidden="false" customHeight="true" outlineLevel="0" collapsed="false">
      <c r="A1293" s="21" t="s">
        <v>49</v>
      </c>
      <c r="B1293" s="28" t="n">
        <v>2</v>
      </c>
      <c r="C1293" s="29" t="s">
        <v>56</v>
      </c>
      <c r="D1293" s="30" t="n">
        <v>4062</v>
      </c>
      <c r="E1293" s="24" t="s">
        <v>92</v>
      </c>
      <c r="F1293" s="15" t="n">
        <v>1</v>
      </c>
      <c r="G1293" s="15" t="n">
        <v>0</v>
      </c>
      <c r="H1293" s="2" t="n">
        <f aca="false">MAX(I1293:J1293)</f>
        <v>0</v>
      </c>
      <c r="I1293" s="15" t="n">
        <v>0</v>
      </c>
      <c r="J1293" s="15" t="n">
        <v>0</v>
      </c>
      <c r="K1293" s="15" t="n">
        <v>5.43369865364891</v>
      </c>
      <c r="L1293" s="15" t="n">
        <v>60</v>
      </c>
      <c r="M1293" s="25" t="n">
        <v>3.68155776</v>
      </c>
      <c r="N1293" s="0" t="str">
        <f aca="false">A1293&amp;"_"&amp;B1293</f>
        <v>MAW746_2</v>
      </c>
      <c r="O1293" s="0" t="n">
        <f aca="false">HLOOKUP(N1293,UP!$C$15:$AH$16,2,0)</f>
        <v>1</v>
      </c>
    </row>
    <row r="1294" customFormat="false" ht="15.75" hidden="false" customHeight="true" outlineLevel="0" collapsed="false">
      <c r="A1294" s="21" t="s">
        <v>59</v>
      </c>
      <c r="B1294" s="28" t="n">
        <v>1</v>
      </c>
      <c r="C1294" s="34" t="s">
        <v>56</v>
      </c>
      <c r="D1294" s="34" t="n">
        <v>7131</v>
      </c>
      <c r="E1294" s="24" t="s">
        <v>92</v>
      </c>
      <c r="F1294" s="15" t="n">
        <v>1</v>
      </c>
      <c r="G1294" s="15" t="n">
        <v>0</v>
      </c>
      <c r="H1294" s="2" t="n">
        <f aca="false">MAX(I1294:J1294)</f>
        <v>0</v>
      </c>
      <c r="I1294" s="15" t="n">
        <v>0</v>
      </c>
      <c r="J1294" s="15" t="n">
        <v>0</v>
      </c>
      <c r="K1294" s="15" t="n">
        <v>3.07412695135395</v>
      </c>
      <c r="L1294" s="15" t="n">
        <v>60</v>
      </c>
      <c r="M1294" s="25" t="n">
        <v>3.68155776</v>
      </c>
      <c r="N1294" s="0" t="str">
        <f aca="false">A1294&amp;"_"&amp;B1294</f>
        <v>MAW748_1</v>
      </c>
      <c r="O1294" s="0" t="n">
        <f aca="false">HLOOKUP(N1294,UP!$C$15:$AH$16,2,0)</f>
        <v>0</v>
      </c>
    </row>
    <row r="1295" customFormat="false" ht="15.75" hidden="false" customHeight="true" outlineLevel="0" collapsed="false">
      <c r="A1295" s="21" t="s">
        <v>59</v>
      </c>
      <c r="B1295" s="28" t="n">
        <v>1</v>
      </c>
      <c r="C1295" s="34" t="s">
        <v>56</v>
      </c>
      <c r="D1295" s="34" t="n">
        <v>7133</v>
      </c>
      <c r="E1295" s="24" t="s">
        <v>92</v>
      </c>
      <c r="F1295" s="15" t="n">
        <v>1</v>
      </c>
      <c r="G1295" s="15" t="n">
        <v>0</v>
      </c>
      <c r="H1295" s="2" t="n">
        <f aca="false">MAX(I1295:J1295)</f>
        <v>0</v>
      </c>
      <c r="I1295" s="15" t="n">
        <v>0</v>
      </c>
      <c r="J1295" s="15" t="n">
        <v>0</v>
      </c>
      <c r="K1295" s="15" t="n">
        <v>3.91395320747484</v>
      </c>
      <c r="L1295" s="15" t="n">
        <v>60</v>
      </c>
      <c r="M1295" s="25" t="n">
        <v>3.68155776</v>
      </c>
      <c r="N1295" s="0" t="str">
        <f aca="false">A1295&amp;"_"&amp;B1295</f>
        <v>MAW748_1</v>
      </c>
      <c r="O1295" s="0" t="n">
        <f aca="false">HLOOKUP(N1295,UP!$C$15:$AH$16,2,0)</f>
        <v>0</v>
      </c>
    </row>
    <row r="1296" customFormat="false" ht="15.75" hidden="false" customHeight="true" outlineLevel="0" collapsed="false">
      <c r="A1296" s="21" t="s">
        <v>59</v>
      </c>
      <c r="B1296" s="28" t="n">
        <v>1</v>
      </c>
      <c r="C1296" s="34" t="s">
        <v>56</v>
      </c>
      <c r="D1296" s="34" t="n">
        <v>7053</v>
      </c>
      <c r="E1296" s="24" t="s">
        <v>92</v>
      </c>
      <c r="F1296" s="15" t="n">
        <v>1</v>
      </c>
      <c r="G1296" s="15" t="n">
        <v>0</v>
      </c>
      <c r="H1296" s="2" t="n">
        <f aca="false">MAX(I1296:J1296)</f>
        <v>0</v>
      </c>
      <c r="I1296" s="15" t="n">
        <v>0</v>
      </c>
      <c r="J1296" s="15" t="n">
        <v>0</v>
      </c>
      <c r="K1296" s="15" t="n">
        <v>3.63619714698934</v>
      </c>
      <c r="L1296" s="15" t="n">
        <v>60</v>
      </c>
      <c r="M1296" s="25" t="n">
        <v>3.68155776</v>
      </c>
      <c r="N1296" s="0" t="str">
        <f aca="false">A1296&amp;"_"&amp;B1296</f>
        <v>MAW748_1</v>
      </c>
      <c r="O1296" s="0" t="n">
        <f aca="false">HLOOKUP(N1296,UP!$C$15:$AH$16,2,0)</f>
        <v>0</v>
      </c>
    </row>
    <row r="1297" customFormat="false" ht="15.75" hidden="false" customHeight="true" outlineLevel="0" collapsed="false">
      <c r="A1297" s="21" t="s">
        <v>59</v>
      </c>
      <c r="B1297" s="28" t="n">
        <v>1</v>
      </c>
      <c r="C1297" s="34" t="s">
        <v>56</v>
      </c>
      <c r="D1297" s="34" t="n">
        <v>7136</v>
      </c>
      <c r="E1297" s="24" t="s">
        <v>92</v>
      </c>
      <c r="F1297" s="15" t="n">
        <v>1</v>
      </c>
      <c r="G1297" s="15" t="n">
        <v>0</v>
      </c>
      <c r="H1297" s="2" t="n">
        <f aca="false">MAX(I1297:J1297)</f>
        <v>0</v>
      </c>
      <c r="I1297" s="15" t="n">
        <v>0</v>
      </c>
      <c r="J1297" s="15" t="n">
        <v>0</v>
      </c>
      <c r="K1297" s="15" t="n">
        <v>2.33797325280152</v>
      </c>
      <c r="L1297" s="15" t="n">
        <v>60</v>
      </c>
      <c r="M1297" s="25" t="n">
        <v>3.68155776</v>
      </c>
      <c r="N1297" s="0" t="str">
        <f aca="false">A1297&amp;"_"&amp;B1297</f>
        <v>MAW748_1</v>
      </c>
      <c r="O1297" s="0" t="n">
        <f aca="false">HLOOKUP(N1297,UP!$C$15:$AH$16,2,0)</f>
        <v>0</v>
      </c>
    </row>
    <row r="1298" customFormat="false" ht="15.75" hidden="false" customHeight="true" outlineLevel="0" collapsed="false">
      <c r="A1298" s="21" t="s">
        <v>59</v>
      </c>
      <c r="B1298" s="28" t="n">
        <v>1</v>
      </c>
      <c r="C1298" s="34" t="s">
        <v>56</v>
      </c>
      <c r="D1298" s="34" t="n">
        <v>5878</v>
      </c>
      <c r="E1298" s="24" t="s">
        <v>92</v>
      </c>
      <c r="F1298" s="15" t="n">
        <v>1</v>
      </c>
      <c r="G1298" s="15" t="n">
        <v>0</v>
      </c>
      <c r="H1298" s="2" t="n">
        <f aca="false">MAX(I1298:J1298)</f>
        <v>0</v>
      </c>
      <c r="I1298" s="15" t="n">
        <v>0</v>
      </c>
      <c r="J1298" s="15" t="n">
        <v>0</v>
      </c>
      <c r="K1298" s="15" t="n">
        <v>4.05893770843801</v>
      </c>
      <c r="L1298" s="15" t="n">
        <v>60</v>
      </c>
      <c r="M1298" s="25" t="n">
        <v>3.68155776</v>
      </c>
      <c r="N1298" s="0" t="str">
        <f aca="false">A1298&amp;"_"&amp;B1298</f>
        <v>MAW748_1</v>
      </c>
      <c r="O1298" s="0" t="n">
        <f aca="false">HLOOKUP(N1298,UP!$C$15:$AH$16,2,0)</f>
        <v>0</v>
      </c>
    </row>
    <row r="1299" customFormat="false" ht="15.75" hidden="false" customHeight="true" outlineLevel="0" collapsed="false">
      <c r="A1299" s="21" t="s">
        <v>59</v>
      </c>
      <c r="B1299" s="28" t="n">
        <v>1</v>
      </c>
      <c r="C1299" s="34" t="s">
        <v>57</v>
      </c>
      <c r="D1299" s="34" t="n">
        <v>7122</v>
      </c>
      <c r="E1299" s="24" t="s">
        <v>92</v>
      </c>
      <c r="F1299" s="15" t="n">
        <v>1</v>
      </c>
      <c r="G1299" s="15" t="n">
        <v>0</v>
      </c>
      <c r="H1299" s="2" t="n">
        <f aca="false">MAX(I1299:J1299)</f>
        <v>0</v>
      </c>
      <c r="I1299" s="15" t="n">
        <v>0</v>
      </c>
      <c r="J1299" s="15" t="n">
        <v>0</v>
      </c>
      <c r="K1299" s="15" t="n">
        <v>2.77041348156816</v>
      </c>
      <c r="L1299" s="15" t="n">
        <v>60</v>
      </c>
      <c r="M1299" s="25" t="n">
        <v>3.68155776</v>
      </c>
      <c r="N1299" s="0" t="str">
        <f aca="false">A1299&amp;"_"&amp;B1299</f>
        <v>MAW748_1</v>
      </c>
      <c r="O1299" s="0" t="n">
        <f aca="false">HLOOKUP(N1299,UP!$C$15:$AH$16,2,0)</f>
        <v>0</v>
      </c>
    </row>
    <row r="1300" customFormat="false" ht="15.75" hidden="false" customHeight="true" outlineLevel="0" collapsed="false">
      <c r="A1300" s="21" t="s">
        <v>59</v>
      </c>
      <c r="B1300" s="28" t="n">
        <v>1</v>
      </c>
      <c r="C1300" s="34" t="s">
        <v>57</v>
      </c>
      <c r="D1300" s="34" t="n">
        <v>5877</v>
      </c>
      <c r="E1300" s="24" t="s">
        <v>92</v>
      </c>
      <c r="F1300" s="15" t="n">
        <v>1</v>
      </c>
      <c r="G1300" s="15" t="n">
        <v>0</v>
      </c>
      <c r="H1300" s="2" t="n">
        <f aca="false">MAX(I1300:J1300)</f>
        <v>0</v>
      </c>
      <c r="I1300" s="15" t="n">
        <v>0</v>
      </c>
      <c r="J1300" s="15" t="n">
        <v>0</v>
      </c>
      <c r="K1300" s="15" t="n">
        <v>2.75321326178975</v>
      </c>
      <c r="L1300" s="15" t="n">
        <v>60</v>
      </c>
      <c r="M1300" s="25" t="n">
        <v>3.68155776</v>
      </c>
      <c r="N1300" s="0" t="str">
        <f aca="false">A1300&amp;"_"&amp;B1300</f>
        <v>MAW748_1</v>
      </c>
      <c r="O1300" s="0" t="n">
        <f aca="false">HLOOKUP(N1300,UP!$C$15:$AH$16,2,0)</f>
        <v>0</v>
      </c>
    </row>
    <row r="1301" customFormat="false" ht="15.75" hidden="false" customHeight="true" outlineLevel="0" collapsed="false">
      <c r="A1301" s="21" t="s">
        <v>59</v>
      </c>
      <c r="B1301" s="28" t="n">
        <v>1</v>
      </c>
      <c r="C1301" s="34" t="s">
        <v>56</v>
      </c>
      <c r="D1301" s="34" t="n">
        <v>5871</v>
      </c>
      <c r="E1301" s="24" t="s">
        <v>92</v>
      </c>
      <c r="F1301" s="15" t="n">
        <v>1</v>
      </c>
      <c r="G1301" s="15" t="n">
        <v>0</v>
      </c>
      <c r="H1301" s="2" t="n">
        <f aca="false">MAX(I1301:J1301)</f>
        <v>0</v>
      </c>
      <c r="I1301" s="15" t="n">
        <v>0</v>
      </c>
      <c r="J1301" s="15" t="n">
        <v>0</v>
      </c>
      <c r="K1301" s="15" t="n">
        <v>2.83505175041577</v>
      </c>
      <c r="L1301" s="15" t="n">
        <v>60</v>
      </c>
      <c r="M1301" s="25" t="n">
        <v>3.68155776</v>
      </c>
      <c r="N1301" s="0" t="str">
        <f aca="false">A1301&amp;"_"&amp;B1301</f>
        <v>MAW748_1</v>
      </c>
      <c r="O1301" s="0" t="n">
        <f aca="false">HLOOKUP(N1301,UP!$C$15:$AH$16,2,0)</f>
        <v>0</v>
      </c>
    </row>
    <row r="1302" customFormat="false" ht="15.75" hidden="false" customHeight="true" outlineLevel="0" collapsed="false">
      <c r="A1302" s="21" t="s">
        <v>59</v>
      </c>
      <c r="B1302" s="28" t="n">
        <v>1</v>
      </c>
      <c r="C1302" s="34" t="s">
        <v>56</v>
      </c>
      <c r="D1302" s="34" t="n">
        <v>8533</v>
      </c>
      <c r="E1302" s="24" t="s">
        <v>92</v>
      </c>
      <c r="F1302" s="15" t="n">
        <v>1</v>
      </c>
      <c r="G1302" s="15" t="n">
        <v>0</v>
      </c>
      <c r="H1302" s="2" t="n">
        <f aca="false">MAX(I1302:J1302)</f>
        <v>0</v>
      </c>
      <c r="I1302" s="15" t="n">
        <v>0</v>
      </c>
      <c r="J1302" s="15" t="n">
        <v>0</v>
      </c>
      <c r="K1302" s="15" t="n">
        <v>3.601443278259</v>
      </c>
      <c r="L1302" s="15" t="n">
        <v>60</v>
      </c>
      <c r="M1302" s="25" t="n">
        <v>3.68155776</v>
      </c>
      <c r="N1302" s="0" t="str">
        <f aca="false">A1302&amp;"_"&amp;B1302</f>
        <v>MAW748_1</v>
      </c>
      <c r="O1302" s="0" t="n">
        <f aca="false">HLOOKUP(N1302,UP!$C$15:$AH$16,2,0)</f>
        <v>0</v>
      </c>
    </row>
    <row r="1303" customFormat="false" ht="15.75" hidden="false" customHeight="true" outlineLevel="0" collapsed="false">
      <c r="A1303" s="21" t="s">
        <v>59</v>
      </c>
      <c r="B1303" s="28" t="n">
        <v>1</v>
      </c>
      <c r="C1303" s="34" t="s">
        <v>56</v>
      </c>
      <c r="D1303" s="34" t="n">
        <v>7143</v>
      </c>
      <c r="E1303" s="24" t="s">
        <v>92</v>
      </c>
      <c r="F1303" s="15" t="n">
        <v>1</v>
      </c>
      <c r="G1303" s="15" t="n">
        <v>0</v>
      </c>
      <c r="H1303" s="2" t="n">
        <f aca="false">MAX(I1303:J1303)</f>
        <v>0</v>
      </c>
      <c r="I1303" s="15" t="n">
        <v>0</v>
      </c>
      <c r="J1303" s="15" t="n">
        <v>0</v>
      </c>
      <c r="K1303" s="15" t="n">
        <v>2.28531230594572</v>
      </c>
      <c r="L1303" s="15" t="n">
        <v>60</v>
      </c>
      <c r="M1303" s="25" t="n">
        <v>3.68155776</v>
      </c>
      <c r="N1303" s="0" t="str">
        <f aca="false">A1303&amp;"_"&amp;B1303</f>
        <v>MAW748_1</v>
      </c>
      <c r="O1303" s="0" t="n">
        <f aca="false">HLOOKUP(N1303,UP!$C$15:$AH$16,2,0)</f>
        <v>0</v>
      </c>
    </row>
    <row r="1304" customFormat="false" ht="15.75" hidden="false" customHeight="true" outlineLevel="0" collapsed="false">
      <c r="A1304" s="21" t="s">
        <v>59</v>
      </c>
      <c r="B1304" s="28" t="n">
        <v>2</v>
      </c>
      <c r="C1304" s="34" t="s">
        <v>56</v>
      </c>
      <c r="D1304" s="34" t="n">
        <v>7325</v>
      </c>
      <c r="E1304" s="24" t="s">
        <v>92</v>
      </c>
      <c r="F1304" s="15" t="n">
        <v>1</v>
      </c>
      <c r="G1304" s="15" t="n">
        <v>0</v>
      </c>
      <c r="H1304" s="2" t="n">
        <f aca="false">MAX(I1304:J1304)</f>
        <v>0</v>
      </c>
      <c r="I1304" s="15" t="n">
        <v>0</v>
      </c>
      <c r="J1304" s="15" t="n">
        <v>0</v>
      </c>
      <c r="K1304" s="15" t="n">
        <v>4.53488899545687</v>
      </c>
      <c r="L1304" s="15" t="n">
        <v>60</v>
      </c>
      <c r="M1304" s="25" t="n">
        <v>3.68155776</v>
      </c>
      <c r="N1304" s="0" t="str">
        <f aca="false">A1304&amp;"_"&amp;B1304</f>
        <v>MAW748_2</v>
      </c>
      <c r="O1304" s="0" t="n">
        <f aca="false">HLOOKUP(N1304,UP!$C$15:$AH$16,2,0)</f>
        <v>0</v>
      </c>
    </row>
    <row r="1305" customFormat="false" ht="15.75" hidden="false" customHeight="true" outlineLevel="0" collapsed="false">
      <c r="A1305" s="21" t="s">
        <v>59</v>
      </c>
      <c r="B1305" s="28" t="n">
        <v>2</v>
      </c>
      <c r="C1305" s="34" t="s">
        <v>56</v>
      </c>
      <c r="D1305" s="34" t="n">
        <v>7326</v>
      </c>
      <c r="E1305" s="24" t="s">
        <v>92</v>
      </c>
      <c r="F1305" s="15" t="n">
        <v>1</v>
      </c>
      <c r="G1305" s="15" t="n">
        <v>0</v>
      </c>
      <c r="H1305" s="2" t="n">
        <f aca="false">MAX(I1305:J1305)</f>
        <v>0</v>
      </c>
      <c r="I1305" s="15" t="n">
        <v>0</v>
      </c>
      <c r="J1305" s="15" t="n">
        <v>0</v>
      </c>
      <c r="K1305" s="15" t="n">
        <v>3.21667671801059</v>
      </c>
      <c r="L1305" s="15" t="n">
        <v>60</v>
      </c>
      <c r="M1305" s="25" t="n">
        <v>3.68155776</v>
      </c>
      <c r="N1305" s="0" t="str">
        <f aca="false">A1305&amp;"_"&amp;B1305</f>
        <v>MAW748_2</v>
      </c>
      <c r="O1305" s="0" t="n">
        <f aca="false">HLOOKUP(N1305,UP!$C$15:$AH$16,2,0)</f>
        <v>0</v>
      </c>
    </row>
    <row r="1306" customFormat="false" ht="15.75" hidden="false" customHeight="true" outlineLevel="0" collapsed="false">
      <c r="A1306" s="21" t="s">
        <v>59</v>
      </c>
      <c r="B1306" s="28" t="n">
        <v>2</v>
      </c>
      <c r="C1306" s="34" t="s">
        <v>56</v>
      </c>
      <c r="D1306" s="34" t="n">
        <v>7760</v>
      </c>
      <c r="E1306" s="24" t="s">
        <v>92</v>
      </c>
      <c r="F1306" s="15" t="n">
        <v>1</v>
      </c>
      <c r="G1306" s="15" t="n">
        <v>0</v>
      </c>
      <c r="H1306" s="2" t="n">
        <f aca="false">MAX(I1306:J1306)</f>
        <v>0</v>
      </c>
      <c r="I1306" s="15" t="n">
        <v>0</v>
      </c>
      <c r="J1306" s="15" t="n">
        <v>0</v>
      </c>
      <c r="K1306" s="15" t="n">
        <v>1.02070345315132</v>
      </c>
      <c r="L1306" s="15" t="n">
        <v>60</v>
      </c>
      <c r="M1306" s="25" t="n">
        <v>3.68155776</v>
      </c>
      <c r="N1306" s="0" t="str">
        <f aca="false">A1306&amp;"_"&amp;B1306</f>
        <v>MAW748_2</v>
      </c>
      <c r="O1306" s="0" t="n">
        <f aca="false">HLOOKUP(N1306,UP!$C$15:$AH$16,2,0)</f>
        <v>0</v>
      </c>
    </row>
    <row r="1307" customFormat="false" ht="15.75" hidden="false" customHeight="true" outlineLevel="0" collapsed="false">
      <c r="A1307" s="21" t="s">
        <v>59</v>
      </c>
      <c r="B1307" s="28" t="n">
        <v>3</v>
      </c>
      <c r="C1307" s="39" t="s">
        <v>56</v>
      </c>
      <c r="D1307" s="39" t="n">
        <v>7479</v>
      </c>
      <c r="E1307" s="24" t="s">
        <v>92</v>
      </c>
      <c r="F1307" s="15" t="n">
        <v>1</v>
      </c>
      <c r="G1307" s="15" t="n">
        <v>0</v>
      </c>
      <c r="H1307" s="2" t="n">
        <f aca="false">MAX(I1307:J1307)</f>
        <v>0</v>
      </c>
      <c r="I1307" s="15" t="n">
        <v>0</v>
      </c>
      <c r="J1307" s="15" t="n">
        <v>0</v>
      </c>
      <c r="K1307" s="15" t="n">
        <v>4.06372863723474</v>
      </c>
      <c r="L1307" s="15" t="n">
        <v>60</v>
      </c>
      <c r="M1307" s="25" t="n">
        <v>3.68155776</v>
      </c>
      <c r="N1307" s="0" t="str">
        <f aca="false">A1307&amp;"_"&amp;B1307</f>
        <v>MAW748_3</v>
      </c>
      <c r="O1307" s="0" t="n">
        <f aca="false">HLOOKUP(N1307,UP!$C$15:$AH$16,2,0)</f>
        <v>0</v>
      </c>
    </row>
    <row r="1308" customFormat="false" ht="15.75" hidden="false" customHeight="true" outlineLevel="0" collapsed="false">
      <c r="A1308" s="21" t="s">
        <v>59</v>
      </c>
      <c r="B1308" s="28" t="n">
        <v>3</v>
      </c>
      <c r="C1308" s="39" t="s">
        <v>56</v>
      </c>
      <c r="D1308" s="39" t="n">
        <v>7465</v>
      </c>
      <c r="E1308" s="24" t="s">
        <v>92</v>
      </c>
      <c r="F1308" s="15" t="n">
        <v>1</v>
      </c>
      <c r="G1308" s="15" t="n">
        <v>0</v>
      </c>
      <c r="H1308" s="2" t="n">
        <f aca="false">MAX(I1308:J1308)</f>
        <v>0</v>
      </c>
      <c r="I1308" s="15" t="n">
        <v>0</v>
      </c>
      <c r="J1308" s="15" t="n">
        <v>0</v>
      </c>
      <c r="K1308" s="15" t="n">
        <v>2.63972322717882</v>
      </c>
      <c r="L1308" s="15" t="n">
        <v>60</v>
      </c>
      <c r="M1308" s="25" t="n">
        <v>3.68155776</v>
      </c>
      <c r="N1308" s="0" t="str">
        <f aca="false">A1308&amp;"_"&amp;B1308</f>
        <v>MAW748_3</v>
      </c>
      <c r="O1308" s="0" t="n">
        <f aca="false">HLOOKUP(N1308,UP!$C$15:$AH$16,2,0)</f>
        <v>0</v>
      </c>
    </row>
    <row r="1309" customFormat="false" ht="15.75" hidden="false" customHeight="true" outlineLevel="0" collapsed="false">
      <c r="A1309" s="21" t="s">
        <v>59</v>
      </c>
      <c r="B1309" s="28" t="n">
        <v>3</v>
      </c>
      <c r="C1309" s="39" t="s">
        <v>76</v>
      </c>
      <c r="D1309" s="39" t="n">
        <v>7466</v>
      </c>
      <c r="E1309" s="24" t="s">
        <v>92</v>
      </c>
      <c r="F1309" s="15" t="n">
        <v>1</v>
      </c>
      <c r="G1309" s="15" t="n">
        <v>0</v>
      </c>
      <c r="H1309" s="2" t="n">
        <f aca="false">MAX(I1309:J1309)</f>
        <v>0</v>
      </c>
      <c r="I1309" s="15" t="n">
        <v>0</v>
      </c>
      <c r="J1309" s="15" t="n">
        <v>0</v>
      </c>
      <c r="K1309" s="15" t="n">
        <v>4.75641054744312</v>
      </c>
      <c r="L1309" s="15" t="n">
        <v>60</v>
      </c>
      <c r="M1309" s="25" t="n">
        <v>3.68155776</v>
      </c>
      <c r="N1309" s="0" t="str">
        <f aca="false">A1309&amp;"_"&amp;B1309</f>
        <v>MAW748_3</v>
      </c>
      <c r="O1309" s="0" t="n">
        <f aca="false">HLOOKUP(N1309,UP!$C$15:$AH$16,2,0)</f>
        <v>0</v>
      </c>
    </row>
    <row r="1310" customFormat="false" ht="15.75" hidden="false" customHeight="true" outlineLevel="0" collapsed="false">
      <c r="A1310" s="21" t="s">
        <v>59</v>
      </c>
      <c r="B1310" s="28" t="n">
        <v>3</v>
      </c>
      <c r="C1310" s="39" t="s">
        <v>56</v>
      </c>
      <c r="D1310" s="39" t="n">
        <v>7461</v>
      </c>
      <c r="E1310" s="24" t="s">
        <v>92</v>
      </c>
      <c r="F1310" s="15" t="n">
        <v>1</v>
      </c>
      <c r="G1310" s="15" t="n">
        <v>0</v>
      </c>
      <c r="H1310" s="2" t="n">
        <f aca="false">MAX(I1310:J1310)</f>
        <v>0</v>
      </c>
      <c r="I1310" s="15" t="n">
        <v>0</v>
      </c>
      <c r="J1310" s="15" t="n">
        <v>0</v>
      </c>
      <c r="K1310" s="15" t="n">
        <v>4.40027175025054</v>
      </c>
      <c r="L1310" s="15" t="n">
        <v>60</v>
      </c>
      <c r="M1310" s="25" t="n">
        <v>3.68155776</v>
      </c>
      <c r="N1310" s="0" t="str">
        <f aca="false">A1310&amp;"_"&amp;B1310</f>
        <v>MAW748_3</v>
      </c>
      <c r="O1310" s="0" t="n">
        <f aca="false">HLOOKUP(N1310,UP!$C$15:$AH$16,2,0)</f>
        <v>0</v>
      </c>
    </row>
    <row r="1311" customFormat="false" ht="15.75" hidden="false" customHeight="true" outlineLevel="0" collapsed="false">
      <c r="A1311" s="21" t="s">
        <v>59</v>
      </c>
      <c r="B1311" s="28" t="n">
        <v>3</v>
      </c>
      <c r="C1311" s="39" t="s">
        <v>56</v>
      </c>
      <c r="D1311" s="39" t="n">
        <v>7756</v>
      </c>
      <c r="E1311" s="24" t="s">
        <v>92</v>
      </c>
      <c r="F1311" s="15" t="n">
        <v>1</v>
      </c>
      <c r="G1311" s="15" t="n">
        <v>0</v>
      </c>
      <c r="H1311" s="2" t="n">
        <f aca="false">MAX(I1311:J1311)</f>
        <v>0</v>
      </c>
      <c r="I1311" s="15" t="n">
        <v>0</v>
      </c>
      <c r="J1311" s="15" t="n">
        <v>0</v>
      </c>
      <c r="K1311" s="15" t="n">
        <v>3.46058211765367</v>
      </c>
      <c r="L1311" s="15" t="n">
        <v>60</v>
      </c>
      <c r="M1311" s="25" t="n">
        <v>3.68155776</v>
      </c>
      <c r="N1311" s="0" t="str">
        <f aca="false">A1311&amp;"_"&amp;B1311</f>
        <v>MAW748_3</v>
      </c>
      <c r="O1311" s="0" t="n">
        <f aca="false">HLOOKUP(N1311,UP!$C$15:$AH$16,2,0)</f>
        <v>0</v>
      </c>
    </row>
    <row r="1312" customFormat="false" ht="15.75" hidden="false" customHeight="true" outlineLevel="0" collapsed="false">
      <c r="A1312" s="21" t="s">
        <v>69</v>
      </c>
      <c r="B1312" s="12" t="n">
        <v>1</v>
      </c>
      <c r="C1312" s="44" t="s">
        <v>66</v>
      </c>
      <c r="D1312" s="44" t="n">
        <v>18067</v>
      </c>
      <c r="E1312" s="24" t="s">
        <v>92</v>
      </c>
      <c r="F1312" s="15" t="n">
        <v>1</v>
      </c>
      <c r="G1312" s="15" t="n">
        <v>0</v>
      </c>
      <c r="H1312" s="2" t="n">
        <f aca="false">MAX(I1312:J1312)</f>
        <v>0</v>
      </c>
      <c r="I1312" s="15" t="n">
        <v>0</v>
      </c>
      <c r="J1312" s="15" t="n">
        <v>0</v>
      </c>
      <c r="K1312" s="15" t="n">
        <v>2.21670777637296</v>
      </c>
      <c r="L1312" s="15" t="n">
        <v>60</v>
      </c>
      <c r="M1312" s="25" t="n">
        <v>3.68155776</v>
      </c>
      <c r="N1312" s="0" t="str">
        <f aca="false">A1312&amp;"_"&amp;B1312</f>
        <v>MAW750_1</v>
      </c>
      <c r="O1312" s="0" t="n">
        <f aca="false">HLOOKUP(N1312,UP!$C$15:$AH$16,2,0)</f>
        <v>0</v>
      </c>
    </row>
    <row r="1313" customFormat="false" ht="15.75" hidden="false" customHeight="true" outlineLevel="0" collapsed="false">
      <c r="A1313" s="21" t="s">
        <v>69</v>
      </c>
      <c r="B1313" s="12" t="n">
        <v>1</v>
      </c>
      <c r="C1313" s="44" t="s">
        <v>66</v>
      </c>
      <c r="D1313" s="44" t="n">
        <v>18065</v>
      </c>
      <c r="E1313" s="24" t="s">
        <v>92</v>
      </c>
      <c r="F1313" s="15" t="n">
        <v>1</v>
      </c>
      <c r="G1313" s="15" t="n">
        <v>0</v>
      </c>
      <c r="H1313" s="2" t="n">
        <f aca="false">MAX(I1313:J1313)</f>
        <v>0</v>
      </c>
      <c r="I1313" s="15" t="n">
        <v>0</v>
      </c>
      <c r="J1313" s="15" t="n">
        <v>0</v>
      </c>
      <c r="K1313" s="15" t="n">
        <v>3.74485698289537</v>
      </c>
      <c r="L1313" s="15" t="n">
        <v>60</v>
      </c>
      <c r="M1313" s="25" t="n">
        <v>3.68155776</v>
      </c>
      <c r="N1313" s="0" t="str">
        <f aca="false">A1313&amp;"_"&amp;B1313</f>
        <v>MAW750_1</v>
      </c>
      <c r="O1313" s="0" t="n">
        <f aca="false">HLOOKUP(N1313,UP!$C$15:$AH$16,2,0)</f>
        <v>0</v>
      </c>
    </row>
    <row r="1314" customFormat="false" ht="15.75" hidden="false" customHeight="true" outlineLevel="0" collapsed="false">
      <c r="A1314" s="21" t="s">
        <v>69</v>
      </c>
      <c r="B1314" s="12" t="n">
        <v>1</v>
      </c>
      <c r="C1314" s="44" t="s">
        <v>66</v>
      </c>
      <c r="D1314" s="44" t="n">
        <v>18073</v>
      </c>
      <c r="E1314" s="24" t="s">
        <v>92</v>
      </c>
      <c r="F1314" s="15" t="n">
        <v>1</v>
      </c>
      <c r="G1314" s="15" t="n">
        <v>0</v>
      </c>
      <c r="H1314" s="2" t="n">
        <f aca="false">MAX(I1314:J1314)</f>
        <v>0</v>
      </c>
      <c r="I1314" s="15" t="n">
        <v>0</v>
      </c>
      <c r="J1314" s="15" t="n">
        <v>0</v>
      </c>
      <c r="K1314" s="15" t="n">
        <v>2.32081230293129</v>
      </c>
      <c r="L1314" s="15" t="n">
        <v>60</v>
      </c>
      <c r="M1314" s="25" t="n">
        <v>3.68155776</v>
      </c>
      <c r="N1314" s="0" t="str">
        <f aca="false">A1314&amp;"_"&amp;B1314</f>
        <v>MAW750_1</v>
      </c>
      <c r="O1314" s="0" t="n">
        <f aca="false">HLOOKUP(N1314,UP!$C$15:$AH$16,2,0)</f>
        <v>0</v>
      </c>
    </row>
    <row r="1315" customFormat="false" ht="15.75" hidden="false" customHeight="true" outlineLevel="0" collapsed="false">
      <c r="A1315" s="21" t="s">
        <v>69</v>
      </c>
      <c r="B1315" s="12" t="n">
        <v>1</v>
      </c>
      <c r="C1315" s="44" t="s">
        <v>66</v>
      </c>
      <c r="D1315" s="44" t="n">
        <v>18071</v>
      </c>
      <c r="E1315" s="24" t="s">
        <v>92</v>
      </c>
      <c r="F1315" s="15" t="n">
        <v>1</v>
      </c>
      <c r="G1315" s="15" t="n">
        <v>0</v>
      </c>
      <c r="H1315" s="2" t="n">
        <f aca="false">MAX(I1315:J1315)</f>
        <v>0</v>
      </c>
      <c r="I1315" s="15" t="n">
        <v>0</v>
      </c>
      <c r="J1315" s="15" t="n">
        <v>0</v>
      </c>
      <c r="K1315" s="15" t="n">
        <v>2.95561036849728</v>
      </c>
      <c r="L1315" s="15" t="n">
        <v>60</v>
      </c>
      <c r="M1315" s="25" t="n">
        <v>3.68155776</v>
      </c>
      <c r="N1315" s="0" t="str">
        <f aca="false">A1315&amp;"_"&amp;B1315</f>
        <v>MAW750_1</v>
      </c>
      <c r="O1315" s="0" t="n">
        <f aca="false">HLOOKUP(N1315,UP!$C$15:$AH$16,2,0)</f>
        <v>0</v>
      </c>
    </row>
    <row r="1316" customFormat="false" ht="15.75" hidden="false" customHeight="true" outlineLevel="0" collapsed="false">
      <c r="A1316" s="21" t="s">
        <v>69</v>
      </c>
      <c r="B1316" s="12" t="n">
        <v>1</v>
      </c>
      <c r="C1316" s="44" t="s">
        <v>66</v>
      </c>
      <c r="D1316" s="44" t="n">
        <v>23660</v>
      </c>
      <c r="E1316" s="24" t="s">
        <v>92</v>
      </c>
      <c r="F1316" s="15" t="n">
        <v>1</v>
      </c>
      <c r="G1316" s="15" t="n">
        <v>0</v>
      </c>
      <c r="H1316" s="2" t="n">
        <f aca="false">MAX(I1316:J1316)</f>
        <v>0</v>
      </c>
      <c r="I1316" s="15" t="n">
        <v>0</v>
      </c>
      <c r="J1316" s="15" t="n">
        <v>0</v>
      </c>
      <c r="K1316" s="15" t="n">
        <v>2.54845996059204</v>
      </c>
      <c r="L1316" s="15" t="n">
        <v>60</v>
      </c>
      <c r="M1316" s="25" t="n">
        <v>3.68155776</v>
      </c>
      <c r="N1316" s="0" t="str">
        <f aca="false">A1316&amp;"_"&amp;B1316</f>
        <v>MAW750_1</v>
      </c>
      <c r="O1316" s="0" t="n">
        <f aca="false">HLOOKUP(N1316,UP!$C$15:$AH$16,2,0)</f>
        <v>0</v>
      </c>
    </row>
    <row r="1317" customFormat="false" ht="15.75" hidden="false" customHeight="true" outlineLevel="0" collapsed="false">
      <c r="A1317" s="21" t="s">
        <v>69</v>
      </c>
      <c r="B1317" s="12" t="n">
        <v>1</v>
      </c>
      <c r="C1317" s="44" t="s">
        <v>66</v>
      </c>
      <c r="D1317" s="44" t="n">
        <v>18665</v>
      </c>
      <c r="E1317" s="24" t="s">
        <v>92</v>
      </c>
      <c r="F1317" s="15" t="n">
        <v>1</v>
      </c>
      <c r="G1317" s="15" t="n">
        <v>0</v>
      </c>
      <c r="H1317" s="2" t="n">
        <f aca="false">MAX(I1317:J1317)</f>
        <v>0</v>
      </c>
      <c r="I1317" s="15" t="n">
        <v>0</v>
      </c>
      <c r="J1317" s="15" t="n">
        <v>0</v>
      </c>
      <c r="K1317" s="15" t="n">
        <v>4.15353891721924</v>
      </c>
      <c r="L1317" s="15" t="n">
        <v>60</v>
      </c>
      <c r="M1317" s="25" t="n">
        <v>3.68155776</v>
      </c>
      <c r="N1317" s="0" t="str">
        <f aca="false">A1317&amp;"_"&amp;B1317</f>
        <v>MAW750_1</v>
      </c>
      <c r="O1317" s="0" t="n">
        <f aca="false">HLOOKUP(N1317,UP!$C$15:$AH$16,2,0)</f>
        <v>0</v>
      </c>
    </row>
    <row r="1318" customFormat="false" ht="15.75" hidden="false" customHeight="true" outlineLevel="0" collapsed="false">
      <c r="A1318" s="21" t="s">
        <v>69</v>
      </c>
      <c r="B1318" s="12" t="n">
        <v>1</v>
      </c>
      <c r="C1318" s="44" t="s">
        <v>66</v>
      </c>
      <c r="D1318" s="44" t="n">
        <v>23669</v>
      </c>
      <c r="E1318" s="24" t="s">
        <v>92</v>
      </c>
      <c r="F1318" s="15" t="n">
        <v>1</v>
      </c>
      <c r="G1318" s="15" t="n">
        <v>0</v>
      </c>
      <c r="H1318" s="2" t="n">
        <f aca="false">MAX(I1318:J1318)</f>
        <v>0</v>
      </c>
      <c r="I1318" s="15" t="n">
        <v>0</v>
      </c>
      <c r="J1318" s="15" t="n">
        <v>0</v>
      </c>
      <c r="K1318" s="15" t="n">
        <v>2.06119894002026</v>
      </c>
      <c r="L1318" s="15" t="n">
        <v>60</v>
      </c>
      <c r="M1318" s="25" t="n">
        <v>3.68155776</v>
      </c>
      <c r="N1318" s="0" t="str">
        <f aca="false">A1318&amp;"_"&amp;B1318</f>
        <v>MAW750_1</v>
      </c>
      <c r="O1318" s="0" t="n">
        <f aca="false">HLOOKUP(N1318,UP!$C$15:$AH$16,2,0)</f>
        <v>0</v>
      </c>
    </row>
    <row r="1319" customFormat="false" ht="15.75" hidden="false" customHeight="true" outlineLevel="0" collapsed="false">
      <c r="A1319" s="21" t="s">
        <v>69</v>
      </c>
      <c r="B1319" s="12" t="n">
        <v>1</v>
      </c>
      <c r="C1319" s="44" t="s">
        <v>56</v>
      </c>
      <c r="D1319" s="44" t="n">
        <v>19848</v>
      </c>
      <c r="E1319" s="24" t="s">
        <v>92</v>
      </c>
      <c r="F1319" s="15" t="n">
        <v>1</v>
      </c>
      <c r="G1319" s="15" t="n">
        <v>0</v>
      </c>
      <c r="H1319" s="2" t="n">
        <f aca="false">MAX(I1319:J1319)</f>
        <v>0</v>
      </c>
      <c r="I1319" s="15" t="n">
        <v>0</v>
      </c>
      <c r="J1319" s="15" t="n">
        <v>0</v>
      </c>
      <c r="K1319" s="15" t="n">
        <v>3.08111699500819</v>
      </c>
      <c r="L1319" s="15" t="n">
        <v>60</v>
      </c>
      <c r="M1319" s="25" t="n">
        <v>3.68155776</v>
      </c>
      <c r="N1319" s="0" t="str">
        <f aca="false">A1319&amp;"_"&amp;B1319</f>
        <v>MAW750_1</v>
      </c>
      <c r="O1319" s="0" t="n">
        <f aca="false">HLOOKUP(N1319,UP!$C$15:$AH$16,2,0)</f>
        <v>0</v>
      </c>
    </row>
    <row r="1320" customFormat="false" ht="15.75" hidden="false" customHeight="true" outlineLevel="0" collapsed="false">
      <c r="A1320" s="21" t="s">
        <v>69</v>
      </c>
      <c r="B1320" s="12" t="n">
        <v>1</v>
      </c>
      <c r="C1320" s="44" t="s">
        <v>56</v>
      </c>
      <c r="D1320" s="44" t="n">
        <v>19854</v>
      </c>
      <c r="E1320" s="24" t="s">
        <v>92</v>
      </c>
      <c r="F1320" s="15" t="n">
        <v>1</v>
      </c>
      <c r="G1320" s="15" t="n">
        <v>0</v>
      </c>
      <c r="H1320" s="2" t="n">
        <f aca="false">MAX(I1320:J1320)</f>
        <v>0</v>
      </c>
      <c r="I1320" s="15" t="n">
        <v>0</v>
      </c>
      <c r="J1320" s="15" t="n">
        <v>0</v>
      </c>
      <c r="K1320" s="15" t="n">
        <v>2.90770108053003</v>
      </c>
      <c r="L1320" s="15" t="n">
        <v>60</v>
      </c>
      <c r="M1320" s="25" t="n">
        <v>3.68155776</v>
      </c>
      <c r="N1320" s="0" t="str">
        <f aca="false">A1320&amp;"_"&amp;B1320</f>
        <v>MAW750_1</v>
      </c>
      <c r="O1320" s="0" t="n">
        <f aca="false">HLOOKUP(N1320,UP!$C$15:$AH$16,2,0)</f>
        <v>0</v>
      </c>
    </row>
    <row r="1321" customFormat="false" ht="15.75" hidden="false" customHeight="true" outlineLevel="0" collapsed="false">
      <c r="A1321" s="21" t="s">
        <v>69</v>
      </c>
      <c r="B1321" s="12" t="n">
        <v>1</v>
      </c>
      <c r="C1321" s="44" t="s">
        <v>56</v>
      </c>
      <c r="D1321" s="44" t="n">
        <v>18556</v>
      </c>
      <c r="E1321" s="24" t="s">
        <v>92</v>
      </c>
      <c r="F1321" s="15" t="n">
        <v>1</v>
      </c>
      <c r="G1321" s="15" t="n">
        <v>0</v>
      </c>
      <c r="H1321" s="2" t="n">
        <f aca="false">MAX(I1321:J1321)</f>
        <v>0</v>
      </c>
      <c r="I1321" s="15" t="n">
        <v>0</v>
      </c>
      <c r="J1321" s="15" t="n">
        <v>0</v>
      </c>
      <c r="K1321" s="15" t="n">
        <v>3.93582654632546</v>
      </c>
      <c r="L1321" s="15" t="n">
        <v>60</v>
      </c>
      <c r="M1321" s="25" t="n">
        <v>3.68155776</v>
      </c>
      <c r="N1321" s="0" t="str">
        <f aca="false">A1321&amp;"_"&amp;B1321</f>
        <v>MAW750_1</v>
      </c>
      <c r="O1321" s="0" t="n">
        <f aca="false">HLOOKUP(N1321,UP!$C$15:$AH$16,2,0)</f>
        <v>0</v>
      </c>
    </row>
    <row r="1322" customFormat="false" ht="15.75" hidden="false" customHeight="true" outlineLevel="0" collapsed="false">
      <c r="A1322" s="21" t="s">
        <v>69</v>
      </c>
      <c r="B1322" s="12" t="n">
        <v>1</v>
      </c>
      <c r="C1322" s="44" t="s">
        <v>56</v>
      </c>
      <c r="D1322" s="44" t="n">
        <v>19868</v>
      </c>
      <c r="E1322" s="24" t="s">
        <v>92</v>
      </c>
      <c r="F1322" s="15" t="n">
        <v>1</v>
      </c>
      <c r="G1322" s="15" t="n">
        <v>0</v>
      </c>
      <c r="H1322" s="2" t="n">
        <f aca="false">MAX(I1322:J1322)</f>
        <v>0</v>
      </c>
      <c r="I1322" s="15" t="n">
        <v>0</v>
      </c>
      <c r="J1322" s="15" t="n">
        <v>0</v>
      </c>
      <c r="K1322" s="15" t="n">
        <v>4.51698191733141</v>
      </c>
      <c r="L1322" s="15" t="n">
        <v>60</v>
      </c>
      <c r="M1322" s="25" t="n">
        <v>3.68155776</v>
      </c>
      <c r="N1322" s="0" t="str">
        <f aca="false">A1322&amp;"_"&amp;B1322</f>
        <v>MAW750_1</v>
      </c>
      <c r="O1322" s="0" t="n">
        <f aca="false">HLOOKUP(N1322,UP!$C$15:$AH$16,2,0)</f>
        <v>0</v>
      </c>
    </row>
    <row r="1323" customFormat="false" ht="15.75" hidden="false" customHeight="true" outlineLevel="0" collapsed="false">
      <c r="A1323" s="21" t="s">
        <v>69</v>
      </c>
      <c r="B1323" s="12" t="n">
        <v>1</v>
      </c>
      <c r="C1323" s="44" t="s">
        <v>56</v>
      </c>
      <c r="D1323" s="44" t="n">
        <v>18562</v>
      </c>
      <c r="E1323" s="24" t="s">
        <v>92</v>
      </c>
      <c r="F1323" s="15" t="n">
        <v>1</v>
      </c>
      <c r="G1323" s="15" t="n">
        <v>0</v>
      </c>
      <c r="H1323" s="2" t="n">
        <f aca="false">MAX(I1323:J1323)</f>
        <v>0</v>
      </c>
      <c r="I1323" s="15" t="n">
        <v>0</v>
      </c>
      <c r="J1323" s="15" t="n">
        <v>0</v>
      </c>
      <c r="K1323" s="15" t="n">
        <v>2.96880505764235</v>
      </c>
      <c r="L1323" s="15" t="n">
        <v>60</v>
      </c>
      <c r="M1323" s="25" t="n">
        <v>3.68155776</v>
      </c>
      <c r="N1323" s="0" t="str">
        <f aca="false">A1323&amp;"_"&amp;B1323</f>
        <v>MAW750_1</v>
      </c>
      <c r="O1323" s="0" t="n">
        <f aca="false">HLOOKUP(N1323,UP!$C$15:$AH$16,2,0)</f>
        <v>0</v>
      </c>
    </row>
    <row r="1324" customFormat="false" ht="15.75" hidden="false" customHeight="true" outlineLevel="0" collapsed="false">
      <c r="A1324" s="21" t="s">
        <v>69</v>
      </c>
      <c r="B1324" s="12" t="n">
        <v>1</v>
      </c>
      <c r="C1324" s="44" t="s">
        <v>56</v>
      </c>
      <c r="D1324" s="44" t="n">
        <v>19704</v>
      </c>
      <c r="E1324" s="24" t="s">
        <v>92</v>
      </c>
      <c r="F1324" s="15" t="n">
        <v>1</v>
      </c>
      <c r="G1324" s="15" t="n">
        <v>0</v>
      </c>
      <c r="H1324" s="2" t="n">
        <f aca="false">MAX(I1324:J1324)</f>
        <v>0</v>
      </c>
      <c r="I1324" s="15" t="n">
        <v>0</v>
      </c>
      <c r="J1324" s="15" t="n">
        <v>0</v>
      </c>
      <c r="K1324" s="15" t="n">
        <v>3.89553562054317</v>
      </c>
      <c r="L1324" s="15" t="n">
        <v>60</v>
      </c>
      <c r="M1324" s="25" t="n">
        <v>3.68155776</v>
      </c>
      <c r="N1324" s="0" t="str">
        <f aca="false">A1324&amp;"_"&amp;B1324</f>
        <v>MAW750_1</v>
      </c>
      <c r="O1324" s="0" t="n">
        <f aca="false">HLOOKUP(N1324,UP!$C$15:$AH$16,2,0)</f>
        <v>0</v>
      </c>
    </row>
    <row r="1325" customFormat="false" ht="15.75" hidden="false" customHeight="true" outlineLevel="0" collapsed="false">
      <c r="A1325" s="21" t="s">
        <v>69</v>
      </c>
      <c r="B1325" s="12" t="n">
        <v>1</v>
      </c>
      <c r="C1325" s="44" t="s">
        <v>56</v>
      </c>
      <c r="D1325" s="44" t="n">
        <v>23380</v>
      </c>
      <c r="E1325" s="24" t="s">
        <v>92</v>
      </c>
      <c r="F1325" s="15" t="n">
        <v>1</v>
      </c>
      <c r="G1325" s="15" t="n">
        <v>0</v>
      </c>
      <c r="H1325" s="2" t="n">
        <f aca="false">MAX(I1325:J1325)</f>
        <v>0</v>
      </c>
      <c r="I1325" s="15" t="n">
        <v>0</v>
      </c>
      <c r="J1325" s="15" t="n">
        <v>0</v>
      </c>
      <c r="K1325" s="15" t="n">
        <v>2.24710268529644</v>
      </c>
      <c r="L1325" s="15" t="n">
        <v>60</v>
      </c>
      <c r="M1325" s="25" t="n">
        <v>3.68155776</v>
      </c>
      <c r="N1325" s="0" t="str">
        <f aca="false">A1325&amp;"_"&amp;B1325</f>
        <v>MAW750_1</v>
      </c>
      <c r="O1325" s="0" t="n">
        <f aca="false">HLOOKUP(N1325,UP!$C$15:$AH$16,2,0)</f>
        <v>0</v>
      </c>
    </row>
    <row r="1326" customFormat="false" ht="15.75" hidden="false" customHeight="true" outlineLevel="0" collapsed="false">
      <c r="A1326" s="21" t="s">
        <v>69</v>
      </c>
      <c r="B1326" s="12" t="n">
        <v>1</v>
      </c>
      <c r="C1326" s="44" t="s">
        <v>56</v>
      </c>
      <c r="D1326" s="44" t="n">
        <v>23489</v>
      </c>
      <c r="E1326" s="24" t="s">
        <v>92</v>
      </c>
      <c r="F1326" s="15" t="n">
        <v>1</v>
      </c>
      <c r="G1326" s="15" t="n">
        <v>0</v>
      </c>
      <c r="H1326" s="2" t="n">
        <f aca="false">MAX(I1326:J1326)</f>
        <v>0</v>
      </c>
      <c r="I1326" s="15" t="n">
        <v>0</v>
      </c>
      <c r="J1326" s="15" t="n">
        <v>0</v>
      </c>
      <c r="K1326" s="15" t="n">
        <v>2.68095663075719</v>
      </c>
      <c r="L1326" s="15" t="n">
        <v>60</v>
      </c>
      <c r="M1326" s="25" t="n">
        <v>3.68155776</v>
      </c>
      <c r="N1326" s="0" t="str">
        <f aca="false">A1326&amp;"_"&amp;B1326</f>
        <v>MAW750_1</v>
      </c>
      <c r="O1326" s="0" t="n">
        <f aca="false">HLOOKUP(N1326,UP!$C$15:$AH$16,2,0)</f>
        <v>0</v>
      </c>
    </row>
    <row r="1327" customFormat="false" ht="15.75" hidden="false" customHeight="true" outlineLevel="0" collapsed="false">
      <c r="A1327" s="21" t="s">
        <v>69</v>
      </c>
      <c r="B1327" s="12" t="n">
        <v>1</v>
      </c>
      <c r="C1327" s="44" t="s">
        <v>56</v>
      </c>
      <c r="D1327" s="44" t="n">
        <v>23497</v>
      </c>
      <c r="E1327" s="24" t="s">
        <v>92</v>
      </c>
      <c r="F1327" s="15" t="n">
        <v>1</v>
      </c>
      <c r="G1327" s="15" t="n">
        <v>0</v>
      </c>
      <c r="H1327" s="2" t="n">
        <f aca="false">MAX(I1327:J1327)</f>
        <v>0</v>
      </c>
      <c r="I1327" s="15" t="n">
        <v>0</v>
      </c>
      <c r="J1327" s="15" t="n">
        <v>0</v>
      </c>
      <c r="K1327" s="15" t="n">
        <v>2.14884937505542</v>
      </c>
      <c r="L1327" s="15" t="n">
        <v>60</v>
      </c>
      <c r="M1327" s="25" t="n">
        <v>3.68155776</v>
      </c>
      <c r="N1327" s="0" t="str">
        <f aca="false">A1327&amp;"_"&amp;B1327</f>
        <v>MAW750_1</v>
      </c>
      <c r="O1327" s="0" t="n">
        <f aca="false">HLOOKUP(N1327,UP!$C$15:$AH$16,2,0)</f>
        <v>0</v>
      </c>
    </row>
    <row r="1328" customFormat="false" ht="15.75" hidden="false" customHeight="true" outlineLevel="0" collapsed="false">
      <c r="A1328" s="21" t="s">
        <v>69</v>
      </c>
      <c r="B1328" s="12" t="n">
        <v>1</v>
      </c>
      <c r="C1328" s="44" t="s">
        <v>56</v>
      </c>
      <c r="D1328" s="44" t="n">
        <v>18655</v>
      </c>
      <c r="E1328" s="24" t="s">
        <v>92</v>
      </c>
      <c r="F1328" s="15" t="n">
        <v>1</v>
      </c>
      <c r="G1328" s="15" t="n">
        <v>0</v>
      </c>
      <c r="H1328" s="2" t="n">
        <f aca="false">MAX(I1328:J1328)</f>
        <v>0</v>
      </c>
      <c r="I1328" s="15" t="n">
        <v>0</v>
      </c>
      <c r="J1328" s="15" t="n">
        <v>0</v>
      </c>
      <c r="K1328" s="15" t="n">
        <v>3.25791012158896</v>
      </c>
      <c r="L1328" s="15" t="n">
        <v>60</v>
      </c>
      <c r="M1328" s="25" t="n">
        <v>3.68155776</v>
      </c>
      <c r="N1328" s="0" t="str">
        <f aca="false">A1328&amp;"_"&amp;B1328</f>
        <v>MAW750_1</v>
      </c>
      <c r="O1328" s="0" t="n">
        <f aca="false">HLOOKUP(N1328,UP!$C$15:$AH$16,2,0)</f>
        <v>0</v>
      </c>
    </row>
    <row r="1329" customFormat="false" ht="15.75" hidden="false" customHeight="true" outlineLevel="0" collapsed="false">
      <c r="A1329" s="21" t="s">
        <v>69</v>
      </c>
      <c r="B1329" s="12" t="n">
        <v>1</v>
      </c>
      <c r="C1329" s="44" t="s">
        <v>103</v>
      </c>
      <c r="D1329" s="44" t="n">
        <v>23383</v>
      </c>
      <c r="E1329" s="24" t="s">
        <v>92</v>
      </c>
      <c r="F1329" s="15" t="n">
        <v>1</v>
      </c>
      <c r="G1329" s="15" t="n">
        <v>0</v>
      </c>
      <c r="H1329" s="2" t="n">
        <f aca="false">MAX(I1329:J1329)</f>
        <v>0</v>
      </c>
      <c r="I1329" s="15" t="n">
        <v>0</v>
      </c>
      <c r="J1329" s="15" t="n">
        <v>0</v>
      </c>
      <c r="K1329" s="15" t="n">
        <v>2.53188805934435</v>
      </c>
      <c r="L1329" s="15" t="n">
        <v>60</v>
      </c>
      <c r="M1329" s="25" t="n">
        <v>3.68155776</v>
      </c>
      <c r="N1329" s="0" t="str">
        <f aca="false">A1329&amp;"_"&amp;B1329</f>
        <v>MAW750_1</v>
      </c>
      <c r="O1329" s="0" t="n">
        <f aca="false">HLOOKUP(N1329,UP!$C$15:$AH$16,2,0)</f>
        <v>0</v>
      </c>
    </row>
    <row r="1330" customFormat="false" ht="15.75" hidden="false" customHeight="true" outlineLevel="0" collapsed="false">
      <c r="A1330" s="21" t="s">
        <v>69</v>
      </c>
      <c r="B1330" s="12" t="n">
        <v>1</v>
      </c>
      <c r="C1330" s="44" t="s">
        <v>61</v>
      </c>
      <c r="D1330" s="44" t="n">
        <v>23689</v>
      </c>
      <c r="E1330" s="24" t="s">
        <v>92</v>
      </c>
      <c r="F1330" s="15" t="n">
        <v>1</v>
      </c>
      <c r="G1330" s="15" t="n">
        <v>0</v>
      </c>
      <c r="H1330" s="2" t="n">
        <f aca="false">MAX(I1330:J1330)</f>
        <v>0</v>
      </c>
      <c r="I1330" s="15" t="n">
        <v>0</v>
      </c>
      <c r="J1330" s="15" t="n">
        <v>0</v>
      </c>
      <c r="K1330" s="15" t="n">
        <v>3.78656162537178</v>
      </c>
      <c r="L1330" s="15" t="n">
        <v>60</v>
      </c>
      <c r="M1330" s="25" t="n">
        <v>3.68155776</v>
      </c>
      <c r="N1330" s="0" t="str">
        <f aca="false">A1330&amp;"_"&amp;B1330</f>
        <v>MAW750_1</v>
      </c>
      <c r="O1330" s="0" t="n">
        <f aca="false">HLOOKUP(N1330,UP!$C$15:$AH$16,2,0)</f>
        <v>0</v>
      </c>
    </row>
    <row r="1331" customFormat="false" ht="15.75" hidden="false" customHeight="true" outlineLevel="0" collapsed="false">
      <c r="A1331" s="21" t="s">
        <v>69</v>
      </c>
      <c r="B1331" s="12" t="n">
        <v>1</v>
      </c>
      <c r="C1331" s="44" t="s">
        <v>60</v>
      </c>
      <c r="D1331" s="44" t="n">
        <v>18680</v>
      </c>
      <c r="E1331" s="24" t="s">
        <v>92</v>
      </c>
      <c r="F1331" s="15" t="n">
        <v>1</v>
      </c>
      <c r="G1331" s="15" t="n">
        <v>0</v>
      </c>
      <c r="H1331" s="2" t="n">
        <f aca="false">MAX(I1331:J1331)</f>
        <v>0</v>
      </c>
      <c r="I1331" s="15" t="n">
        <v>0</v>
      </c>
      <c r="J1331" s="15" t="n">
        <v>0</v>
      </c>
      <c r="K1331" s="15" t="n">
        <v>2.24710268529644</v>
      </c>
      <c r="L1331" s="15" t="n">
        <v>60</v>
      </c>
      <c r="M1331" s="25" t="n">
        <v>3.68155776</v>
      </c>
      <c r="N1331" s="0" t="str">
        <f aca="false">A1331&amp;"_"&amp;B1331</f>
        <v>MAW750_1</v>
      </c>
      <c r="O1331" s="0" t="n">
        <f aca="false">HLOOKUP(N1331,UP!$C$15:$AH$16,2,0)</f>
        <v>0</v>
      </c>
    </row>
    <row r="1332" customFormat="false" ht="15.75" hidden="false" customHeight="true" outlineLevel="0" collapsed="false">
      <c r="A1332" s="21" t="s">
        <v>69</v>
      </c>
      <c r="B1332" s="12" t="n">
        <v>1</v>
      </c>
      <c r="C1332" s="44" t="s">
        <v>65</v>
      </c>
      <c r="D1332" s="44" t="n">
        <v>19852</v>
      </c>
      <c r="E1332" s="24" t="s">
        <v>92</v>
      </c>
      <c r="F1332" s="15" t="n">
        <v>1</v>
      </c>
      <c r="G1332" s="15" t="n">
        <v>0</v>
      </c>
      <c r="H1332" s="2" t="n">
        <f aca="false">MAX(I1332:J1332)</f>
        <v>0</v>
      </c>
      <c r="I1332" s="15" t="n">
        <v>0</v>
      </c>
      <c r="J1332" s="15" t="n">
        <v>0</v>
      </c>
      <c r="K1332" s="15" t="n">
        <v>3.69207822631506</v>
      </c>
      <c r="L1332" s="15" t="n">
        <v>60</v>
      </c>
      <c r="M1332" s="25" t="n">
        <v>3.68155776</v>
      </c>
      <c r="N1332" s="0" t="str">
        <f aca="false">A1332&amp;"_"&amp;B1332</f>
        <v>MAW750_1</v>
      </c>
      <c r="O1332" s="0" t="n">
        <f aca="false">HLOOKUP(N1332,UP!$C$15:$AH$16,2,0)</f>
        <v>0</v>
      </c>
    </row>
    <row r="1333" customFormat="false" ht="15.75" hidden="false" customHeight="true" outlineLevel="0" collapsed="false">
      <c r="A1333" s="21" t="s">
        <v>69</v>
      </c>
      <c r="B1333" s="12" t="n">
        <v>1</v>
      </c>
      <c r="C1333" s="44" t="s">
        <v>65</v>
      </c>
      <c r="D1333" s="44" t="n">
        <v>23496</v>
      </c>
      <c r="E1333" s="24" t="s">
        <v>92</v>
      </c>
      <c r="F1333" s="15" t="n">
        <v>1</v>
      </c>
      <c r="G1333" s="15" t="n">
        <v>0</v>
      </c>
      <c r="H1333" s="2" t="n">
        <f aca="false">MAX(I1333:J1333)</f>
        <v>0</v>
      </c>
      <c r="I1333" s="15" t="n">
        <v>0</v>
      </c>
      <c r="J1333" s="15" t="n">
        <v>0</v>
      </c>
      <c r="K1333" s="15" t="n">
        <v>3.52643775365454</v>
      </c>
      <c r="L1333" s="15" t="n">
        <v>60</v>
      </c>
      <c r="M1333" s="25" t="n">
        <v>3.68155776</v>
      </c>
      <c r="N1333" s="0" t="str">
        <f aca="false">A1333&amp;"_"&amp;B1333</f>
        <v>MAW750_1</v>
      </c>
      <c r="O1333" s="0" t="n">
        <f aca="false">HLOOKUP(N1333,UP!$C$15:$AH$16,2,0)</f>
        <v>0</v>
      </c>
    </row>
    <row r="1334" customFormat="false" ht="15.75" hidden="false" customHeight="true" outlineLevel="0" collapsed="false">
      <c r="A1334" s="21" t="s">
        <v>69</v>
      </c>
      <c r="B1334" s="12" t="n">
        <v>1</v>
      </c>
      <c r="C1334" s="44" t="s">
        <v>65</v>
      </c>
      <c r="D1334" s="44" t="n">
        <v>23658</v>
      </c>
      <c r="E1334" s="24" t="s">
        <v>92</v>
      </c>
      <c r="F1334" s="15" t="n">
        <v>1</v>
      </c>
      <c r="G1334" s="15" t="n">
        <v>0</v>
      </c>
      <c r="H1334" s="2" t="n">
        <f aca="false">MAX(I1334:J1334)</f>
        <v>0</v>
      </c>
      <c r="I1334" s="15" t="n">
        <v>0</v>
      </c>
      <c r="J1334" s="15" t="n">
        <v>0</v>
      </c>
      <c r="K1334" s="15" t="n">
        <v>4.52613180593499</v>
      </c>
      <c r="L1334" s="15" t="n">
        <v>60</v>
      </c>
      <c r="M1334" s="25" t="n">
        <v>3.68155776</v>
      </c>
      <c r="N1334" s="0" t="str">
        <f aca="false">A1334&amp;"_"&amp;B1334</f>
        <v>MAW750_1</v>
      </c>
      <c r="O1334" s="0" t="n">
        <f aca="false">HLOOKUP(N1334,UP!$C$15:$AH$16,2,0)</f>
        <v>0</v>
      </c>
    </row>
    <row r="1335" customFormat="false" ht="15.75" hidden="false" customHeight="true" outlineLevel="0" collapsed="false">
      <c r="A1335" s="21" t="s">
        <v>69</v>
      </c>
      <c r="B1335" s="12" t="n">
        <v>1</v>
      </c>
      <c r="C1335" s="44" t="s">
        <v>53</v>
      </c>
      <c r="D1335" s="44" t="n">
        <v>18555</v>
      </c>
      <c r="E1335" s="24" t="s">
        <v>92</v>
      </c>
      <c r="F1335" s="15" t="n">
        <v>1</v>
      </c>
      <c r="G1335" s="15" t="n">
        <v>0</v>
      </c>
      <c r="H1335" s="2" t="n">
        <f aca="false">MAX(I1335:J1335)</f>
        <v>0</v>
      </c>
      <c r="I1335" s="15" t="n">
        <v>0</v>
      </c>
      <c r="J1335" s="15" t="n">
        <v>0</v>
      </c>
      <c r="K1335" s="15" t="n">
        <v>1.78623104301482</v>
      </c>
      <c r="L1335" s="15" t="n">
        <v>60</v>
      </c>
      <c r="M1335" s="25" t="n">
        <v>3.68155776</v>
      </c>
      <c r="N1335" s="0" t="str">
        <f aca="false">A1335&amp;"_"&amp;B1335</f>
        <v>MAW750_1</v>
      </c>
      <c r="O1335" s="0" t="n">
        <f aca="false">HLOOKUP(N1335,UP!$C$15:$AH$16,2,0)</f>
        <v>0</v>
      </c>
    </row>
    <row r="1336" customFormat="false" ht="15.75" hidden="false" customHeight="true" outlineLevel="0" collapsed="false">
      <c r="A1336" s="21" t="s">
        <v>69</v>
      </c>
      <c r="B1336" s="12" t="n">
        <v>1</v>
      </c>
      <c r="C1336" s="44" t="s">
        <v>53</v>
      </c>
      <c r="D1336" s="44" t="n">
        <v>18567</v>
      </c>
      <c r="E1336" s="24" t="s">
        <v>92</v>
      </c>
      <c r="F1336" s="15" t="n">
        <v>1</v>
      </c>
      <c r="G1336" s="15" t="n">
        <v>0</v>
      </c>
      <c r="H1336" s="2" t="n">
        <f aca="false">MAX(I1336:J1336)</f>
        <v>0</v>
      </c>
      <c r="I1336" s="15" t="n">
        <v>0</v>
      </c>
      <c r="J1336" s="15" t="n">
        <v>0</v>
      </c>
      <c r="K1336" s="15" t="n">
        <v>3.65437911447199</v>
      </c>
      <c r="L1336" s="15" t="n">
        <v>60</v>
      </c>
      <c r="M1336" s="25" t="n">
        <v>3.68155776</v>
      </c>
      <c r="N1336" s="0" t="str">
        <f aca="false">A1336&amp;"_"&amp;B1336</f>
        <v>MAW750_1</v>
      </c>
      <c r="O1336" s="0" t="n">
        <f aca="false">HLOOKUP(N1336,UP!$C$15:$AH$16,2,0)</f>
        <v>0</v>
      </c>
    </row>
    <row r="1337" customFormat="false" ht="15.75" hidden="false" customHeight="true" outlineLevel="0" collapsed="false">
      <c r="A1337" s="21" t="s">
        <v>69</v>
      </c>
      <c r="B1337" s="12" t="n">
        <v>1</v>
      </c>
      <c r="C1337" s="44" t="s">
        <v>53</v>
      </c>
      <c r="D1337" s="44" t="n">
        <v>23382</v>
      </c>
      <c r="E1337" s="24" t="s">
        <v>92</v>
      </c>
      <c r="F1337" s="15" t="n">
        <v>1</v>
      </c>
      <c r="G1337" s="15" t="n">
        <v>0</v>
      </c>
      <c r="H1337" s="2" t="n">
        <f aca="false">MAX(I1337:J1337)</f>
        <v>0</v>
      </c>
      <c r="I1337" s="15" t="n">
        <v>0</v>
      </c>
      <c r="J1337" s="15" t="n">
        <v>0</v>
      </c>
      <c r="K1337" s="15" t="n">
        <v>2.74826525336035</v>
      </c>
      <c r="L1337" s="15" t="n">
        <v>60</v>
      </c>
      <c r="M1337" s="25" t="n">
        <v>3.68155776</v>
      </c>
      <c r="N1337" s="0" t="str">
        <f aca="false">A1337&amp;"_"&amp;B1337</f>
        <v>MAW750_1</v>
      </c>
      <c r="O1337" s="0" t="n">
        <f aca="false">HLOOKUP(N1337,UP!$C$15:$AH$16,2,0)</f>
        <v>0</v>
      </c>
    </row>
    <row r="1338" customFormat="false" ht="15.75" hidden="false" customHeight="true" outlineLevel="0" collapsed="false">
      <c r="A1338" s="21" t="s">
        <v>69</v>
      </c>
      <c r="B1338" s="12" t="n">
        <v>1</v>
      </c>
      <c r="C1338" s="44" t="s">
        <v>53</v>
      </c>
      <c r="D1338" s="44" t="n">
        <v>18669</v>
      </c>
      <c r="E1338" s="24" t="s">
        <v>92</v>
      </c>
      <c r="F1338" s="15" t="n">
        <v>1</v>
      </c>
      <c r="G1338" s="15" t="n">
        <v>0</v>
      </c>
      <c r="H1338" s="2" t="n">
        <f aca="false">MAX(I1338:J1338)</f>
        <v>0</v>
      </c>
      <c r="I1338" s="15" t="n">
        <v>0</v>
      </c>
      <c r="J1338" s="15" t="n">
        <v>0</v>
      </c>
      <c r="K1338" s="15" t="n">
        <v>1.2343710235036</v>
      </c>
      <c r="L1338" s="15" t="n">
        <v>60</v>
      </c>
      <c r="M1338" s="25" t="n">
        <v>3.68155776</v>
      </c>
      <c r="N1338" s="0" t="str">
        <f aca="false">A1338&amp;"_"&amp;B1338</f>
        <v>MAW750_1</v>
      </c>
      <c r="O1338" s="0" t="n">
        <f aca="false">HLOOKUP(N1338,UP!$C$15:$AH$16,2,0)</f>
        <v>0</v>
      </c>
    </row>
    <row r="1339" customFormat="false" ht="15.75" hidden="false" customHeight="true" outlineLevel="0" collapsed="false">
      <c r="A1339" s="21" t="s">
        <v>69</v>
      </c>
      <c r="B1339" s="12" t="n">
        <v>1</v>
      </c>
      <c r="C1339" s="44" t="s">
        <v>67</v>
      </c>
      <c r="D1339" s="44" t="n">
        <v>19703</v>
      </c>
      <c r="E1339" s="24" t="s">
        <v>92</v>
      </c>
      <c r="F1339" s="15" t="n">
        <v>1</v>
      </c>
      <c r="G1339" s="15" t="n">
        <v>0</v>
      </c>
      <c r="H1339" s="2" t="n">
        <f aca="false">MAX(I1339:J1339)</f>
        <v>0</v>
      </c>
      <c r="I1339" s="15" t="n">
        <v>0</v>
      </c>
      <c r="J1339" s="15" t="n">
        <v>0</v>
      </c>
      <c r="K1339" s="15" t="n">
        <v>4.06447476548996</v>
      </c>
      <c r="L1339" s="15" t="n">
        <v>60</v>
      </c>
      <c r="M1339" s="25" t="n">
        <v>3.68155776</v>
      </c>
      <c r="N1339" s="0" t="str">
        <f aca="false">A1339&amp;"_"&amp;B1339</f>
        <v>MAW750_1</v>
      </c>
      <c r="O1339" s="0" t="n">
        <f aca="false">HLOOKUP(N1339,UP!$C$15:$AH$16,2,0)</f>
        <v>0</v>
      </c>
    </row>
    <row r="1340" customFormat="false" ht="15.75" hidden="false" customHeight="true" outlineLevel="0" collapsed="false">
      <c r="A1340" s="21" t="s">
        <v>69</v>
      </c>
      <c r="B1340" s="12" t="n">
        <v>2</v>
      </c>
      <c r="C1340" s="44" t="s">
        <v>66</v>
      </c>
      <c r="D1340" s="44" t="n">
        <v>23355</v>
      </c>
      <c r="E1340" s="24" t="s">
        <v>92</v>
      </c>
      <c r="F1340" s="15" t="n">
        <v>1</v>
      </c>
      <c r="G1340" s="15" t="n">
        <v>0</v>
      </c>
      <c r="H1340" s="2" t="n">
        <f aca="false">MAX(I1340:J1340)</f>
        <v>0</v>
      </c>
      <c r="I1340" s="15" t="n">
        <v>0</v>
      </c>
      <c r="J1340" s="15" t="n">
        <v>0</v>
      </c>
      <c r="K1340" s="15" t="n">
        <v>2.86230506668566</v>
      </c>
      <c r="L1340" s="15" t="n">
        <v>60</v>
      </c>
      <c r="M1340" s="25" t="n">
        <v>3.68155776</v>
      </c>
      <c r="N1340" s="0" t="str">
        <f aca="false">A1340&amp;"_"&amp;B1340</f>
        <v>MAW750_2</v>
      </c>
      <c r="O1340" s="0" t="n">
        <f aca="false">HLOOKUP(N1340,UP!$C$15:$AH$16,2,0)</f>
        <v>0</v>
      </c>
    </row>
    <row r="1341" customFormat="false" ht="15.75" hidden="false" customHeight="true" outlineLevel="0" collapsed="false">
      <c r="A1341" s="21" t="s">
        <v>69</v>
      </c>
      <c r="B1341" s="12" t="n">
        <v>2</v>
      </c>
      <c r="C1341" s="44" t="s">
        <v>66</v>
      </c>
      <c r="D1341" s="44" t="n">
        <v>19318</v>
      </c>
      <c r="E1341" s="24" t="s">
        <v>92</v>
      </c>
      <c r="F1341" s="15" t="n">
        <v>1</v>
      </c>
      <c r="G1341" s="15" t="n">
        <v>0</v>
      </c>
      <c r="H1341" s="2" t="n">
        <f aca="false">MAX(I1341:J1341)</f>
        <v>0</v>
      </c>
      <c r="I1341" s="15" t="n">
        <v>0</v>
      </c>
      <c r="J1341" s="15" t="n">
        <v>0</v>
      </c>
      <c r="K1341" s="15" t="n">
        <v>1.92159441647637</v>
      </c>
      <c r="L1341" s="15" t="n">
        <v>60</v>
      </c>
      <c r="M1341" s="25" t="n">
        <v>3.68155776</v>
      </c>
      <c r="N1341" s="0" t="str">
        <f aca="false">A1341&amp;"_"&amp;B1341</f>
        <v>MAW750_2</v>
      </c>
      <c r="O1341" s="0" t="n">
        <f aca="false">HLOOKUP(N1341,UP!$C$15:$AH$16,2,0)</f>
        <v>0</v>
      </c>
    </row>
    <row r="1342" customFormat="false" ht="15.75" hidden="false" customHeight="true" outlineLevel="0" collapsed="false">
      <c r="A1342" s="21" t="s">
        <v>69</v>
      </c>
      <c r="B1342" s="12" t="n">
        <v>2</v>
      </c>
      <c r="C1342" s="44" t="s">
        <v>66</v>
      </c>
      <c r="D1342" s="44" t="n">
        <v>23357</v>
      </c>
      <c r="E1342" s="24" t="s">
        <v>92</v>
      </c>
      <c r="F1342" s="15" t="n">
        <v>1</v>
      </c>
      <c r="G1342" s="15" t="n">
        <v>0</v>
      </c>
      <c r="H1342" s="2" t="n">
        <f aca="false">MAX(I1342:J1342)</f>
        <v>0</v>
      </c>
      <c r="I1342" s="15" t="n">
        <v>0</v>
      </c>
      <c r="J1342" s="15" t="n">
        <v>0</v>
      </c>
      <c r="K1342" s="15" t="n">
        <v>2.37535820537924</v>
      </c>
      <c r="L1342" s="15" t="n">
        <v>60</v>
      </c>
      <c r="M1342" s="25" t="n">
        <v>3.68155776</v>
      </c>
      <c r="N1342" s="0" t="str">
        <f aca="false">A1342&amp;"_"&amp;B1342</f>
        <v>MAW750_2</v>
      </c>
      <c r="O1342" s="0" t="n">
        <f aca="false">HLOOKUP(N1342,UP!$C$15:$AH$16,2,0)</f>
        <v>0</v>
      </c>
    </row>
    <row r="1343" customFormat="false" ht="15.75" hidden="false" customHeight="true" outlineLevel="0" collapsed="false">
      <c r="A1343" s="21" t="s">
        <v>69</v>
      </c>
      <c r="B1343" s="12" t="n">
        <v>2</v>
      </c>
      <c r="C1343" s="44" t="s">
        <v>66</v>
      </c>
      <c r="D1343" s="44" t="n">
        <v>23356</v>
      </c>
      <c r="E1343" s="24" t="s">
        <v>92</v>
      </c>
      <c r="F1343" s="15" t="n">
        <v>1</v>
      </c>
      <c r="G1343" s="15" t="n">
        <v>0</v>
      </c>
      <c r="H1343" s="2" t="n">
        <f aca="false">MAX(I1343:J1343)</f>
        <v>0</v>
      </c>
      <c r="I1343" s="15" t="n">
        <v>0</v>
      </c>
      <c r="J1343" s="15" t="n">
        <v>0</v>
      </c>
      <c r="K1343" s="15" t="n">
        <v>1.99051310531449</v>
      </c>
      <c r="L1343" s="15" t="n">
        <v>60</v>
      </c>
      <c r="M1343" s="25" t="n">
        <v>3.68155776</v>
      </c>
      <c r="N1343" s="0" t="str">
        <f aca="false">A1343&amp;"_"&amp;B1343</f>
        <v>MAW750_2</v>
      </c>
      <c r="O1343" s="0" t="n">
        <f aca="false">HLOOKUP(N1343,UP!$C$15:$AH$16,2,0)</f>
        <v>0</v>
      </c>
    </row>
    <row r="1344" customFormat="false" ht="15.75" hidden="false" customHeight="true" outlineLevel="0" collapsed="false">
      <c r="A1344" s="21" t="s">
        <v>69</v>
      </c>
      <c r="B1344" s="12" t="n">
        <v>2</v>
      </c>
      <c r="C1344" s="44" t="s">
        <v>66</v>
      </c>
      <c r="D1344" s="44" t="n">
        <v>23514</v>
      </c>
      <c r="E1344" s="24" t="s">
        <v>92</v>
      </c>
      <c r="F1344" s="15" t="n">
        <v>1</v>
      </c>
      <c r="G1344" s="15" t="n">
        <v>0</v>
      </c>
      <c r="H1344" s="2" t="n">
        <f aca="false">MAX(I1344:J1344)</f>
        <v>0</v>
      </c>
      <c r="I1344" s="15" t="n">
        <v>0</v>
      </c>
      <c r="J1344" s="15" t="n">
        <v>0</v>
      </c>
      <c r="K1344" s="15" t="n">
        <v>1.45220120412188</v>
      </c>
      <c r="L1344" s="15" t="n">
        <v>60</v>
      </c>
      <c r="M1344" s="25" t="n">
        <v>3.68155776</v>
      </c>
      <c r="N1344" s="0" t="str">
        <f aca="false">A1344&amp;"_"&amp;B1344</f>
        <v>MAW750_2</v>
      </c>
      <c r="O1344" s="0" t="n">
        <f aca="false">HLOOKUP(N1344,UP!$C$15:$AH$16,2,0)</f>
        <v>0</v>
      </c>
    </row>
    <row r="1345" customFormat="false" ht="15.75" hidden="false" customHeight="true" outlineLevel="0" collapsed="false">
      <c r="A1345" s="21" t="s">
        <v>69</v>
      </c>
      <c r="B1345" s="12" t="n">
        <v>2</v>
      </c>
      <c r="C1345" s="44" t="s">
        <v>66</v>
      </c>
      <c r="D1345" s="44" t="n">
        <v>23359</v>
      </c>
      <c r="E1345" s="24" t="s">
        <v>92</v>
      </c>
      <c r="F1345" s="15" t="n">
        <v>1</v>
      </c>
      <c r="G1345" s="15" t="n">
        <v>0</v>
      </c>
      <c r="H1345" s="2" t="n">
        <f aca="false">MAX(I1345:J1345)</f>
        <v>0</v>
      </c>
      <c r="I1345" s="15" t="n">
        <v>0</v>
      </c>
      <c r="J1345" s="15" t="n">
        <v>0</v>
      </c>
      <c r="K1345" s="15" t="n">
        <v>3.33283710637707</v>
      </c>
      <c r="L1345" s="15" t="n">
        <v>60</v>
      </c>
      <c r="M1345" s="25" t="n">
        <v>3.68155776</v>
      </c>
      <c r="N1345" s="0" t="str">
        <f aca="false">A1345&amp;"_"&amp;B1345</f>
        <v>MAW750_2</v>
      </c>
      <c r="O1345" s="0" t="n">
        <f aca="false">HLOOKUP(N1345,UP!$C$15:$AH$16,2,0)</f>
        <v>0</v>
      </c>
    </row>
    <row r="1346" customFormat="false" ht="15.75" hidden="false" customHeight="true" outlineLevel="0" collapsed="false">
      <c r="A1346" s="21" t="s">
        <v>69</v>
      </c>
      <c r="B1346" s="12" t="n">
        <v>2</v>
      </c>
      <c r="C1346" s="44" t="s">
        <v>66</v>
      </c>
      <c r="D1346" s="44" t="n">
        <v>23360</v>
      </c>
      <c r="E1346" s="24" t="s">
        <v>92</v>
      </c>
      <c r="F1346" s="15" t="n">
        <v>1</v>
      </c>
      <c r="G1346" s="15" t="n">
        <v>0</v>
      </c>
      <c r="H1346" s="2" t="n">
        <f aca="false">MAX(I1346:J1346)</f>
        <v>0</v>
      </c>
      <c r="I1346" s="15" t="n">
        <v>0</v>
      </c>
      <c r="J1346" s="15" t="n">
        <v>0</v>
      </c>
      <c r="K1346" s="15" t="n">
        <v>3.4785284656873</v>
      </c>
      <c r="L1346" s="15" t="n">
        <v>60</v>
      </c>
      <c r="M1346" s="25" t="n">
        <v>3.68155776</v>
      </c>
      <c r="N1346" s="0" t="str">
        <f aca="false">A1346&amp;"_"&amp;B1346</f>
        <v>MAW750_2</v>
      </c>
      <c r="O1346" s="0" t="n">
        <f aca="false">HLOOKUP(N1346,UP!$C$15:$AH$16,2,0)</f>
        <v>0</v>
      </c>
    </row>
    <row r="1347" customFormat="false" ht="15.75" hidden="false" customHeight="true" outlineLevel="0" collapsed="false">
      <c r="A1347" s="21" t="s">
        <v>69</v>
      </c>
      <c r="B1347" s="12" t="n">
        <v>2</v>
      </c>
      <c r="C1347" s="44" t="s">
        <v>66</v>
      </c>
      <c r="D1347" s="44" t="n">
        <v>23765</v>
      </c>
      <c r="E1347" s="24" t="s">
        <v>92</v>
      </c>
      <c r="F1347" s="15" t="n">
        <v>1</v>
      </c>
      <c r="G1347" s="15" t="n">
        <v>0</v>
      </c>
      <c r="H1347" s="2" t="n">
        <f aca="false">MAX(I1347:J1347)</f>
        <v>0</v>
      </c>
      <c r="I1347" s="15" t="n">
        <v>0</v>
      </c>
      <c r="J1347" s="15" t="n">
        <v>0</v>
      </c>
      <c r="K1347" s="15" t="n">
        <v>1.78623104301482</v>
      </c>
      <c r="L1347" s="15" t="n">
        <v>60</v>
      </c>
      <c r="M1347" s="25" t="n">
        <v>3.68155776</v>
      </c>
      <c r="N1347" s="0" t="str">
        <f aca="false">A1347&amp;"_"&amp;B1347</f>
        <v>MAW750_2</v>
      </c>
      <c r="O1347" s="0" t="n">
        <f aca="false">HLOOKUP(N1347,UP!$C$15:$AH$16,2,0)</f>
        <v>0</v>
      </c>
    </row>
    <row r="1348" customFormat="false" ht="15.75" hidden="false" customHeight="true" outlineLevel="0" collapsed="false">
      <c r="A1348" s="21" t="s">
        <v>69</v>
      </c>
      <c r="B1348" s="12" t="n">
        <v>2</v>
      </c>
      <c r="C1348" s="44" t="s">
        <v>66</v>
      </c>
      <c r="D1348" s="44" t="n">
        <v>23764</v>
      </c>
      <c r="E1348" s="24" t="s">
        <v>92</v>
      </c>
      <c r="F1348" s="15" t="n">
        <v>1</v>
      </c>
      <c r="G1348" s="15" t="n">
        <v>0</v>
      </c>
      <c r="H1348" s="2" t="n">
        <f aca="false">MAX(I1348:J1348)</f>
        <v>0</v>
      </c>
      <c r="I1348" s="15" t="n">
        <v>0</v>
      </c>
      <c r="J1348" s="15" t="n">
        <v>0</v>
      </c>
      <c r="K1348" s="15" t="n">
        <v>1.47262155637022</v>
      </c>
      <c r="L1348" s="15" t="n">
        <v>60</v>
      </c>
      <c r="M1348" s="25" t="n">
        <v>3.68155776</v>
      </c>
      <c r="N1348" s="0" t="str">
        <f aca="false">A1348&amp;"_"&amp;B1348</f>
        <v>MAW750_2</v>
      </c>
      <c r="O1348" s="0" t="n">
        <f aca="false">HLOOKUP(N1348,UP!$C$15:$AH$16,2,0)</f>
        <v>0</v>
      </c>
    </row>
    <row r="1349" customFormat="false" ht="15.75" hidden="false" customHeight="true" outlineLevel="0" collapsed="false">
      <c r="A1349" s="21" t="s">
        <v>69</v>
      </c>
      <c r="B1349" s="12" t="n">
        <v>2</v>
      </c>
      <c r="C1349" s="44" t="s">
        <v>66</v>
      </c>
      <c r="D1349" s="44" t="n">
        <v>23643</v>
      </c>
      <c r="E1349" s="24" t="s">
        <v>92</v>
      </c>
      <c r="F1349" s="15" t="n">
        <v>1</v>
      </c>
      <c r="G1349" s="15" t="n">
        <v>0</v>
      </c>
      <c r="H1349" s="2" t="n">
        <f aca="false">MAX(I1349:J1349)</f>
        <v>0</v>
      </c>
      <c r="I1349" s="15" t="n">
        <v>0</v>
      </c>
      <c r="J1349" s="15" t="n">
        <v>0</v>
      </c>
      <c r="K1349" s="15" t="n">
        <v>2.58325309923055</v>
      </c>
      <c r="L1349" s="15" t="n">
        <v>60</v>
      </c>
      <c r="M1349" s="25" t="n">
        <v>3.68155776</v>
      </c>
      <c r="N1349" s="0" t="str">
        <f aca="false">A1349&amp;"_"&amp;B1349</f>
        <v>MAW750_2</v>
      </c>
      <c r="O1349" s="0" t="n">
        <f aca="false">HLOOKUP(N1349,UP!$C$15:$AH$16,2,0)</f>
        <v>0</v>
      </c>
    </row>
    <row r="1350" customFormat="false" ht="15.75" hidden="false" customHeight="true" outlineLevel="0" collapsed="false">
      <c r="A1350" s="21" t="s">
        <v>69</v>
      </c>
      <c r="B1350" s="12" t="n">
        <v>2</v>
      </c>
      <c r="C1350" s="44" t="s">
        <v>66</v>
      </c>
      <c r="D1350" s="44" t="n">
        <v>23766</v>
      </c>
      <c r="E1350" s="24" t="s">
        <v>92</v>
      </c>
      <c r="F1350" s="15" t="n">
        <v>1</v>
      </c>
      <c r="G1350" s="15" t="n">
        <v>0</v>
      </c>
      <c r="H1350" s="2" t="n">
        <f aca="false">MAX(I1350:J1350)</f>
        <v>0</v>
      </c>
      <c r="I1350" s="15" t="n">
        <v>0</v>
      </c>
      <c r="J1350" s="15" t="n">
        <v>0</v>
      </c>
      <c r="K1350" s="15" t="n">
        <v>3.24715016675041</v>
      </c>
      <c r="L1350" s="15" t="n">
        <v>60</v>
      </c>
      <c r="M1350" s="25" t="n">
        <v>3.68155776</v>
      </c>
      <c r="N1350" s="0" t="str">
        <f aca="false">A1350&amp;"_"&amp;B1350</f>
        <v>MAW750_2</v>
      </c>
      <c r="O1350" s="0" t="n">
        <f aca="false">HLOOKUP(N1350,UP!$C$15:$AH$16,2,0)</f>
        <v>0</v>
      </c>
    </row>
    <row r="1351" customFormat="false" ht="15.75" hidden="false" customHeight="true" outlineLevel="0" collapsed="false">
      <c r="A1351" s="21" t="s">
        <v>69</v>
      </c>
      <c r="B1351" s="12" t="n">
        <v>2</v>
      </c>
      <c r="C1351" s="44" t="s">
        <v>66</v>
      </c>
      <c r="D1351" s="44" t="n">
        <v>23769</v>
      </c>
      <c r="E1351" s="24" t="s">
        <v>92</v>
      </c>
      <c r="F1351" s="15" t="n">
        <v>1</v>
      </c>
      <c r="G1351" s="15" t="n">
        <v>0</v>
      </c>
      <c r="H1351" s="2" t="n">
        <f aca="false">MAX(I1351:J1351)</f>
        <v>0</v>
      </c>
      <c r="I1351" s="15" t="n">
        <v>0</v>
      </c>
      <c r="J1351" s="15" t="n">
        <v>0</v>
      </c>
      <c r="K1351" s="15" t="n">
        <v>3.46973200625725</v>
      </c>
      <c r="L1351" s="15" t="n">
        <v>60</v>
      </c>
      <c r="M1351" s="25" t="n">
        <v>3.68155776</v>
      </c>
      <c r="N1351" s="0" t="str">
        <f aca="false">A1351&amp;"_"&amp;B1351</f>
        <v>MAW750_2</v>
      </c>
      <c r="O1351" s="0" t="n">
        <f aca="false">HLOOKUP(N1351,UP!$C$15:$AH$16,2,0)</f>
        <v>0</v>
      </c>
    </row>
    <row r="1352" customFormat="false" ht="15.75" hidden="false" customHeight="true" outlineLevel="0" collapsed="false">
      <c r="A1352" s="21" t="s">
        <v>69</v>
      </c>
      <c r="B1352" s="12" t="n">
        <v>2</v>
      </c>
      <c r="C1352" s="44" t="s">
        <v>66</v>
      </c>
      <c r="D1352" s="44" t="n">
        <v>23647</v>
      </c>
      <c r="E1352" s="24" t="s">
        <v>92</v>
      </c>
      <c r="F1352" s="15" t="n">
        <v>1</v>
      </c>
      <c r="G1352" s="15" t="n">
        <v>0</v>
      </c>
      <c r="H1352" s="2" t="n">
        <f aca="false">MAX(I1352:J1352)</f>
        <v>0</v>
      </c>
      <c r="I1352" s="15" t="n">
        <v>0</v>
      </c>
      <c r="J1352" s="15" t="n">
        <v>0</v>
      </c>
      <c r="K1352" s="15" t="n">
        <v>2.04282062299676</v>
      </c>
      <c r="L1352" s="15" t="n">
        <v>60</v>
      </c>
      <c r="M1352" s="25" t="n">
        <v>3.68155776</v>
      </c>
      <c r="N1352" s="0" t="str">
        <f aca="false">A1352&amp;"_"&amp;B1352</f>
        <v>MAW750_2</v>
      </c>
      <c r="O1352" s="0" t="n">
        <f aca="false">HLOOKUP(N1352,UP!$C$15:$AH$16,2,0)</f>
        <v>0</v>
      </c>
    </row>
    <row r="1353" customFormat="false" ht="15.75" hidden="false" customHeight="true" outlineLevel="0" collapsed="false">
      <c r="A1353" s="21" t="s">
        <v>69</v>
      </c>
      <c r="B1353" s="12" t="n">
        <v>2</v>
      </c>
      <c r="C1353" s="44" t="s">
        <v>66</v>
      </c>
      <c r="D1353" s="44" t="n">
        <v>23646</v>
      </c>
      <c r="E1353" s="24" t="s">
        <v>92</v>
      </c>
      <c r="F1353" s="15" t="n">
        <v>1</v>
      </c>
      <c r="G1353" s="15" t="n">
        <v>0</v>
      </c>
      <c r="H1353" s="2" t="n">
        <f aca="false">MAX(I1353:J1353)</f>
        <v>0</v>
      </c>
      <c r="I1353" s="15" t="n">
        <v>0</v>
      </c>
      <c r="J1353" s="15" t="n">
        <v>0</v>
      </c>
      <c r="K1353" s="15" t="n">
        <v>4.40706544436393</v>
      </c>
      <c r="L1353" s="15" t="n">
        <v>60</v>
      </c>
      <c r="M1353" s="25" t="n">
        <v>3.68155776</v>
      </c>
      <c r="N1353" s="0" t="str">
        <f aca="false">A1353&amp;"_"&amp;B1353</f>
        <v>MAW750_2</v>
      </c>
      <c r="O1353" s="0" t="n">
        <f aca="false">HLOOKUP(N1353,UP!$C$15:$AH$16,2,0)</f>
        <v>0</v>
      </c>
    </row>
    <row r="1354" customFormat="false" ht="15.75" hidden="false" customHeight="true" outlineLevel="0" collapsed="false">
      <c r="A1354" s="21" t="s">
        <v>69</v>
      </c>
      <c r="B1354" s="12" t="n">
        <v>2</v>
      </c>
      <c r="C1354" s="44" t="s">
        <v>66</v>
      </c>
      <c r="D1354" s="44" t="n">
        <v>23652</v>
      </c>
      <c r="E1354" s="24" t="s">
        <v>92</v>
      </c>
      <c r="F1354" s="15" t="n">
        <v>1</v>
      </c>
      <c r="G1354" s="15" t="n">
        <v>0</v>
      </c>
      <c r="H1354" s="2" t="n">
        <f aca="false">MAX(I1354:J1354)</f>
        <v>0</v>
      </c>
      <c r="I1354" s="15" t="n">
        <v>0</v>
      </c>
      <c r="J1354" s="15" t="n">
        <v>0</v>
      </c>
      <c r="K1354" s="15" t="n">
        <v>3.4557126490406</v>
      </c>
      <c r="L1354" s="15" t="n">
        <v>60</v>
      </c>
      <c r="M1354" s="25" t="n">
        <v>3.68155776</v>
      </c>
      <c r="N1354" s="0" t="str">
        <f aca="false">A1354&amp;"_"&amp;B1354</f>
        <v>MAW750_2</v>
      </c>
      <c r="O1354" s="0" t="n">
        <f aca="false">HLOOKUP(N1354,UP!$C$15:$AH$16,2,0)</f>
        <v>0</v>
      </c>
    </row>
    <row r="1355" customFormat="false" ht="15.75" hidden="false" customHeight="true" outlineLevel="0" collapsed="false">
      <c r="A1355" s="21" t="s">
        <v>69</v>
      </c>
      <c r="B1355" s="12" t="n">
        <v>2</v>
      </c>
      <c r="C1355" s="44" t="s">
        <v>66</v>
      </c>
      <c r="D1355" s="44" t="n">
        <v>18645</v>
      </c>
      <c r="E1355" s="24" t="s">
        <v>92</v>
      </c>
      <c r="F1355" s="15" t="n">
        <v>1</v>
      </c>
      <c r="G1355" s="15" t="n">
        <v>0</v>
      </c>
      <c r="H1355" s="2" t="n">
        <f aca="false">MAX(I1355:J1355)</f>
        <v>0</v>
      </c>
      <c r="I1355" s="15" t="n">
        <v>0</v>
      </c>
      <c r="J1355" s="15" t="n">
        <v>0</v>
      </c>
      <c r="K1355" s="15" t="n">
        <v>2.56079071175738</v>
      </c>
      <c r="L1355" s="15" t="n">
        <v>60</v>
      </c>
      <c r="M1355" s="25" t="n">
        <v>3.68155776</v>
      </c>
      <c r="N1355" s="0" t="str">
        <f aca="false">A1355&amp;"_"&amp;B1355</f>
        <v>MAW750_2</v>
      </c>
      <c r="O1355" s="0" t="n">
        <f aca="false">HLOOKUP(N1355,UP!$C$15:$AH$16,2,0)</f>
        <v>0</v>
      </c>
    </row>
    <row r="1356" customFormat="false" ht="15.75" hidden="false" customHeight="true" outlineLevel="0" collapsed="false">
      <c r="A1356" s="21" t="s">
        <v>69</v>
      </c>
      <c r="B1356" s="12" t="n">
        <v>2</v>
      </c>
      <c r="C1356" s="44" t="s">
        <v>66</v>
      </c>
      <c r="D1356" s="44" t="n">
        <v>23785</v>
      </c>
      <c r="E1356" s="24" t="s">
        <v>92</v>
      </c>
      <c r="F1356" s="15" t="n">
        <v>1</v>
      </c>
      <c r="G1356" s="15" t="n">
        <v>0</v>
      </c>
      <c r="H1356" s="2" t="n">
        <f aca="false">MAX(I1356:J1356)</f>
        <v>0</v>
      </c>
      <c r="I1356" s="15" t="n">
        <v>0</v>
      </c>
      <c r="J1356" s="15" t="n">
        <v>0</v>
      </c>
      <c r="K1356" s="15" t="n">
        <v>2.06826752349084</v>
      </c>
      <c r="L1356" s="15" t="n">
        <v>60</v>
      </c>
      <c r="M1356" s="25" t="n">
        <v>3.68155776</v>
      </c>
      <c r="N1356" s="0" t="str">
        <f aca="false">A1356&amp;"_"&amp;B1356</f>
        <v>MAW750_2</v>
      </c>
      <c r="O1356" s="0" t="n">
        <f aca="false">HLOOKUP(N1356,UP!$C$15:$AH$16,2,0)</f>
        <v>0</v>
      </c>
    </row>
    <row r="1357" customFormat="false" ht="15.75" hidden="false" customHeight="true" outlineLevel="0" collapsed="false">
      <c r="A1357" s="21" t="s">
        <v>69</v>
      </c>
      <c r="B1357" s="12" t="n">
        <v>2</v>
      </c>
      <c r="C1357" s="44" t="s">
        <v>66</v>
      </c>
      <c r="D1357" s="44" t="n">
        <v>18651</v>
      </c>
      <c r="E1357" s="24" t="s">
        <v>92</v>
      </c>
      <c r="F1357" s="15" t="n">
        <v>1</v>
      </c>
      <c r="G1357" s="15" t="n">
        <v>0</v>
      </c>
      <c r="H1357" s="2" t="n">
        <f aca="false">MAX(I1357:J1357)</f>
        <v>0</v>
      </c>
      <c r="I1357" s="15" t="n">
        <v>0</v>
      </c>
      <c r="J1357" s="15" t="n">
        <v>0</v>
      </c>
      <c r="K1357" s="15" t="n">
        <v>3.65068774310402</v>
      </c>
      <c r="L1357" s="15" t="n">
        <v>60</v>
      </c>
      <c r="M1357" s="25" t="n">
        <v>3.68155776</v>
      </c>
      <c r="N1357" s="0" t="str">
        <f aca="false">A1357&amp;"_"&amp;B1357</f>
        <v>MAW750_2</v>
      </c>
      <c r="O1357" s="0" t="n">
        <f aca="false">HLOOKUP(N1357,UP!$C$15:$AH$16,2,0)</f>
        <v>0</v>
      </c>
    </row>
    <row r="1358" customFormat="false" ht="15.75" hidden="false" customHeight="true" outlineLevel="0" collapsed="false">
      <c r="A1358" s="21" t="s">
        <v>69</v>
      </c>
      <c r="B1358" s="12" t="n">
        <v>2</v>
      </c>
      <c r="C1358" s="44" t="s">
        <v>66</v>
      </c>
      <c r="D1358" s="44" t="n">
        <v>23789</v>
      </c>
      <c r="E1358" s="24" t="s">
        <v>92</v>
      </c>
      <c r="F1358" s="15" t="n">
        <v>1</v>
      </c>
      <c r="G1358" s="15" t="n">
        <v>0</v>
      </c>
      <c r="H1358" s="2" t="n">
        <f aca="false">MAX(I1358:J1358)</f>
        <v>0</v>
      </c>
      <c r="I1358" s="15" t="n">
        <v>0</v>
      </c>
      <c r="J1358" s="15" t="n">
        <v>0</v>
      </c>
      <c r="K1358" s="15" t="n">
        <v>3.97466448550547</v>
      </c>
      <c r="L1358" s="15" t="n">
        <v>60</v>
      </c>
      <c r="M1358" s="25" t="n">
        <v>3.68155776</v>
      </c>
      <c r="N1358" s="0" t="str">
        <f aca="false">A1358&amp;"_"&amp;B1358</f>
        <v>MAW750_2</v>
      </c>
      <c r="O1358" s="0" t="n">
        <f aca="false">HLOOKUP(N1358,UP!$C$15:$AH$16,2,0)</f>
        <v>0</v>
      </c>
    </row>
    <row r="1359" customFormat="false" ht="15.75" hidden="false" customHeight="true" outlineLevel="0" collapsed="false">
      <c r="A1359" s="21" t="s">
        <v>69</v>
      </c>
      <c r="B1359" s="12" t="n">
        <v>2</v>
      </c>
      <c r="C1359" s="44" t="s">
        <v>66</v>
      </c>
      <c r="D1359" s="44" t="n">
        <v>23788</v>
      </c>
      <c r="E1359" s="24" t="s">
        <v>92</v>
      </c>
      <c r="F1359" s="15" t="n">
        <v>1</v>
      </c>
      <c r="G1359" s="15" t="n">
        <v>0</v>
      </c>
      <c r="H1359" s="2" t="n">
        <f aca="false">MAX(I1359:J1359)</f>
        <v>0</v>
      </c>
      <c r="I1359" s="15" t="n">
        <v>0</v>
      </c>
      <c r="J1359" s="15" t="n">
        <v>0</v>
      </c>
      <c r="K1359" s="15" t="n">
        <v>2.13298433215479</v>
      </c>
      <c r="L1359" s="15" t="n">
        <v>60</v>
      </c>
      <c r="M1359" s="25" t="n">
        <v>3.68155776</v>
      </c>
      <c r="N1359" s="0" t="str">
        <f aca="false">A1359&amp;"_"&amp;B1359</f>
        <v>MAW750_2</v>
      </c>
      <c r="O1359" s="0" t="n">
        <f aca="false">HLOOKUP(N1359,UP!$C$15:$AH$16,2,0)</f>
        <v>0</v>
      </c>
    </row>
    <row r="1360" customFormat="false" ht="15.75" hidden="false" customHeight="true" outlineLevel="0" collapsed="false">
      <c r="A1360" s="21" t="s">
        <v>69</v>
      </c>
      <c r="B1360" s="12" t="n">
        <v>2</v>
      </c>
      <c r="C1360" s="44" t="s">
        <v>66</v>
      </c>
      <c r="D1360" s="44" t="n">
        <v>23787</v>
      </c>
      <c r="E1360" s="24" t="s">
        <v>92</v>
      </c>
      <c r="F1360" s="15" t="n">
        <v>1</v>
      </c>
      <c r="G1360" s="15" t="n">
        <v>0</v>
      </c>
      <c r="H1360" s="2" t="n">
        <f aca="false">MAX(I1360:J1360)</f>
        <v>0</v>
      </c>
      <c r="I1360" s="15" t="n">
        <v>0</v>
      </c>
      <c r="J1360" s="15" t="n">
        <v>0</v>
      </c>
      <c r="K1360" s="15" t="n">
        <v>1.86532063806894</v>
      </c>
      <c r="L1360" s="15" t="n">
        <v>60</v>
      </c>
      <c r="M1360" s="25" t="n">
        <v>3.68155776</v>
      </c>
      <c r="N1360" s="0" t="str">
        <f aca="false">A1360&amp;"_"&amp;B1360</f>
        <v>MAW750_2</v>
      </c>
      <c r="O1360" s="0" t="n">
        <f aca="false">HLOOKUP(N1360,UP!$C$15:$AH$16,2,0)</f>
        <v>0</v>
      </c>
    </row>
    <row r="1361" customFormat="false" ht="15.75" hidden="false" customHeight="true" outlineLevel="0" collapsed="false">
      <c r="A1361" s="21" t="s">
        <v>69</v>
      </c>
      <c r="B1361" s="60" t="n">
        <v>2</v>
      </c>
      <c r="C1361" s="61" t="s">
        <v>66</v>
      </c>
      <c r="D1361" s="61" t="n">
        <v>19527</v>
      </c>
      <c r="E1361" s="24" t="s">
        <v>92</v>
      </c>
      <c r="F1361" s="15" t="n">
        <v>1</v>
      </c>
      <c r="G1361" s="15" t="n">
        <v>0</v>
      </c>
      <c r="H1361" s="2" t="n">
        <f aca="false">MAX(I1361:J1361)</f>
        <v>0</v>
      </c>
      <c r="I1361" s="15" t="n">
        <v>0</v>
      </c>
      <c r="J1361" s="15" t="n">
        <v>0</v>
      </c>
      <c r="K1361" s="15" t="n">
        <v>3.97702067999566</v>
      </c>
      <c r="L1361" s="15" t="n">
        <v>60</v>
      </c>
      <c r="M1361" s="25" t="n">
        <v>3.68155776</v>
      </c>
      <c r="N1361" s="0" t="str">
        <f aca="false">A1361&amp;"_"&amp;B1361</f>
        <v>MAW750_2</v>
      </c>
      <c r="O1361" s="0" t="n">
        <f aca="false">HLOOKUP(N1361,UP!$C$15:$AH$16,2,0)</f>
        <v>0</v>
      </c>
    </row>
    <row r="1362" customFormat="false" ht="15.75" hidden="false" customHeight="true" outlineLevel="0" collapsed="false">
      <c r="A1362" s="21" t="s">
        <v>69</v>
      </c>
      <c r="B1362" s="60" t="n">
        <v>2</v>
      </c>
      <c r="C1362" s="61" t="s">
        <v>66</v>
      </c>
      <c r="D1362" s="61" t="n">
        <v>19530</v>
      </c>
      <c r="E1362" s="24" t="s">
        <v>92</v>
      </c>
      <c r="F1362" s="15" t="n">
        <v>1</v>
      </c>
      <c r="G1362" s="15" t="n">
        <v>0</v>
      </c>
      <c r="H1362" s="2" t="n">
        <f aca="false">MAX(I1362:J1362)</f>
        <v>0</v>
      </c>
      <c r="I1362" s="15" t="n">
        <v>0</v>
      </c>
      <c r="J1362" s="15" t="n">
        <v>0</v>
      </c>
      <c r="K1362" s="15" t="n">
        <v>2.87066955712584</v>
      </c>
      <c r="L1362" s="15" t="n">
        <v>60</v>
      </c>
      <c r="M1362" s="25" t="n">
        <v>3.68155776</v>
      </c>
      <c r="N1362" s="0" t="str">
        <f aca="false">A1362&amp;"_"&amp;B1362</f>
        <v>MAW750_2</v>
      </c>
      <c r="O1362" s="0" t="n">
        <f aca="false">HLOOKUP(N1362,UP!$C$15:$AH$16,2,0)</f>
        <v>0</v>
      </c>
    </row>
    <row r="1363" customFormat="false" ht="15.75" hidden="false" customHeight="true" outlineLevel="0" collapsed="false">
      <c r="A1363" s="21" t="s">
        <v>69</v>
      </c>
      <c r="B1363" s="60" t="n">
        <v>2</v>
      </c>
      <c r="C1363" s="61" t="s">
        <v>66</v>
      </c>
      <c r="D1363" s="61" t="n">
        <v>19139</v>
      </c>
      <c r="E1363" s="24" t="s">
        <v>92</v>
      </c>
      <c r="F1363" s="15" t="n">
        <v>1</v>
      </c>
      <c r="G1363" s="15" t="n">
        <v>0</v>
      </c>
      <c r="H1363" s="2" t="n">
        <f aca="false">MAX(I1363:J1363)</f>
        <v>0</v>
      </c>
      <c r="I1363" s="15" t="n">
        <v>0</v>
      </c>
      <c r="J1363" s="15" t="n">
        <v>0</v>
      </c>
      <c r="K1363" s="15" t="n">
        <v>2.26477414397288</v>
      </c>
      <c r="L1363" s="15" t="n">
        <v>60</v>
      </c>
      <c r="M1363" s="25" t="n">
        <v>3.68155776</v>
      </c>
      <c r="N1363" s="0" t="str">
        <f aca="false">A1363&amp;"_"&amp;B1363</f>
        <v>MAW750_2</v>
      </c>
      <c r="O1363" s="0" t="n">
        <f aca="false">HLOOKUP(N1363,UP!$C$15:$AH$16,2,0)</f>
        <v>0</v>
      </c>
    </row>
    <row r="1364" customFormat="false" ht="15.75" hidden="false" customHeight="true" outlineLevel="0" collapsed="false">
      <c r="A1364" s="21" t="s">
        <v>69</v>
      </c>
      <c r="B1364" s="60" t="n">
        <v>2</v>
      </c>
      <c r="C1364" s="61" t="s">
        <v>66</v>
      </c>
      <c r="D1364" s="61" t="n">
        <v>18854</v>
      </c>
      <c r="E1364" s="24" t="s">
        <v>92</v>
      </c>
      <c r="F1364" s="15" t="n">
        <v>1</v>
      </c>
      <c r="G1364" s="15" t="n">
        <v>0</v>
      </c>
      <c r="H1364" s="2" t="n">
        <f aca="false">MAX(I1364:J1364)</f>
        <v>0</v>
      </c>
      <c r="I1364" s="15" t="n">
        <v>0</v>
      </c>
      <c r="J1364" s="15" t="n">
        <v>0</v>
      </c>
      <c r="K1364" s="15" t="n">
        <v>3.68980057164121</v>
      </c>
      <c r="L1364" s="15" t="n">
        <v>60</v>
      </c>
      <c r="M1364" s="25" t="n">
        <v>3.68155776</v>
      </c>
      <c r="N1364" s="0" t="str">
        <f aca="false">A1364&amp;"_"&amp;B1364</f>
        <v>MAW750_2</v>
      </c>
      <c r="O1364" s="0" t="n">
        <f aca="false">HLOOKUP(N1364,UP!$C$15:$AH$16,2,0)</f>
        <v>0</v>
      </c>
    </row>
    <row r="1365" customFormat="false" ht="15.75" hidden="false" customHeight="true" outlineLevel="0" collapsed="false">
      <c r="A1365" s="21" t="s">
        <v>69</v>
      </c>
      <c r="B1365" s="60" t="n">
        <v>2</v>
      </c>
      <c r="C1365" s="61" t="s">
        <v>66</v>
      </c>
      <c r="D1365" s="61" t="n">
        <v>18853</v>
      </c>
      <c r="E1365" s="24" t="s">
        <v>92</v>
      </c>
      <c r="F1365" s="15" t="n">
        <v>1</v>
      </c>
      <c r="G1365" s="15" t="n">
        <v>0</v>
      </c>
      <c r="H1365" s="2" t="n">
        <f aca="false">MAX(I1365:J1365)</f>
        <v>0</v>
      </c>
      <c r="I1365" s="15" t="n">
        <v>0</v>
      </c>
      <c r="J1365" s="15" t="n">
        <v>0</v>
      </c>
      <c r="K1365" s="15" t="n">
        <v>3.47350191744155</v>
      </c>
      <c r="L1365" s="15" t="n">
        <v>60</v>
      </c>
      <c r="M1365" s="25" t="n">
        <v>3.68155776</v>
      </c>
      <c r="N1365" s="0" t="str">
        <f aca="false">A1365&amp;"_"&amp;B1365</f>
        <v>MAW750_2</v>
      </c>
      <c r="O1365" s="0" t="n">
        <f aca="false">HLOOKUP(N1365,UP!$C$15:$AH$16,2,0)</f>
        <v>0</v>
      </c>
    </row>
    <row r="1366" customFormat="false" ht="15.75" hidden="false" customHeight="true" outlineLevel="0" collapsed="false">
      <c r="A1366" s="21" t="s">
        <v>69</v>
      </c>
      <c r="B1366" s="60" t="n">
        <v>2</v>
      </c>
      <c r="C1366" s="61" t="s">
        <v>66</v>
      </c>
      <c r="D1366" s="61" t="n">
        <v>19143</v>
      </c>
      <c r="E1366" s="24" t="s">
        <v>92</v>
      </c>
      <c r="F1366" s="15" t="n">
        <v>1</v>
      </c>
      <c r="G1366" s="15" t="n">
        <v>0</v>
      </c>
      <c r="H1366" s="2" t="n">
        <f aca="false">MAX(I1366:J1366)</f>
        <v>0</v>
      </c>
      <c r="I1366" s="15" t="n">
        <v>0</v>
      </c>
      <c r="J1366" s="15" t="n">
        <v>0</v>
      </c>
      <c r="K1366" s="15" t="n">
        <v>0.9971415082494</v>
      </c>
      <c r="L1366" s="15" t="n">
        <v>60</v>
      </c>
      <c r="M1366" s="25" t="n">
        <v>3.68155776</v>
      </c>
      <c r="N1366" s="0" t="str">
        <f aca="false">A1366&amp;"_"&amp;B1366</f>
        <v>MAW750_2</v>
      </c>
      <c r="O1366" s="0" t="n">
        <f aca="false">HLOOKUP(N1366,UP!$C$15:$AH$16,2,0)</f>
        <v>0</v>
      </c>
    </row>
    <row r="1367" customFormat="false" ht="15.75" hidden="false" customHeight="true" outlineLevel="0" collapsed="false">
      <c r="A1367" s="21" t="s">
        <v>69</v>
      </c>
      <c r="B1367" s="60" t="n">
        <v>2</v>
      </c>
      <c r="C1367" s="61" t="s">
        <v>66</v>
      </c>
      <c r="D1367" s="61" t="n">
        <v>18855</v>
      </c>
      <c r="E1367" s="24" t="s">
        <v>92</v>
      </c>
      <c r="F1367" s="15" t="n">
        <v>1</v>
      </c>
      <c r="G1367" s="15" t="n">
        <v>0</v>
      </c>
      <c r="H1367" s="2" t="n">
        <f aca="false">MAX(I1367:J1367)</f>
        <v>0</v>
      </c>
      <c r="I1367" s="15" t="n">
        <v>0</v>
      </c>
      <c r="J1367" s="15" t="n">
        <v>0</v>
      </c>
      <c r="K1367" s="15" t="n">
        <v>2.59841128378412</v>
      </c>
      <c r="L1367" s="15" t="n">
        <v>60</v>
      </c>
      <c r="M1367" s="25" t="n">
        <v>3.68155776</v>
      </c>
      <c r="N1367" s="0" t="str">
        <f aca="false">A1367&amp;"_"&amp;B1367</f>
        <v>MAW750_2</v>
      </c>
      <c r="O1367" s="0" t="n">
        <f aca="false">HLOOKUP(N1367,UP!$C$15:$AH$16,2,0)</f>
        <v>0</v>
      </c>
    </row>
    <row r="1368" customFormat="false" ht="15.75" hidden="false" customHeight="true" outlineLevel="0" collapsed="false">
      <c r="A1368" s="21" t="s">
        <v>69</v>
      </c>
      <c r="B1368" s="60" t="n">
        <v>2</v>
      </c>
      <c r="C1368" s="61" t="s">
        <v>66</v>
      </c>
      <c r="D1368" s="61" t="n">
        <v>19148</v>
      </c>
      <c r="E1368" s="24" t="s">
        <v>92</v>
      </c>
      <c r="F1368" s="15" t="n">
        <v>1</v>
      </c>
      <c r="G1368" s="15" t="n">
        <v>0</v>
      </c>
      <c r="H1368" s="2" t="n">
        <f aca="false">MAX(I1368:J1368)</f>
        <v>0</v>
      </c>
      <c r="I1368" s="15" t="n">
        <v>0</v>
      </c>
      <c r="J1368" s="15" t="n">
        <v>0</v>
      </c>
      <c r="K1368" s="15" t="n">
        <v>3.28265016373597</v>
      </c>
      <c r="L1368" s="15" t="n">
        <v>60</v>
      </c>
      <c r="M1368" s="25" t="n">
        <v>3.68155776</v>
      </c>
      <c r="N1368" s="0" t="str">
        <f aca="false">A1368&amp;"_"&amp;B1368</f>
        <v>MAW750_2</v>
      </c>
      <c r="O1368" s="0" t="n">
        <f aca="false">HLOOKUP(N1368,UP!$C$15:$AH$16,2,0)</f>
        <v>0</v>
      </c>
    </row>
    <row r="1369" customFormat="false" ht="15.75" hidden="false" customHeight="true" outlineLevel="0" collapsed="false">
      <c r="A1369" s="21" t="s">
        <v>69</v>
      </c>
      <c r="B1369" s="60" t="n">
        <v>2</v>
      </c>
      <c r="C1369" s="61" t="s">
        <v>66</v>
      </c>
      <c r="D1369" s="61" t="n">
        <v>19156</v>
      </c>
      <c r="E1369" s="24" t="s">
        <v>92</v>
      </c>
      <c r="F1369" s="15" t="n">
        <v>1</v>
      </c>
      <c r="G1369" s="15" t="n">
        <v>0</v>
      </c>
      <c r="H1369" s="2" t="n">
        <f aca="false">MAX(I1369:J1369)</f>
        <v>0</v>
      </c>
      <c r="I1369" s="15" t="n">
        <v>0</v>
      </c>
      <c r="J1369" s="15" t="n">
        <v>0</v>
      </c>
      <c r="K1369" s="15" t="n">
        <v>2.37582944427728</v>
      </c>
      <c r="L1369" s="15" t="n">
        <v>60</v>
      </c>
      <c r="M1369" s="25" t="n">
        <v>3.68155776</v>
      </c>
      <c r="N1369" s="0" t="str">
        <f aca="false">A1369&amp;"_"&amp;B1369</f>
        <v>MAW750_2</v>
      </c>
      <c r="O1369" s="0" t="n">
        <f aca="false">HLOOKUP(N1369,UP!$C$15:$AH$16,2,0)</f>
        <v>0</v>
      </c>
    </row>
    <row r="1370" customFormat="false" ht="15.75" hidden="false" customHeight="true" outlineLevel="0" collapsed="false">
      <c r="A1370" s="21" t="s">
        <v>69</v>
      </c>
      <c r="B1370" s="60" t="n">
        <v>2</v>
      </c>
      <c r="C1370" s="61" t="s">
        <v>66</v>
      </c>
      <c r="D1370" s="61" t="n">
        <v>18101</v>
      </c>
      <c r="E1370" s="24" t="s">
        <v>92</v>
      </c>
      <c r="F1370" s="15" t="n">
        <v>1</v>
      </c>
      <c r="G1370" s="15" t="n">
        <v>0</v>
      </c>
      <c r="H1370" s="2" t="n">
        <f aca="false">MAX(I1370:J1370)</f>
        <v>0</v>
      </c>
      <c r="I1370" s="15" t="n">
        <v>0</v>
      </c>
      <c r="J1370" s="15" t="n">
        <v>0</v>
      </c>
      <c r="K1370" s="15" t="n">
        <v>2.54845996059204</v>
      </c>
      <c r="L1370" s="15" t="n">
        <v>60</v>
      </c>
      <c r="M1370" s="25" t="n">
        <v>3.68155776</v>
      </c>
      <c r="N1370" s="0" t="str">
        <f aca="false">A1370&amp;"_"&amp;B1370</f>
        <v>MAW750_2</v>
      </c>
      <c r="O1370" s="0" t="n">
        <f aca="false">HLOOKUP(N1370,UP!$C$15:$AH$16,2,0)</f>
        <v>0</v>
      </c>
    </row>
    <row r="1371" customFormat="false" ht="15.75" hidden="false" customHeight="true" outlineLevel="0" collapsed="false">
      <c r="A1371" s="21" t="s">
        <v>69</v>
      </c>
      <c r="B1371" s="60" t="n">
        <v>2</v>
      </c>
      <c r="C1371" s="61" t="s">
        <v>66</v>
      </c>
      <c r="D1371" s="61" t="n">
        <v>18103</v>
      </c>
      <c r="E1371" s="24" t="s">
        <v>92</v>
      </c>
      <c r="F1371" s="15" t="n">
        <v>1</v>
      </c>
      <c r="G1371" s="15" t="n">
        <v>0</v>
      </c>
      <c r="H1371" s="2" t="n">
        <f aca="false">MAX(I1371:J1371)</f>
        <v>0</v>
      </c>
      <c r="I1371" s="15" t="n">
        <v>0</v>
      </c>
      <c r="J1371" s="15" t="n">
        <v>0</v>
      </c>
      <c r="K1371" s="15" t="n">
        <v>3.55510478661855</v>
      </c>
      <c r="L1371" s="15" t="n">
        <v>60</v>
      </c>
      <c r="M1371" s="25" t="n">
        <v>3.68155776</v>
      </c>
      <c r="N1371" s="0" t="str">
        <f aca="false">A1371&amp;"_"&amp;B1371</f>
        <v>MAW750_2</v>
      </c>
      <c r="O1371" s="0" t="n">
        <f aca="false">HLOOKUP(N1371,UP!$C$15:$AH$16,2,0)</f>
        <v>0</v>
      </c>
    </row>
    <row r="1372" customFormat="false" ht="15.75" hidden="false" customHeight="true" outlineLevel="0" collapsed="false">
      <c r="A1372" s="21" t="s">
        <v>69</v>
      </c>
      <c r="B1372" s="60" t="n">
        <v>2</v>
      </c>
      <c r="C1372" s="61" t="s">
        <v>56</v>
      </c>
      <c r="D1372" s="61" t="n">
        <v>19534</v>
      </c>
      <c r="E1372" s="24" t="s">
        <v>92</v>
      </c>
      <c r="F1372" s="15" t="n">
        <v>1</v>
      </c>
      <c r="G1372" s="15" t="n">
        <v>0</v>
      </c>
      <c r="H1372" s="2" t="n">
        <f aca="false">MAX(I1372:J1372)</f>
        <v>0</v>
      </c>
      <c r="I1372" s="15" t="n">
        <v>0</v>
      </c>
      <c r="J1372" s="15" t="n">
        <v>0</v>
      </c>
      <c r="K1372" s="15" t="n">
        <v>2.67954291406307</v>
      </c>
      <c r="L1372" s="15" t="n">
        <v>60</v>
      </c>
      <c r="M1372" s="25" t="n">
        <v>3.68155776</v>
      </c>
      <c r="N1372" s="0" t="str">
        <f aca="false">A1372&amp;"_"&amp;B1372</f>
        <v>MAW750_2</v>
      </c>
      <c r="O1372" s="0" t="n">
        <f aca="false">HLOOKUP(N1372,UP!$C$15:$AH$16,2,0)</f>
        <v>0</v>
      </c>
    </row>
    <row r="1373" customFormat="false" ht="15.75" hidden="false" customHeight="true" outlineLevel="0" collapsed="false">
      <c r="A1373" s="21" t="s">
        <v>69</v>
      </c>
      <c r="B1373" s="12" t="n">
        <v>2</v>
      </c>
      <c r="C1373" s="44" t="s">
        <v>53</v>
      </c>
      <c r="D1373" s="44" t="n">
        <v>23761</v>
      </c>
      <c r="E1373" s="24" t="s">
        <v>92</v>
      </c>
      <c r="F1373" s="15" t="n">
        <v>1</v>
      </c>
      <c r="G1373" s="15" t="n">
        <v>0</v>
      </c>
      <c r="H1373" s="2" t="n">
        <f aca="false">MAX(I1373:J1373)</f>
        <v>0</v>
      </c>
      <c r="I1373" s="15" t="n">
        <v>0</v>
      </c>
      <c r="J1373" s="15" t="n">
        <v>0</v>
      </c>
      <c r="K1373" s="15" t="n">
        <v>1.661902513749</v>
      </c>
      <c r="L1373" s="15" t="n">
        <v>60</v>
      </c>
      <c r="M1373" s="25" t="n">
        <v>3.68155776</v>
      </c>
      <c r="N1373" s="0" t="str">
        <f aca="false">A1373&amp;"_"&amp;B1373</f>
        <v>MAW750_2</v>
      </c>
      <c r="O1373" s="0" t="n">
        <f aca="false">HLOOKUP(N1373,UP!$C$15:$AH$16,2,0)</f>
        <v>0</v>
      </c>
    </row>
    <row r="1374" customFormat="false" ht="15.75" hidden="false" customHeight="true" outlineLevel="0" collapsed="false">
      <c r="A1374" s="21" t="s">
        <v>69</v>
      </c>
      <c r="B1374" s="12" t="n">
        <v>2</v>
      </c>
      <c r="C1374" s="44" t="s">
        <v>53</v>
      </c>
      <c r="D1374" s="44" t="n">
        <v>23782</v>
      </c>
      <c r="E1374" s="24" t="s">
        <v>92</v>
      </c>
      <c r="F1374" s="15" t="n">
        <v>1</v>
      </c>
      <c r="G1374" s="15" t="n">
        <v>0</v>
      </c>
      <c r="H1374" s="2" t="n">
        <f aca="false">MAX(I1374:J1374)</f>
        <v>0</v>
      </c>
      <c r="I1374" s="15" t="n">
        <v>0</v>
      </c>
      <c r="J1374" s="15" t="n">
        <v>0</v>
      </c>
      <c r="K1374" s="15" t="n">
        <v>1.44764589477418</v>
      </c>
      <c r="L1374" s="15" t="n">
        <v>60</v>
      </c>
      <c r="M1374" s="25" t="n">
        <v>3.68155776</v>
      </c>
      <c r="N1374" s="0" t="str">
        <f aca="false">A1374&amp;"_"&amp;B1374</f>
        <v>MAW750_2</v>
      </c>
      <c r="O1374" s="0" t="n">
        <f aca="false">HLOOKUP(N1374,UP!$C$15:$AH$16,2,0)</f>
        <v>0</v>
      </c>
    </row>
    <row r="1375" customFormat="false" ht="15.75" hidden="false" customHeight="true" outlineLevel="0" collapsed="false">
      <c r="A1375" s="21" t="s">
        <v>69</v>
      </c>
      <c r="B1375" s="12" t="n">
        <v>2</v>
      </c>
      <c r="C1375" s="44" t="s">
        <v>53</v>
      </c>
      <c r="D1375" s="44" t="n">
        <v>18649</v>
      </c>
      <c r="E1375" s="24" t="s">
        <v>92</v>
      </c>
      <c r="F1375" s="15" t="n">
        <v>1</v>
      </c>
      <c r="G1375" s="15" t="n">
        <v>0</v>
      </c>
      <c r="H1375" s="2" t="n">
        <f aca="false">MAX(I1375:J1375)</f>
        <v>0</v>
      </c>
      <c r="I1375" s="15" t="n">
        <v>0</v>
      </c>
      <c r="J1375" s="15" t="n">
        <v>0</v>
      </c>
      <c r="K1375" s="15" t="n">
        <v>2.40331837999619</v>
      </c>
      <c r="L1375" s="15" t="n">
        <v>60</v>
      </c>
      <c r="M1375" s="25" t="n">
        <v>3.68155776</v>
      </c>
      <c r="N1375" s="0" t="str">
        <f aca="false">A1375&amp;"_"&amp;B1375</f>
        <v>MAW750_2</v>
      </c>
      <c r="O1375" s="0" t="n">
        <f aca="false">HLOOKUP(N1375,UP!$C$15:$AH$16,2,0)</f>
        <v>0</v>
      </c>
    </row>
    <row r="1376" customFormat="false" ht="15.75" hidden="false" customHeight="true" outlineLevel="0" collapsed="false">
      <c r="A1376" s="21" t="s">
        <v>69</v>
      </c>
      <c r="B1376" s="60" t="n">
        <v>2</v>
      </c>
      <c r="C1376" s="61" t="s">
        <v>53</v>
      </c>
      <c r="D1376" s="61" t="n">
        <v>19129</v>
      </c>
      <c r="E1376" s="24" t="s">
        <v>92</v>
      </c>
      <c r="F1376" s="15" t="n">
        <v>1</v>
      </c>
      <c r="G1376" s="15" t="n">
        <v>0</v>
      </c>
      <c r="H1376" s="2" t="n">
        <f aca="false">MAX(I1376:J1376)</f>
        <v>0</v>
      </c>
      <c r="I1376" s="15" t="n">
        <v>0</v>
      </c>
      <c r="J1376" s="15" t="n">
        <v>0</v>
      </c>
      <c r="K1376" s="15" t="n">
        <v>2.06991685963397</v>
      </c>
      <c r="L1376" s="15" t="n">
        <v>60</v>
      </c>
      <c r="M1376" s="25" t="n">
        <v>3.68155776</v>
      </c>
      <c r="N1376" s="0" t="str">
        <f aca="false">A1376&amp;"_"&amp;B1376</f>
        <v>MAW750_2</v>
      </c>
      <c r="O1376" s="0" t="n">
        <f aca="false">HLOOKUP(N1376,UP!$C$15:$AH$16,2,0)</f>
        <v>0</v>
      </c>
    </row>
    <row r="1377" customFormat="false" ht="15.75" hidden="false" customHeight="true" outlineLevel="0" collapsed="false">
      <c r="A1377" s="21" t="s">
        <v>69</v>
      </c>
      <c r="B1377" s="12" t="n">
        <v>2</v>
      </c>
      <c r="C1377" s="44" t="s">
        <v>67</v>
      </c>
      <c r="D1377" s="44" t="n">
        <v>23520</v>
      </c>
      <c r="E1377" s="24" t="s">
        <v>92</v>
      </c>
      <c r="F1377" s="15" t="n">
        <v>1</v>
      </c>
      <c r="G1377" s="15" t="n">
        <v>0</v>
      </c>
      <c r="H1377" s="2" t="n">
        <f aca="false">MAX(I1377:J1377)</f>
        <v>0</v>
      </c>
      <c r="I1377" s="15" t="n">
        <v>0</v>
      </c>
      <c r="J1377" s="15" t="n">
        <v>0</v>
      </c>
      <c r="K1377" s="15" t="n">
        <v>4.98409747501204</v>
      </c>
      <c r="L1377" s="15" t="n">
        <v>60</v>
      </c>
      <c r="M1377" s="25" t="n">
        <v>3.68155776</v>
      </c>
      <c r="N1377" s="0" t="str">
        <f aca="false">A1377&amp;"_"&amp;B1377</f>
        <v>MAW750_2</v>
      </c>
      <c r="O1377" s="0" t="n">
        <f aca="false">HLOOKUP(N1377,UP!$C$15:$AH$16,2,0)</f>
        <v>0</v>
      </c>
    </row>
    <row r="1378" customFormat="false" ht="15.75" hidden="false" customHeight="true" outlineLevel="0" collapsed="false">
      <c r="A1378" s="21" t="s">
        <v>69</v>
      </c>
      <c r="B1378" s="60" t="n">
        <v>2</v>
      </c>
      <c r="C1378" s="61" t="s">
        <v>72</v>
      </c>
      <c r="D1378" s="61" t="n">
        <v>19135</v>
      </c>
      <c r="E1378" s="24" t="s">
        <v>92</v>
      </c>
      <c r="F1378" s="15" t="n">
        <v>1</v>
      </c>
      <c r="G1378" s="15" t="n">
        <v>0</v>
      </c>
      <c r="H1378" s="2" t="n">
        <f aca="false">MAX(I1378:J1378)</f>
        <v>0</v>
      </c>
      <c r="I1378" s="15" t="n">
        <v>0</v>
      </c>
      <c r="J1378" s="15" t="n">
        <v>0</v>
      </c>
      <c r="K1378" s="15" t="n">
        <v>1.90066355542182</v>
      </c>
      <c r="L1378" s="15" t="n">
        <v>60</v>
      </c>
      <c r="M1378" s="25" t="n">
        <v>3.68155776</v>
      </c>
      <c r="N1378" s="0" t="str">
        <f aca="false">A1378&amp;"_"&amp;B1378</f>
        <v>MAW750_2</v>
      </c>
      <c r="O1378" s="0" t="n">
        <f aca="false">HLOOKUP(N1378,UP!$C$15:$AH$16,2,0)</f>
        <v>0</v>
      </c>
    </row>
    <row r="1379" customFormat="false" ht="15.75" hidden="false" customHeight="true" outlineLevel="0" collapsed="false">
      <c r="A1379" s="21" t="s">
        <v>69</v>
      </c>
      <c r="B1379" s="60" t="n">
        <v>2</v>
      </c>
      <c r="C1379" s="61" t="s">
        <v>76</v>
      </c>
      <c r="D1379" s="61" t="n">
        <v>19528</v>
      </c>
      <c r="E1379" s="24" t="s">
        <v>92</v>
      </c>
      <c r="F1379" s="15" t="n">
        <v>1</v>
      </c>
      <c r="G1379" s="15" t="n">
        <v>0</v>
      </c>
      <c r="H1379" s="2" t="n">
        <f aca="false">MAX(I1379:J1379)</f>
        <v>0</v>
      </c>
      <c r="I1379" s="15" t="n">
        <v>0</v>
      </c>
      <c r="J1379" s="15" t="n">
        <v>0</v>
      </c>
      <c r="K1379" s="15" t="n">
        <v>3.84530940799391</v>
      </c>
      <c r="L1379" s="15" t="n">
        <v>60</v>
      </c>
      <c r="M1379" s="25" t="n">
        <v>3.68155776</v>
      </c>
      <c r="N1379" s="0" t="str">
        <f aca="false">A1379&amp;"_"&amp;B1379</f>
        <v>MAW750_2</v>
      </c>
      <c r="O1379" s="0" t="n">
        <f aca="false">HLOOKUP(N1379,UP!$C$15:$AH$16,2,0)</f>
        <v>0</v>
      </c>
    </row>
    <row r="1380" customFormat="false" ht="15.75" hidden="false" customHeight="true" outlineLevel="0" collapsed="false">
      <c r="A1380" s="21" t="s">
        <v>69</v>
      </c>
      <c r="B1380" s="12" t="n">
        <v>2</v>
      </c>
      <c r="C1380" s="44" t="s">
        <v>78</v>
      </c>
      <c r="D1380" s="44" t="n">
        <v>18643</v>
      </c>
      <c r="E1380" s="24" t="s">
        <v>92</v>
      </c>
      <c r="F1380" s="15" t="n">
        <v>1</v>
      </c>
      <c r="G1380" s="15" t="n">
        <v>0</v>
      </c>
      <c r="H1380" s="2" t="n">
        <f aca="false">MAX(I1380:J1380)</f>
        <v>0</v>
      </c>
      <c r="I1380" s="15" t="n">
        <v>0</v>
      </c>
      <c r="J1380" s="15" t="n">
        <v>0</v>
      </c>
      <c r="K1380" s="15" t="n">
        <v>2.45138474759612</v>
      </c>
      <c r="L1380" s="15" t="n">
        <v>60</v>
      </c>
      <c r="M1380" s="25" t="n">
        <v>3.68155776</v>
      </c>
      <c r="N1380" s="0" t="str">
        <f aca="false">A1380&amp;"_"&amp;B1380</f>
        <v>MAW750_2</v>
      </c>
      <c r="O1380" s="0" t="n">
        <f aca="false">HLOOKUP(N1380,UP!$C$15:$AH$16,2,0)</f>
        <v>0</v>
      </c>
    </row>
    <row r="1381" customFormat="false" ht="15.75" hidden="false" customHeight="true" outlineLevel="0" collapsed="false">
      <c r="A1381" s="21" t="s">
        <v>69</v>
      </c>
      <c r="B1381" s="60" t="n">
        <v>2</v>
      </c>
      <c r="C1381" s="61" t="s">
        <v>78</v>
      </c>
      <c r="D1381" s="61" t="n">
        <v>19532</v>
      </c>
      <c r="E1381" s="24" t="s">
        <v>92</v>
      </c>
      <c r="F1381" s="15" t="n">
        <v>1</v>
      </c>
      <c r="G1381" s="15" t="n">
        <v>0</v>
      </c>
      <c r="H1381" s="2" t="n">
        <f aca="false">MAX(I1381:J1381)</f>
        <v>0</v>
      </c>
      <c r="I1381" s="15" t="n">
        <v>0</v>
      </c>
      <c r="J1381" s="15" t="n">
        <v>0</v>
      </c>
      <c r="K1381" s="15" t="n">
        <v>2.69921713805618</v>
      </c>
      <c r="L1381" s="15" t="n">
        <v>60</v>
      </c>
      <c r="M1381" s="25" t="n">
        <v>3.68155776</v>
      </c>
      <c r="N1381" s="0" t="str">
        <f aca="false">A1381&amp;"_"&amp;B1381</f>
        <v>MAW750_2</v>
      </c>
      <c r="O1381" s="0" t="n">
        <f aca="false">HLOOKUP(N1381,UP!$C$15:$AH$16,2,0)</f>
        <v>0</v>
      </c>
    </row>
    <row r="1382" customFormat="false" ht="15.75" hidden="false" customHeight="true" outlineLevel="0" collapsed="false">
      <c r="A1382" s="21" t="s">
        <v>52</v>
      </c>
      <c r="B1382" s="32" t="n">
        <v>1</v>
      </c>
      <c r="C1382" s="33" t="s">
        <v>66</v>
      </c>
      <c r="D1382" s="33" t="n">
        <v>54601</v>
      </c>
      <c r="E1382" s="24" t="s">
        <v>92</v>
      </c>
      <c r="F1382" s="15" t="n">
        <v>1</v>
      </c>
      <c r="G1382" s="15" t="n">
        <v>0</v>
      </c>
      <c r="H1382" s="2" t="n">
        <f aca="false">MAX(I1382:J1382)</f>
        <v>0</v>
      </c>
      <c r="I1382" s="15" t="n">
        <v>0</v>
      </c>
      <c r="J1382" s="15" t="n">
        <v>0</v>
      </c>
      <c r="K1382" s="15" t="n">
        <v>4.81692547593289</v>
      </c>
      <c r="L1382" s="15" t="n">
        <v>60</v>
      </c>
      <c r="M1382" s="25" t="n">
        <v>3.68155776</v>
      </c>
      <c r="N1382" s="0" t="str">
        <f aca="false">A1382&amp;"_"&amp;B1382</f>
        <v>MAW751_1</v>
      </c>
      <c r="O1382" s="0" t="n">
        <f aca="false">HLOOKUP(N1382,UP!$C$15:$AH$16,2,0)</f>
        <v>0</v>
      </c>
    </row>
    <row r="1383" customFormat="false" ht="15.75" hidden="false" customHeight="true" outlineLevel="0" collapsed="false">
      <c r="A1383" s="21" t="s">
        <v>52</v>
      </c>
      <c r="B1383" s="32" t="n">
        <v>1</v>
      </c>
      <c r="C1383" s="33" t="s">
        <v>66</v>
      </c>
      <c r="D1383" s="33" t="n">
        <v>54153</v>
      </c>
      <c r="E1383" s="24" t="s">
        <v>92</v>
      </c>
      <c r="F1383" s="15" t="n">
        <v>1</v>
      </c>
      <c r="G1383" s="15" t="n">
        <v>0</v>
      </c>
      <c r="H1383" s="2" t="n">
        <f aca="false">MAX(I1383:J1383)</f>
        <v>0</v>
      </c>
      <c r="I1383" s="15" t="n">
        <v>0</v>
      </c>
      <c r="J1383" s="15" t="n">
        <v>0</v>
      </c>
      <c r="K1383" s="15" t="n">
        <v>2.65519557099775</v>
      </c>
      <c r="L1383" s="15" t="n">
        <v>60</v>
      </c>
      <c r="M1383" s="25" t="n">
        <v>3.68155776</v>
      </c>
      <c r="N1383" s="0" t="str">
        <f aca="false">A1383&amp;"_"&amp;B1383</f>
        <v>MAW751_1</v>
      </c>
      <c r="O1383" s="0" t="n">
        <f aca="false">HLOOKUP(N1383,UP!$C$15:$AH$16,2,0)</f>
        <v>0</v>
      </c>
    </row>
    <row r="1384" customFormat="false" ht="15.75" hidden="false" customHeight="true" outlineLevel="0" collapsed="false">
      <c r="A1384" s="21" t="s">
        <v>52</v>
      </c>
      <c r="B1384" s="32" t="n">
        <v>1</v>
      </c>
      <c r="C1384" s="33" t="s">
        <v>56</v>
      </c>
      <c r="D1384" s="33" t="n">
        <v>54615</v>
      </c>
      <c r="E1384" s="24" t="s">
        <v>92</v>
      </c>
      <c r="F1384" s="15" t="n">
        <v>1</v>
      </c>
      <c r="G1384" s="15" t="n">
        <v>0</v>
      </c>
      <c r="H1384" s="2" t="n">
        <f aca="false">MAX(I1384:J1384)</f>
        <v>0</v>
      </c>
      <c r="I1384" s="15" t="n">
        <v>0</v>
      </c>
      <c r="J1384" s="15" t="n">
        <v>0</v>
      </c>
      <c r="K1384" s="15" t="n">
        <v>4.37761301323653</v>
      </c>
      <c r="L1384" s="15" t="n">
        <v>60</v>
      </c>
      <c r="M1384" s="25" t="n">
        <v>3.68155776</v>
      </c>
      <c r="N1384" s="0" t="str">
        <f aca="false">A1384&amp;"_"&amp;B1384</f>
        <v>MAW751_1</v>
      </c>
      <c r="O1384" s="0" t="n">
        <f aca="false">HLOOKUP(N1384,UP!$C$15:$AH$16,2,0)</f>
        <v>0</v>
      </c>
    </row>
    <row r="1385" customFormat="false" ht="15.75" hidden="false" customHeight="true" outlineLevel="0" collapsed="false">
      <c r="A1385" s="21" t="s">
        <v>52</v>
      </c>
      <c r="B1385" s="32" t="n">
        <v>1</v>
      </c>
      <c r="C1385" s="33" t="s">
        <v>56</v>
      </c>
      <c r="D1385" s="33" t="n">
        <v>54739</v>
      </c>
      <c r="E1385" s="24" t="s">
        <v>92</v>
      </c>
      <c r="F1385" s="15" t="n">
        <v>1</v>
      </c>
      <c r="G1385" s="15" t="n">
        <v>0</v>
      </c>
      <c r="H1385" s="2" t="n">
        <f aca="false">MAX(I1385:J1385)</f>
        <v>0</v>
      </c>
      <c r="I1385" s="15" t="n">
        <v>0</v>
      </c>
      <c r="J1385" s="15" t="n">
        <v>0</v>
      </c>
      <c r="K1385" s="15" t="n">
        <v>4.16174632802674</v>
      </c>
      <c r="L1385" s="15" t="n">
        <v>60</v>
      </c>
      <c r="M1385" s="25" t="n">
        <v>3.68155776</v>
      </c>
      <c r="N1385" s="0" t="str">
        <f aca="false">A1385&amp;"_"&amp;B1385</f>
        <v>MAW751_1</v>
      </c>
      <c r="O1385" s="0" t="n">
        <f aca="false">HLOOKUP(N1385,UP!$C$15:$AH$16,2,0)</f>
        <v>0</v>
      </c>
    </row>
    <row r="1386" customFormat="false" ht="15.75" hidden="false" customHeight="true" outlineLevel="0" collapsed="false">
      <c r="A1386" s="21" t="s">
        <v>52</v>
      </c>
      <c r="B1386" s="32" t="n">
        <v>1</v>
      </c>
      <c r="C1386" s="33" t="s">
        <v>56</v>
      </c>
      <c r="D1386" s="33" t="n">
        <v>54365</v>
      </c>
      <c r="E1386" s="24" t="s">
        <v>92</v>
      </c>
      <c r="F1386" s="15" t="n">
        <v>1</v>
      </c>
      <c r="G1386" s="15" t="n">
        <v>0</v>
      </c>
      <c r="H1386" s="2" t="n">
        <f aca="false">MAX(I1386:J1386)</f>
        <v>0</v>
      </c>
      <c r="I1386" s="15" t="n">
        <v>0</v>
      </c>
      <c r="J1386" s="15" t="n">
        <v>0</v>
      </c>
      <c r="K1386" s="15" t="n">
        <v>3.13562362754797</v>
      </c>
      <c r="L1386" s="15" t="n">
        <v>60</v>
      </c>
      <c r="M1386" s="25" t="n">
        <v>3.68155776</v>
      </c>
      <c r="N1386" s="0" t="str">
        <f aca="false">A1386&amp;"_"&amp;B1386</f>
        <v>MAW751_1</v>
      </c>
      <c r="O1386" s="0" t="n">
        <f aca="false">HLOOKUP(N1386,UP!$C$15:$AH$16,2,0)</f>
        <v>0</v>
      </c>
    </row>
    <row r="1387" customFormat="false" ht="15.75" hidden="false" customHeight="true" outlineLevel="0" collapsed="false">
      <c r="A1387" s="21" t="s">
        <v>52</v>
      </c>
      <c r="B1387" s="32" t="n">
        <v>1</v>
      </c>
      <c r="C1387" s="33" t="s">
        <v>56</v>
      </c>
      <c r="D1387" s="33" t="n">
        <v>54368</v>
      </c>
      <c r="E1387" s="24" t="s">
        <v>92</v>
      </c>
      <c r="F1387" s="15" t="n">
        <v>1</v>
      </c>
      <c r="G1387" s="15" t="n">
        <v>0</v>
      </c>
      <c r="H1387" s="2" t="n">
        <f aca="false">MAX(I1387:J1387)</f>
        <v>0</v>
      </c>
      <c r="I1387" s="15" t="n">
        <v>0</v>
      </c>
      <c r="J1387" s="15" t="n">
        <v>0</v>
      </c>
      <c r="K1387" s="15" t="n">
        <v>3.83399967444098</v>
      </c>
      <c r="L1387" s="15" t="n">
        <v>60</v>
      </c>
      <c r="M1387" s="25" t="n">
        <v>3.68155776</v>
      </c>
      <c r="N1387" s="0" t="str">
        <f aca="false">A1387&amp;"_"&amp;B1387</f>
        <v>MAW751_1</v>
      </c>
      <c r="O1387" s="0" t="n">
        <f aca="false">HLOOKUP(N1387,UP!$C$15:$AH$16,2,0)</f>
        <v>0</v>
      </c>
    </row>
    <row r="1388" customFormat="false" ht="15.75" hidden="false" customHeight="true" outlineLevel="0" collapsed="false">
      <c r="A1388" s="21" t="s">
        <v>52</v>
      </c>
      <c r="B1388" s="32" t="n">
        <v>1</v>
      </c>
      <c r="C1388" s="33" t="s">
        <v>56</v>
      </c>
      <c r="D1388" s="33" t="n">
        <v>54848</v>
      </c>
      <c r="E1388" s="24" t="s">
        <v>92</v>
      </c>
      <c r="F1388" s="15" t="n">
        <v>1</v>
      </c>
      <c r="G1388" s="15" t="n">
        <v>0</v>
      </c>
      <c r="H1388" s="2" t="n">
        <f aca="false">MAX(I1388:J1388)</f>
        <v>0</v>
      </c>
      <c r="I1388" s="15" t="n">
        <v>0</v>
      </c>
      <c r="J1388" s="15" t="n">
        <v>0</v>
      </c>
      <c r="K1388" s="15" t="n">
        <v>4.98185909024635</v>
      </c>
      <c r="L1388" s="15" t="n">
        <v>60</v>
      </c>
      <c r="M1388" s="25" t="n">
        <v>3.68155776</v>
      </c>
      <c r="N1388" s="0" t="str">
        <f aca="false">A1388&amp;"_"&amp;B1388</f>
        <v>MAW751_1</v>
      </c>
      <c r="O1388" s="0" t="n">
        <f aca="false">HLOOKUP(N1388,UP!$C$15:$AH$16,2,0)</f>
        <v>0</v>
      </c>
    </row>
    <row r="1389" customFormat="false" ht="15.75" hidden="false" customHeight="true" outlineLevel="0" collapsed="false">
      <c r="A1389" s="21" t="s">
        <v>52</v>
      </c>
      <c r="B1389" s="32" t="n">
        <v>1</v>
      </c>
      <c r="C1389" s="33" t="s">
        <v>56</v>
      </c>
      <c r="D1389" s="33" t="n">
        <v>54855</v>
      </c>
      <c r="E1389" s="24" t="s">
        <v>92</v>
      </c>
      <c r="F1389" s="15" t="n">
        <v>1</v>
      </c>
      <c r="G1389" s="15" t="n">
        <v>0</v>
      </c>
      <c r="H1389" s="2" t="n">
        <f aca="false">MAX(I1389:J1389)</f>
        <v>0</v>
      </c>
      <c r="I1389" s="15" t="n">
        <v>0</v>
      </c>
      <c r="J1389" s="15" t="n">
        <v>0</v>
      </c>
      <c r="K1389" s="15" t="n">
        <v>2.65566680989579</v>
      </c>
      <c r="L1389" s="15" t="n">
        <v>60</v>
      </c>
      <c r="M1389" s="25" t="n">
        <v>3.68155776</v>
      </c>
      <c r="N1389" s="0" t="str">
        <f aca="false">A1389&amp;"_"&amp;B1389</f>
        <v>MAW751_1</v>
      </c>
      <c r="O1389" s="0" t="n">
        <f aca="false">HLOOKUP(N1389,UP!$C$15:$AH$16,2,0)</f>
        <v>0</v>
      </c>
    </row>
    <row r="1390" customFormat="false" ht="15.75" hidden="false" customHeight="true" outlineLevel="0" collapsed="false">
      <c r="A1390" s="21" t="s">
        <v>52</v>
      </c>
      <c r="B1390" s="32" t="n">
        <v>1</v>
      </c>
      <c r="C1390" s="33" t="s">
        <v>56</v>
      </c>
      <c r="D1390" s="33" t="n">
        <v>54857</v>
      </c>
      <c r="E1390" s="24" t="s">
        <v>92</v>
      </c>
      <c r="F1390" s="15" t="n">
        <v>1</v>
      </c>
      <c r="G1390" s="15" t="n">
        <v>0</v>
      </c>
      <c r="H1390" s="2" t="n">
        <f aca="false">MAX(I1390:J1390)</f>
        <v>0</v>
      </c>
      <c r="I1390" s="15" t="n">
        <v>0</v>
      </c>
      <c r="J1390" s="15" t="n">
        <v>0</v>
      </c>
      <c r="K1390" s="15" t="n">
        <v>4.17623692414142</v>
      </c>
      <c r="L1390" s="15" t="n">
        <v>60</v>
      </c>
      <c r="M1390" s="25" t="n">
        <v>3.68155776</v>
      </c>
      <c r="N1390" s="0" t="str">
        <f aca="false">A1390&amp;"_"&amp;B1390</f>
        <v>MAW751_1</v>
      </c>
      <c r="O1390" s="0" t="n">
        <f aca="false">HLOOKUP(N1390,UP!$C$15:$AH$16,2,0)</f>
        <v>0</v>
      </c>
    </row>
    <row r="1391" customFormat="false" ht="15.75" hidden="false" customHeight="true" outlineLevel="0" collapsed="false">
      <c r="A1391" s="21" t="s">
        <v>52</v>
      </c>
      <c r="B1391" s="32" t="n">
        <v>1</v>
      </c>
      <c r="C1391" s="33" t="s">
        <v>56</v>
      </c>
      <c r="D1391" s="33" t="n">
        <v>54864</v>
      </c>
      <c r="E1391" s="24" t="s">
        <v>92</v>
      </c>
      <c r="F1391" s="15" t="n">
        <v>1</v>
      </c>
      <c r="G1391" s="15" t="n">
        <v>0</v>
      </c>
      <c r="H1391" s="2" t="n">
        <f aca="false">MAX(I1391:J1391)</f>
        <v>0</v>
      </c>
      <c r="I1391" s="15" t="n">
        <v>0</v>
      </c>
      <c r="J1391" s="15" t="n">
        <v>0</v>
      </c>
      <c r="K1391" s="15" t="n">
        <v>3.27047649220331</v>
      </c>
      <c r="L1391" s="15" t="n">
        <v>60</v>
      </c>
      <c r="M1391" s="25" t="n">
        <v>3.68155776</v>
      </c>
      <c r="N1391" s="0" t="str">
        <f aca="false">A1391&amp;"_"&amp;B1391</f>
        <v>MAW751_1</v>
      </c>
      <c r="O1391" s="0" t="n">
        <f aca="false">HLOOKUP(N1391,UP!$C$15:$AH$16,2,0)</f>
        <v>0</v>
      </c>
    </row>
    <row r="1392" customFormat="false" ht="15.75" hidden="false" customHeight="true" outlineLevel="0" collapsed="false">
      <c r="A1392" s="21" t="s">
        <v>52</v>
      </c>
      <c r="B1392" s="32" t="n">
        <v>1</v>
      </c>
      <c r="C1392" s="33" t="s">
        <v>56</v>
      </c>
      <c r="D1392" s="33" t="n">
        <v>54867</v>
      </c>
      <c r="E1392" s="24" t="s">
        <v>92</v>
      </c>
      <c r="F1392" s="15" t="n">
        <v>1</v>
      </c>
      <c r="G1392" s="15" t="n">
        <v>0</v>
      </c>
      <c r="H1392" s="2" t="n">
        <f aca="false">MAX(I1392:J1392)</f>
        <v>0</v>
      </c>
      <c r="I1392" s="15" t="n">
        <v>0</v>
      </c>
      <c r="J1392" s="15" t="n">
        <v>0</v>
      </c>
      <c r="K1392" s="15" t="n">
        <v>3.63757159377528</v>
      </c>
      <c r="L1392" s="15" t="n">
        <v>60</v>
      </c>
      <c r="M1392" s="25" t="n">
        <v>3.68155776</v>
      </c>
      <c r="N1392" s="0" t="str">
        <f aca="false">A1392&amp;"_"&amp;B1392</f>
        <v>MAW751_1</v>
      </c>
      <c r="O1392" s="0" t="n">
        <f aca="false">HLOOKUP(N1392,UP!$C$15:$AH$16,2,0)</f>
        <v>0</v>
      </c>
    </row>
    <row r="1393" customFormat="false" ht="15.75" hidden="false" customHeight="true" outlineLevel="0" collapsed="false">
      <c r="A1393" s="21" t="s">
        <v>52</v>
      </c>
      <c r="B1393" s="32" t="n">
        <v>1</v>
      </c>
      <c r="C1393" s="33" t="s">
        <v>56</v>
      </c>
      <c r="D1393" s="33" t="n">
        <v>54878</v>
      </c>
      <c r="E1393" s="24" t="s">
        <v>92</v>
      </c>
      <c r="F1393" s="15" t="n">
        <v>1</v>
      </c>
      <c r="G1393" s="15" t="n">
        <v>0</v>
      </c>
      <c r="H1393" s="2" t="n">
        <f aca="false">MAX(I1393:J1393)</f>
        <v>0</v>
      </c>
      <c r="I1393" s="15" t="n">
        <v>0</v>
      </c>
      <c r="J1393" s="15" t="n">
        <v>0</v>
      </c>
      <c r="K1393" s="15" t="n">
        <v>3.09391898507157</v>
      </c>
      <c r="L1393" s="15" t="n">
        <v>60</v>
      </c>
      <c r="M1393" s="25" t="n">
        <v>3.68155776</v>
      </c>
      <c r="N1393" s="0" t="str">
        <f aca="false">A1393&amp;"_"&amp;B1393</f>
        <v>MAW751_1</v>
      </c>
      <c r="O1393" s="0" t="n">
        <f aca="false">HLOOKUP(N1393,UP!$C$15:$AH$16,2,0)</f>
        <v>0</v>
      </c>
    </row>
    <row r="1394" customFormat="false" ht="15.75" hidden="false" customHeight="true" outlineLevel="0" collapsed="false">
      <c r="A1394" s="21" t="s">
        <v>52</v>
      </c>
      <c r="B1394" s="32" t="n">
        <v>1</v>
      </c>
      <c r="C1394" s="33" t="s">
        <v>56</v>
      </c>
      <c r="D1394" s="33" t="n">
        <v>29142</v>
      </c>
      <c r="E1394" s="24" t="s">
        <v>92</v>
      </c>
      <c r="F1394" s="15" t="n">
        <v>1</v>
      </c>
      <c r="G1394" s="15" t="n">
        <v>0</v>
      </c>
      <c r="H1394" s="2" t="n">
        <f aca="false">MAX(I1394:J1394)</f>
        <v>0</v>
      </c>
      <c r="I1394" s="15" t="n">
        <v>0</v>
      </c>
      <c r="J1394" s="15" t="n">
        <v>0</v>
      </c>
      <c r="K1394" s="15" t="n">
        <v>3.30259927708627</v>
      </c>
      <c r="L1394" s="15" t="n">
        <v>60</v>
      </c>
      <c r="M1394" s="25" t="n">
        <v>3.68155776</v>
      </c>
      <c r="N1394" s="0" t="str">
        <f aca="false">A1394&amp;"_"&amp;B1394</f>
        <v>MAW751_1</v>
      </c>
      <c r="O1394" s="0" t="n">
        <f aca="false">HLOOKUP(N1394,UP!$C$15:$AH$16,2,0)</f>
        <v>0</v>
      </c>
    </row>
    <row r="1395" customFormat="false" ht="15.75" hidden="false" customHeight="true" outlineLevel="0" collapsed="false">
      <c r="A1395" s="21" t="s">
        <v>52</v>
      </c>
      <c r="B1395" s="32" t="n">
        <v>1</v>
      </c>
      <c r="C1395" s="33" t="s">
        <v>56</v>
      </c>
      <c r="D1395" s="33" t="n">
        <v>29853</v>
      </c>
      <c r="E1395" s="24" t="s">
        <v>92</v>
      </c>
      <c r="F1395" s="15" t="n">
        <v>1</v>
      </c>
      <c r="G1395" s="15" t="n">
        <v>0</v>
      </c>
      <c r="H1395" s="2" t="n">
        <f aca="false">MAX(I1395:J1395)</f>
        <v>0</v>
      </c>
      <c r="I1395" s="15" t="n">
        <v>0</v>
      </c>
      <c r="J1395" s="15" t="n">
        <v>0</v>
      </c>
      <c r="K1395" s="15" t="n">
        <v>3.49219439373041</v>
      </c>
      <c r="L1395" s="15" t="n">
        <v>60</v>
      </c>
      <c r="M1395" s="25" t="n">
        <v>3.68155776</v>
      </c>
      <c r="N1395" s="0" t="str">
        <f aca="false">A1395&amp;"_"&amp;B1395</f>
        <v>MAW751_1</v>
      </c>
      <c r="O1395" s="0" t="n">
        <f aca="false">HLOOKUP(N1395,UP!$C$15:$AH$16,2,0)</f>
        <v>0</v>
      </c>
    </row>
    <row r="1396" customFormat="false" ht="15.75" hidden="false" customHeight="true" outlineLevel="0" collapsed="false">
      <c r="A1396" s="21" t="s">
        <v>52</v>
      </c>
      <c r="B1396" s="32" t="n">
        <v>1</v>
      </c>
      <c r="C1396" s="33" t="s">
        <v>56</v>
      </c>
      <c r="D1396" s="33" t="n">
        <v>54155</v>
      </c>
      <c r="E1396" s="24" t="s">
        <v>92</v>
      </c>
      <c r="F1396" s="15" t="n">
        <v>1</v>
      </c>
      <c r="G1396" s="15" t="n">
        <v>0</v>
      </c>
      <c r="H1396" s="2" t="n">
        <f aca="false">MAX(I1396:J1396)</f>
        <v>0</v>
      </c>
      <c r="I1396" s="15" t="n">
        <v>0</v>
      </c>
      <c r="J1396" s="15" t="n">
        <v>0</v>
      </c>
      <c r="K1396" s="15" t="n">
        <v>4.00945762414397</v>
      </c>
      <c r="L1396" s="15" t="n">
        <v>60</v>
      </c>
      <c r="M1396" s="25" t="n">
        <v>3.68155776</v>
      </c>
      <c r="N1396" s="0" t="str">
        <f aca="false">A1396&amp;"_"&amp;B1396</f>
        <v>MAW751_1</v>
      </c>
      <c r="O1396" s="0" t="n">
        <f aca="false">HLOOKUP(N1396,UP!$C$15:$AH$16,2,0)</f>
        <v>0</v>
      </c>
    </row>
    <row r="1397" customFormat="false" ht="15.75" hidden="false" customHeight="true" outlineLevel="0" collapsed="false">
      <c r="A1397" s="21" t="s">
        <v>52</v>
      </c>
      <c r="B1397" s="32" t="n">
        <v>1</v>
      </c>
      <c r="C1397" s="33" t="s">
        <v>56</v>
      </c>
      <c r="D1397" s="33" t="n">
        <v>29928</v>
      </c>
      <c r="E1397" s="24" t="s">
        <v>92</v>
      </c>
      <c r="F1397" s="15" t="n">
        <v>1</v>
      </c>
      <c r="G1397" s="15" t="n">
        <v>0</v>
      </c>
      <c r="H1397" s="2" t="n">
        <f aca="false">MAX(I1397:J1397)</f>
        <v>0</v>
      </c>
      <c r="I1397" s="15" t="n">
        <v>0</v>
      </c>
      <c r="J1397" s="15" t="n">
        <v>0</v>
      </c>
      <c r="K1397" s="15" t="n">
        <v>1.78623104301482</v>
      </c>
      <c r="L1397" s="15" t="n">
        <v>60</v>
      </c>
      <c r="M1397" s="25" t="n">
        <v>3.68155776</v>
      </c>
      <c r="N1397" s="0" t="str">
        <f aca="false">A1397&amp;"_"&amp;B1397</f>
        <v>MAW751_1</v>
      </c>
      <c r="O1397" s="0" t="n">
        <f aca="false">HLOOKUP(N1397,UP!$C$15:$AH$16,2,0)</f>
        <v>0</v>
      </c>
    </row>
    <row r="1398" customFormat="false" ht="15.75" hidden="false" customHeight="true" outlineLevel="0" collapsed="false">
      <c r="A1398" s="21" t="s">
        <v>52</v>
      </c>
      <c r="B1398" s="32" t="n">
        <v>1</v>
      </c>
      <c r="C1398" s="33" t="s">
        <v>56</v>
      </c>
      <c r="D1398" s="33" t="n">
        <v>29215</v>
      </c>
      <c r="E1398" s="24" t="s">
        <v>92</v>
      </c>
      <c r="F1398" s="15" t="n">
        <v>1</v>
      </c>
      <c r="G1398" s="15" t="n">
        <v>0</v>
      </c>
      <c r="H1398" s="2" t="n">
        <f aca="false">MAX(I1398:J1398)</f>
        <v>0</v>
      </c>
      <c r="I1398" s="15" t="n">
        <v>0</v>
      </c>
      <c r="J1398" s="15" t="n">
        <v>0</v>
      </c>
      <c r="K1398" s="15" t="n">
        <v>3.21844386387823</v>
      </c>
      <c r="L1398" s="15" t="n">
        <v>60</v>
      </c>
      <c r="M1398" s="25" t="n">
        <v>3.68155776</v>
      </c>
      <c r="N1398" s="0" t="str">
        <f aca="false">A1398&amp;"_"&amp;B1398</f>
        <v>MAW751_1</v>
      </c>
      <c r="O1398" s="0" t="n">
        <f aca="false">HLOOKUP(N1398,UP!$C$15:$AH$16,2,0)</f>
        <v>0</v>
      </c>
    </row>
    <row r="1399" customFormat="false" ht="15.75" hidden="false" customHeight="true" outlineLevel="0" collapsed="false">
      <c r="A1399" s="21" t="s">
        <v>52</v>
      </c>
      <c r="B1399" s="32" t="n">
        <v>1</v>
      </c>
      <c r="C1399" s="33" t="s">
        <v>56</v>
      </c>
      <c r="D1399" s="33" t="n">
        <v>29222</v>
      </c>
      <c r="E1399" s="24" t="s">
        <v>92</v>
      </c>
      <c r="F1399" s="15" t="n">
        <v>1</v>
      </c>
      <c r="G1399" s="15" t="n">
        <v>0</v>
      </c>
      <c r="H1399" s="2" t="n">
        <f aca="false">MAX(I1399:J1399)</f>
        <v>0</v>
      </c>
      <c r="I1399" s="15" t="n">
        <v>0</v>
      </c>
      <c r="J1399" s="15" t="n">
        <v>0</v>
      </c>
      <c r="K1399" s="15" t="n">
        <v>3.07078900915951</v>
      </c>
      <c r="L1399" s="15" t="n">
        <v>60</v>
      </c>
      <c r="M1399" s="25" t="n">
        <v>3.68155776</v>
      </c>
      <c r="N1399" s="0" t="str">
        <f aca="false">A1399&amp;"_"&amp;B1399</f>
        <v>MAW751_1</v>
      </c>
      <c r="O1399" s="0" t="n">
        <f aca="false">HLOOKUP(N1399,UP!$C$15:$AH$16,2,0)</f>
        <v>0</v>
      </c>
    </row>
    <row r="1400" customFormat="false" ht="15.75" hidden="false" customHeight="true" outlineLevel="0" collapsed="false">
      <c r="A1400" s="21" t="s">
        <v>52</v>
      </c>
      <c r="B1400" s="32" t="n">
        <v>1</v>
      </c>
      <c r="C1400" s="33" t="s">
        <v>56</v>
      </c>
      <c r="D1400" s="33" t="n">
        <v>23916</v>
      </c>
      <c r="E1400" s="24" t="s">
        <v>92</v>
      </c>
      <c r="F1400" s="15" t="n">
        <v>1</v>
      </c>
      <c r="G1400" s="15" t="n">
        <v>0</v>
      </c>
      <c r="H1400" s="2" t="n">
        <f aca="false">MAX(I1400:J1400)</f>
        <v>0</v>
      </c>
      <c r="I1400" s="15" t="n">
        <v>0</v>
      </c>
      <c r="J1400" s="15" t="n">
        <v>0</v>
      </c>
      <c r="K1400" s="15" t="n">
        <v>2.40473209669031</v>
      </c>
      <c r="L1400" s="15" t="n">
        <v>60</v>
      </c>
      <c r="M1400" s="25" t="n">
        <v>3.68155776</v>
      </c>
      <c r="N1400" s="0" t="str">
        <f aca="false">A1400&amp;"_"&amp;B1400</f>
        <v>MAW751_1</v>
      </c>
      <c r="O1400" s="0" t="n">
        <f aca="false">HLOOKUP(N1400,UP!$C$15:$AH$16,2,0)</f>
        <v>0</v>
      </c>
    </row>
    <row r="1401" customFormat="false" ht="15.75" hidden="false" customHeight="true" outlineLevel="0" collapsed="false">
      <c r="A1401" s="21" t="s">
        <v>52</v>
      </c>
      <c r="B1401" s="32" t="n">
        <v>1</v>
      </c>
      <c r="C1401" s="33" t="s">
        <v>56</v>
      </c>
      <c r="D1401" s="33" t="n">
        <v>29999</v>
      </c>
      <c r="E1401" s="24" t="s">
        <v>92</v>
      </c>
      <c r="F1401" s="15" t="n">
        <v>1</v>
      </c>
      <c r="G1401" s="15" t="n">
        <v>0</v>
      </c>
      <c r="H1401" s="2" t="n">
        <f aca="false">MAX(I1401:J1401)</f>
        <v>0</v>
      </c>
      <c r="I1401" s="15" t="n">
        <v>0</v>
      </c>
      <c r="J1401" s="15" t="n">
        <v>0</v>
      </c>
      <c r="K1401" s="15" t="n">
        <v>3.55416230882247</v>
      </c>
      <c r="L1401" s="15" t="n">
        <v>60</v>
      </c>
      <c r="M1401" s="25" t="n">
        <v>3.68155776</v>
      </c>
      <c r="N1401" s="0" t="str">
        <f aca="false">A1401&amp;"_"&amp;B1401</f>
        <v>MAW751_1</v>
      </c>
      <c r="O1401" s="0" t="n">
        <f aca="false">HLOOKUP(N1401,UP!$C$15:$AH$16,2,0)</f>
        <v>0</v>
      </c>
    </row>
    <row r="1402" customFormat="false" ht="15.75" hidden="false" customHeight="true" outlineLevel="0" collapsed="false">
      <c r="A1402" s="21" t="s">
        <v>52</v>
      </c>
      <c r="B1402" s="32" t="n">
        <v>1</v>
      </c>
      <c r="C1402" s="33" t="s">
        <v>53</v>
      </c>
      <c r="D1402" s="33" t="n">
        <v>23891</v>
      </c>
      <c r="E1402" s="24" t="s">
        <v>92</v>
      </c>
      <c r="F1402" s="15" t="n">
        <v>1</v>
      </c>
      <c r="G1402" s="15" t="n">
        <v>0</v>
      </c>
      <c r="H1402" s="2" t="n">
        <f aca="false">MAX(I1402:J1402)</f>
        <v>0</v>
      </c>
      <c r="I1402" s="15" t="n">
        <v>0</v>
      </c>
      <c r="J1402" s="15" t="n">
        <v>0</v>
      </c>
      <c r="K1402" s="15" t="n">
        <v>2.11978964300971</v>
      </c>
      <c r="L1402" s="15" t="n">
        <v>60</v>
      </c>
      <c r="M1402" s="25" t="n">
        <v>3.68155776</v>
      </c>
      <c r="N1402" s="0" t="str">
        <f aca="false">A1402&amp;"_"&amp;B1402</f>
        <v>MAW751_1</v>
      </c>
      <c r="O1402" s="0" t="n">
        <f aca="false">HLOOKUP(N1402,UP!$C$15:$AH$16,2,0)</f>
        <v>0</v>
      </c>
    </row>
    <row r="1403" customFormat="false" ht="15.75" hidden="false" customHeight="true" outlineLevel="0" collapsed="false">
      <c r="A1403" s="21" t="s">
        <v>52</v>
      </c>
      <c r="B1403" s="32" t="n">
        <v>1</v>
      </c>
      <c r="C1403" s="33" t="s">
        <v>67</v>
      </c>
      <c r="D1403" s="33" t="n">
        <v>54390</v>
      </c>
      <c r="E1403" s="24" t="s">
        <v>92</v>
      </c>
      <c r="F1403" s="15" t="n">
        <v>1</v>
      </c>
      <c r="G1403" s="15" t="n">
        <v>0</v>
      </c>
      <c r="H1403" s="2" t="n">
        <f aca="false">MAX(I1403:J1403)</f>
        <v>0</v>
      </c>
      <c r="I1403" s="15" t="n">
        <v>0</v>
      </c>
      <c r="J1403" s="15" t="n">
        <v>0</v>
      </c>
      <c r="K1403" s="15" t="n">
        <v>5.52449068133765</v>
      </c>
      <c r="L1403" s="15" t="n">
        <v>60</v>
      </c>
      <c r="M1403" s="25" t="n">
        <v>3.68155776</v>
      </c>
      <c r="N1403" s="0" t="str">
        <f aca="false">A1403&amp;"_"&amp;B1403</f>
        <v>MAW751_1</v>
      </c>
      <c r="O1403" s="0" t="n">
        <f aca="false">HLOOKUP(N1403,UP!$C$15:$AH$16,2,0)</f>
        <v>0</v>
      </c>
    </row>
    <row r="1404" customFormat="false" ht="15.75" hidden="false" customHeight="true" outlineLevel="0" collapsed="false">
      <c r="A1404" s="21" t="s">
        <v>52</v>
      </c>
      <c r="B1404" s="32" t="n">
        <v>1</v>
      </c>
      <c r="C1404" s="33" t="s">
        <v>85</v>
      </c>
      <c r="D1404" s="33" t="n">
        <v>54392</v>
      </c>
      <c r="E1404" s="24" t="s">
        <v>92</v>
      </c>
      <c r="F1404" s="15" t="n">
        <v>1</v>
      </c>
      <c r="G1404" s="15" t="n">
        <v>0</v>
      </c>
      <c r="H1404" s="2" t="n">
        <f aca="false">MAX(I1404:J1404)</f>
        <v>0</v>
      </c>
      <c r="I1404" s="15" t="n">
        <v>0</v>
      </c>
      <c r="J1404" s="15" t="n">
        <v>0</v>
      </c>
      <c r="K1404" s="15" t="n">
        <v>1.9942830164988</v>
      </c>
      <c r="L1404" s="15" t="n">
        <v>60</v>
      </c>
      <c r="M1404" s="25" t="n">
        <v>3.68155776</v>
      </c>
      <c r="N1404" s="0" t="str">
        <f aca="false">A1404&amp;"_"&amp;B1404</f>
        <v>MAW751_1</v>
      </c>
      <c r="O1404" s="0" t="n">
        <f aca="false">HLOOKUP(N1404,UP!$C$15:$AH$16,2,0)</f>
        <v>0</v>
      </c>
    </row>
    <row r="1405" customFormat="false" ht="15.75" hidden="false" customHeight="true" outlineLevel="0" collapsed="false">
      <c r="A1405" s="21" t="s">
        <v>52</v>
      </c>
      <c r="B1405" s="32" t="n">
        <v>1</v>
      </c>
      <c r="C1405" s="33" t="s">
        <v>45</v>
      </c>
      <c r="D1405" s="33" t="n">
        <v>29947</v>
      </c>
      <c r="E1405" s="24" t="s">
        <v>92</v>
      </c>
      <c r="F1405" s="15" t="n">
        <v>1</v>
      </c>
      <c r="G1405" s="15" t="n">
        <v>0</v>
      </c>
      <c r="H1405" s="2" t="n">
        <f aca="false">MAX(I1405:J1405)</f>
        <v>0</v>
      </c>
      <c r="I1405" s="15" t="n">
        <v>0</v>
      </c>
      <c r="J1405" s="15" t="n">
        <v>0</v>
      </c>
      <c r="K1405" s="15" t="n">
        <v>1.45220120412188</v>
      </c>
      <c r="L1405" s="15" t="n">
        <v>60</v>
      </c>
      <c r="M1405" s="25" t="n">
        <v>3.68155776</v>
      </c>
      <c r="N1405" s="0" t="str">
        <f aca="false">A1405&amp;"_"&amp;B1405</f>
        <v>MAW751_1</v>
      </c>
      <c r="O1405" s="0" t="n">
        <f aca="false">HLOOKUP(N1405,UP!$C$15:$AH$16,2,0)</f>
        <v>0</v>
      </c>
    </row>
    <row r="1406" customFormat="false" ht="15.75" hidden="false" customHeight="true" outlineLevel="0" collapsed="false">
      <c r="A1406" s="21" t="s">
        <v>52</v>
      </c>
      <c r="B1406" s="32" t="n">
        <v>1</v>
      </c>
      <c r="C1406" s="33" t="s">
        <v>45</v>
      </c>
      <c r="D1406" s="33" t="n">
        <v>29458</v>
      </c>
      <c r="E1406" s="24" t="s">
        <v>92</v>
      </c>
      <c r="F1406" s="15" t="n">
        <v>1</v>
      </c>
      <c r="G1406" s="15" t="n">
        <v>0</v>
      </c>
      <c r="H1406" s="2" t="n">
        <f aca="false">MAX(I1406:J1406)</f>
        <v>0</v>
      </c>
      <c r="I1406" s="15" t="n">
        <v>0</v>
      </c>
      <c r="J1406" s="15" t="n">
        <v>0</v>
      </c>
      <c r="K1406" s="15" t="n">
        <v>3.5304040143797</v>
      </c>
      <c r="L1406" s="15" t="n">
        <v>60</v>
      </c>
      <c r="M1406" s="25" t="n">
        <v>3.68155776</v>
      </c>
      <c r="N1406" s="0" t="str">
        <f aca="false">A1406&amp;"_"&amp;B1406</f>
        <v>MAW751_1</v>
      </c>
      <c r="O1406" s="0" t="n">
        <f aca="false">HLOOKUP(N1406,UP!$C$15:$AH$16,2,0)</f>
        <v>0</v>
      </c>
    </row>
    <row r="1407" customFormat="false" ht="15.75" hidden="false" customHeight="true" outlineLevel="0" collapsed="false">
      <c r="A1407" s="21" t="s">
        <v>52</v>
      </c>
      <c r="B1407" s="24" t="n">
        <v>2</v>
      </c>
      <c r="C1407" s="31" t="s">
        <v>66</v>
      </c>
      <c r="D1407" s="31" t="n">
        <v>54288</v>
      </c>
      <c r="E1407" s="24" t="s">
        <v>92</v>
      </c>
      <c r="F1407" s="15" t="n">
        <v>1</v>
      </c>
      <c r="G1407" s="15" t="n">
        <v>0</v>
      </c>
      <c r="H1407" s="2" t="n">
        <f aca="false">MAX(I1407:J1407)</f>
        <v>0</v>
      </c>
      <c r="I1407" s="15" t="n">
        <v>0</v>
      </c>
      <c r="J1407" s="15" t="n">
        <v>0</v>
      </c>
      <c r="K1407" s="15" t="n">
        <v>4.25245981589914</v>
      </c>
      <c r="L1407" s="15" t="n">
        <v>60</v>
      </c>
      <c r="M1407" s="25" t="n">
        <v>3.68155776</v>
      </c>
      <c r="N1407" s="0" t="str">
        <f aca="false">A1407&amp;"_"&amp;B1407</f>
        <v>MAW751_2</v>
      </c>
      <c r="O1407" s="0" t="n">
        <f aca="false">HLOOKUP(N1407,UP!$C$15:$AH$16,2,0)</f>
        <v>0</v>
      </c>
    </row>
    <row r="1408" customFormat="false" ht="15.75" hidden="false" customHeight="true" outlineLevel="0" collapsed="false">
      <c r="A1408" s="21" t="s">
        <v>52</v>
      </c>
      <c r="B1408" s="45" t="n">
        <v>2</v>
      </c>
      <c r="C1408" s="46" t="s">
        <v>56</v>
      </c>
      <c r="D1408" s="46" t="n">
        <v>54481</v>
      </c>
      <c r="E1408" s="24" t="s">
        <v>92</v>
      </c>
      <c r="F1408" s="15" t="n">
        <v>1</v>
      </c>
      <c r="G1408" s="15" t="n">
        <v>0</v>
      </c>
      <c r="H1408" s="2" t="n">
        <f aca="false">MAX(I1408:J1408)</f>
        <v>0</v>
      </c>
      <c r="I1408" s="15" t="n">
        <v>0</v>
      </c>
      <c r="J1408" s="15" t="n">
        <v>0</v>
      </c>
      <c r="K1408" s="15" t="n">
        <v>4.36288679767283</v>
      </c>
      <c r="L1408" s="15" t="n">
        <v>60</v>
      </c>
      <c r="M1408" s="25" t="n">
        <v>3.68155776</v>
      </c>
      <c r="N1408" s="0" t="str">
        <f aca="false">A1408&amp;"_"&amp;B1408</f>
        <v>MAW751_2</v>
      </c>
      <c r="O1408" s="0" t="n">
        <f aca="false">HLOOKUP(N1408,UP!$C$15:$AH$16,2,0)</f>
        <v>0</v>
      </c>
    </row>
    <row r="1409" customFormat="false" ht="15.75" hidden="false" customHeight="true" outlineLevel="0" collapsed="false">
      <c r="A1409" s="21" t="s">
        <v>52</v>
      </c>
      <c r="B1409" s="45" t="n">
        <v>2</v>
      </c>
      <c r="C1409" s="46" t="s">
        <v>56</v>
      </c>
      <c r="D1409" s="46" t="n">
        <v>54487</v>
      </c>
      <c r="E1409" s="24" t="s">
        <v>92</v>
      </c>
      <c r="F1409" s="15" t="n">
        <v>1</v>
      </c>
      <c r="G1409" s="15" t="n">
        <v>0</v>
      </c>
      <c r="H1409" s="2" t="n">
        <f aca="false">MAX(I1409:J1409)</f>
        <v>0</v>
      </c>
      <c r="I1409" s="15" t="n">
        <v>0</v>
      </c>
      <c r="J1409" s="15" t="n">
        <v>0</v>
      </c>
      <c r="K1409" s="15" t="n">
        <v>3.09415460452059</v>
      </c>
      <c r="L1409" s="15" t="n">
        <v>60</v>
      </c>
      <c r="M1409" s="25" t="n">
        <v>3.68155776</v>
      </c>
      <c r="N1409" s="0" t="str">
        <f aca="false">A1409&amp;"_"&amp;B1409</f>
        <v>MAW751_2</v>
      </c>
      <c r="O1409" s="0" t="n">
        <f aca="false">HLOOKUP(N1409,UP!$C$15:$AH$16,2,0)</f>
        <v>0</v>
      </c>
    </row>
    <row r="1410" customFormat="false" ht="15.75" hidden="false" customHeight="true" outlineLevel="0" collapsed="false">
      <c r="A1410" s="21" t="s">
        <v>52</v>
      </c>
      <c r="B1410" s="45" t="n">
        <v>2</v>
      </c>
      <c r="C1410" s="46" t="s">
        <v>56</v>
      </c>
      <c r="D1410" s="46" t="n">
        <v>54467</v>
      </c>
      <c r="E1410" s="24" t="s">
        <v>92</v>
      </c>
      <c r="F1410" s="15" t="n">
        <v>1</v>
      </c>
      <c r="G1410" s="15" t="n">
        <v>0</v>
      </c>
      <c r="H1410" s="2" t="n">
        <f aca="false">MAX(I1410:J1410)</f>
        <v>0</v>
      </c>
      <c r="I1410" s="15" t="n">
        <v>0</v>
      </c>
      <c r="J1410" s="15" t="n">
        <v>0</v>
      </c>
      <c r="K1410" s="15" t="n">
        <v>4.91093763609157</v>
      </c>
      <c r="L1410" s="15" t="n">
        <v>60</v>
      </c>
      <c r="M1410" s="25" t="n">
        <v>3.68155776</v>
      </c>
      <c r="N1410" s="0" t="str">
        <f aca="false">A1410&amp;"_"&amp;B1410</f>
        <v>MAW751_2</v>
      </c>
      <c r="O1410" s="0" t="n">
        <f aca="false">HLOOKUP(N1410,UP!$C$15:$AH$16,2,0)</f>
        <v>0</v>
      </c>
    </row>
    <row r="1411" customFormat="false" ht="15.75" hidden="false" customHeight="true" outlineLevel="0" collapsed="false">
      <c r="A1411" s="21" t="s">
        <v>52</v>
      </c>
      <c r="B1411" s="45" t="n">
        <v>2</v>
      </c>
      <c r="C1411" s="46" t="s">
        <v>56</v>
      </c>
      <c r="D1411" s="46" t="n">
        <v>54234</v>
      </c>
      <c r="E1411" s="24" t="s">
        <v>92</v>
      </c>
      <c r="F1411" s="15" t="n">
        <v>1</v>
      </c>
      <c r="G1411" s="15" t="n">
        <v>0</v>
      </c>
      <c r="H1411" s="2" t="n">
        <f aca="false">MAX(I1411:J1411)</f>
        <v>0</v>
      </c>
      <c r="I1411" s="15" t="n">
        <v>0</v>
      </c>
      <c r="J1411" s="15" t="n">
        <v>0</v>
      </c>
      <c r="K1411" s="15" t="n">
        <v>4.40027175025054</v>
      </c>
      <c r="L1411" s="15" t="n">
        <v>60</v>
      </c>
      <c r="M1411" s="25" t="n">
        <v>3.68155776</v>
      </c>
      <c r="N1411" s="0" t="str">
        <f aca="false">A1411&amp;"_"&amp;B1411</f>
        <v>MAW751_2</v>
      </c>
      <c r="O1411" s="0" t="n">
        <f aca="false">HLOOKUP(N1411,UP!$C$15:$AH$16,2,0)</f>
        <v>0</v>
      </c>
    </row>
    <row r="1412" customFormat="false" ht="15.75" hidden="false" customHeight="true" outlineLevel="0" collapsed="false">
      <c r="A1412" s="21" t="s">
        <v>52</v>
      </c>
      <c r="B1412" s="45" t="n">
        <v>2</v>
      </c>
      <c r="C1412" s="46" t="s">
        <v>56</v>
      </c>
      <c r="D1412" s="46" t="n">
        <v>54233</v>
      </c>
      <c r="E1412" s="24" t="s">
        <v>92</v>
      </c>
      <c r="F1412" s="15" t="n">
        <v>1</v>
      </c>
      <c r="G1412" s="15" t="n">
        <v>0</v>
      </c>
      <c r="H1412" s="2" t="n">
        <f aca="false">MAX(I1412:J1412)</f>
        <v>0</v>
      </c>
      <c r="I1412" s="15" t="n">
        <v>0</v>
      </c>
      <c r="J1412" s="15" t="n">
        <v>0</v>
      </c>
      <c r="K1412" s="15" t="n">
        <v>5.15236903151994</v>
      </c>
      <c r="L1412" s="15" t="n">
        <v>60</v>
      </c>
      <c r="M1412" s="25" t="n">
        <v>3.68155776</v>
      </c>
      <c r="N1412" s="0" t="str">
        <f aca="false">A1412&amp;"_"&amp;B1412</f>
        <v>MAW751_2</v>
      </c>
      <c r="O1412" s="0" t="n">
        <f aca="false">HLOOKUP(N1412,UP!$C$15:$AH$16,2,0)</f>
        <v>0</v>
      </c>
    </row>
    <row r="1413" customFormat="false" ht="15.75" hidden="false" customHeight="true" outlineLevel="0" collapsed="false">
      <c r="A1413" s="21" t="s">
        <v>52</v>
      </c>
      <c r="B1413" s="24" t="n">
        <v>2</v>
      </c>
      <c r="C1413" s="31" t="s">
        <v>56</v>
      </c>
      <c r="D1413" s="31" t="n">
        <v>54792</v>
      </c>
      <c r="E1413" s="24" t="s">
        <v>92</v>
      </c>
      <c r="F1413" s="15" t="n">
        <v>1</v>
      </c>
      <c r="G1413" s="15" t="n">
        <v>0</v>
      </c>
      <c r="H1413" s="2" t="n">
        <f aca="false">MAX(I1413:J1413)</f>
        <v>0</v>
      </c>
      <c r="I1413" s="15" t="n">
        <v>0</v>
      </c>
      <c r="J1413" s="15" t="n">
        <v>0</v>
      </c>
      <c r="K1413" s="15" t="n">
        <v>4.3033536168873</v>
      </c>
      <c r="L1413" s="15" t="n">
        <v>60</v>
      </c>
      <c r="M1413" s="25" t="n">
        <v>3.68155776</v>
      </c>
      <c r="N1413" s="0" t="str">
        <f aca="false">A1413&amp;"_"&amp;B1413</f>
        <v>MAW751_2</v>
      </c>
      <c r="O1413" s="0" t="n">
        <f aca="false">HLOOKUP(N1413,UP!$C$15:$AH$16,2,0)</f>
        <v>0</v>
      </c>
    </row>
    <row r="1414" customFormat="false" ht="15.75" hidden="false" customHeight="true" outlineLevel="0" collapsed="false">
      <c r="A1414" s="21" t="s">
        <v>52</v>
      </c>
      <c r="B1414" s="24" t="n">
        <v>2</v>
      </c>
      <c r="C1414" s="31" t="s">
        <v>56</v>
      </c>
      <c r="D1414" s="31" t="n">
        <v>59059</v>
      </c>
      <c r="E1414" s="24" t="s">
        <v>92</v>
      </c>
      <c r="F1414" s="15" t="n">
        <v>1</v>
      </c>
      <c r="G1414" s="15" t="n">
        <v>0</v>
      </c>
      <c r="H1414" s="2" t="n">
        <f aca="false">MAX(I1414:J1414)</f>
        <v>0</v>
      </c>
      <c r="I1414" s="15" t="n">
        <v>0</v>
      </c>
      <c r="J1414" s="15" t="n">
        <v>0</v>
      </c>
      <c r="K1414" s="15" t="n">
        <v>2.99111036548284</v>
      </c>
      <c r="L1414" s="15" t="n">
        <v>60</v>
      </c>
      <c r="M1414" s="25" t="n">
        <v>3.68155776</v>
      </c>
      <c r="N1414" s="0" t="str">
        <f aca="false">A1414&amp;"_"&amp;B1414</f>
        <v>MAW751_2</v>
      </c>
      <c r="O1414" s="0" t="n">
        <f aca="false">HLOOKUP(N1414,UP!$C$15:$AH$16,2,0)</f>
        <v>0</v>
      </c>
    </row>
    <row r="1415" customFormat="false" ht="15.75" hidden="false" customHeight="true" outlineLevel="0" collapsed="false">
      <c r="A1415" s="21" t="s">
        <v>52</v>
      </c>
      <c r="B1415" s="24" t="n">
        <v>2</v>
      </c>
      <c r="C1415" s="31" t="s">
        <v>56</v>
      </c>
      <c r="D1415" s="31" t="n">
        <v>54647</v>
      </c>
      <c r="E1415" s="24" t="s">
        <v>92</v>
      </c>
      <c r="F1415" s="15" t="n">
        <v>1</v>
      </c>
      <c r="G1415" s="15" t="n">
        <v>0</v>
      </c>
      <c r="H1415" s="2" t="n">
        <f aca="false">MAX(I1415:J1415)</f>
        <v>0</v>
      </c>
      <c r="I1415" s="15" t="n">
        <v>0</v>
      </c>
      <c r="J1415" s="15" t="n">
        <v>0</v>
      </c>
      <c r="K1415" s="15" t="n">
        <v>3.75271096452935</v>
      </c>
      <c r="L1415" s="15" t="n">
        <v>60</v>
      </c>
      <c r="M1415" s="25" t="n">
        <v>3.68155776</v>
      </c>
      <c r="N1415" s="0" t="str">
        <f aca="false">A1415&amp;"_"&amp;B1415</f>
        <v>MAW751_2</v>
      </c>
      <c r="O1415" s="0" t="n">
        <f aca="false">HLOOKUP(N1415,UP!$C$15:$AH$16,2,0)</f>
        <v>0</v>
      </c>
    </row>
    <row r="1416" customFormat="false" ht="15.75" hidden="false" customHeight="true" outlineLevel="0" collapsed="false">
      <c r="A1416" s="21" t="s">
        <v>52</v>
      </c>
      <c r="B1416" s="24" t="n">
        <v>2</v>
      </c>
      <c r="C1416" s="31" t="s">
        <v>56</v>
      </c>
      <c r="D1416" s="31" t="n">
        <v>29007</v>
      </c>
      <c r="E1416" s="24" t="s">
        <v>92</v>
      </c>
      <c r="F1416" s="15" t="n">
        <v>1</v>
      </c>
      <c r="G1416" s="15" t="n">
        <v>0</v>
      </c>
      <c r="H1416" s="2" t="n">
        <f aca="false">MAX(I1416:J1416)</f>
        <v>0</v>
      </c>
      <c r="I1416" s="15" t="n">
        <v>0</v>
      </c>
      <c r="J1416" s="15" t="n">
        <v>0</v>
      </c>
      <c r="K1416" s="15" t="n">
        <v>2.70930950445584</v>
      </c>
      <c r="L1416" s="15" t="n">
        <v>60</v>
      </c>
      <c r="M1416" s="25" t="n">
        <v>3.68155776</v>
      </c>
      <c r="N1416" s="0" t="str">
        <f aca="false">A1416&amp;"_"&amp;B1416</f>
        <v>MAW751_2</v>
      </c>
      <c r="O1416" s="0" t="n">
        <f aca="false">HLOOKUP(N1416,UP!$C$15:$AH$16,2,0)</f>
        <v>0</v>
      </c>
    </row>
    <row r="1417" customFormat="false" ht="15.75" hidden="false" customHeight="true" outlineLevel="0" collapsed="false">
      <c r="A1417" s="21" t="s">
        <v>52</v>
      </c>
      <c r="B1417" s="24" t="n">
        <v>2</v>
      </c>
      <c r="C1417" s="31" t="s">
        <v>56</v>
      </c>
      <c r="D1417" s="31" t="n">
        <v>54269</v>
      </c>
      <c r="E1417" s="24" t="s">
        <v>92</v>
      </c>
      <c r="F1417" s="15" t="n">
        <v>1</v>
      </c>
      <c r="G1417" s="15" t="n">
        <v>0</v>
      </c>
      <c r="H1417" s="2" t="n">
        <f aca="false">MAX(I1417:J1417)</f>
        <v>0</v>
      </c>
      <c r="I1417" s="15" t="n">
        <v>0</v>
      </c>
      <c r="J1417" s="15" t="n">
        <v>0</v>
      </c>
      <c r="K1417" s="15" t="n">
        <v>4.50861742689122</v>
      </c>
      <c r="L1417" s="15" t="n">
        <v>60</v>
      </c>
      <c r="M1417" s="25" t="n">
        <v>3.68155776</v>
      </c>
      <c r="N1417" s="0" t="str">
        <f aca="false">A1417&amp;"_"&amp;B1417</f>
        <v>MAW751_2</v>
      </c>
      <c r="O1417" s="0" t="n">
        <f aca="false">HLOOKUP(N1417,UP!$C$15:$AH$16,2,0)</f>
        <v>0</v>
      </c>
    </row>
    <row r="1418" customFormat="false" ht="15.75" hidden="false" customHeight="true" outlineLevel="0" collapsed="false">
      <c r="A1418" s="21" t="s">
        <v>52</v>
      </c>
      <c r="B1418" s="24" t="n">
        <v>2</v>
      </c>
      <c r="C1418" s="31" t="s">
        <v>56</v>
      </c>
      <c r="D1418" s="31" t="n">
        <v>29036</v>
      </c>
      <c r="E1418" s="24" t="s">
        <v>92</v>
      </c>
      <c r="F1418" s="15" t="n">
        <v>1</v>
      </c>
      <c r="G1418" s="15" t="n">
        <v>0</v>
      </c>
      <c r="H1418" s="2" t="n">
        <f aca="false">MAX(I1418:J1418)</f>
        <v>0</v>
      </c>
      <c r="I1418" s="15" t="n">
        <v>0</v>
      </c>
      <c r="J1418" s="15" t="n">
        <v>0</v>
      </c>
      <c r="K1418" s="15" t="n">
        <v>4.05988018623409</v>
      </c>
      <c r="L1418" s="15" t="n">
        <v>60</v>
      </c>
      <c r="M1418" s="25" t="n">
        <v>3.68155776</v>
      </c>
      <c r="N1418" s="0" t="str">
        <f aca="false">A1418&amp;"_"&amp;B1418</f>
        <v>MAW751_2</v>
      </c>
      <c r="O1418" s="0" t="n">
        <f aca="false">HLOOKUP(N1418,UP!$C$15:$AH$16,2,0)</f>
        <v>0</v>
      </c>
    </row>
    <row r="1419" customFormat="false" ht="15.75" hidden="false" customHeight="true" outlineLevel="0" collapsed="false">
      <c r="A1419" s="21" t="s">
        <v>52</v>
      </c>
      <c r="B1419" s="24" t="n">
        <v>2</v>
      </c>
      <c r="C1419" s="31" t="s">
        <v>56</v>
      </c>
      <c r="D1419" s="31" t="n">
        <v>54678</v>
      </c>
      <c r="E1419" s="24" t="s">
        <v>92</v>
      </c>
      <c r="F1419" s="15" t="n">
        <v>1</v>
      </c>
      <c r="G1419" s="15" t="n">
        <v>0</v>
      </c>
      <c r="H1419" s="2" t="n">
        <f aca="false">MAX(I1419:J1419)</f>
        <v>0</v>
      </c>
      <c r="I1419" s="15" t="n">
        <v>0</v>
      </c>
      <c r="J1419" s="15" t="n">
        <v>0</v>
      </c>
      <c r="K1419" s="15" t="n">
        <v>3.9873879357525</v>
      </c>
      <c r="L1419" s="15" t="n">
        <v>60</v>
      </c>
      <c r="M1419" s="25" t="n">
        <v>3.68155776</v>
      </c>
      <c r="N1419" s="0" t="str">
        <f aca="false">A1419&amp;"_"&amp;B1419</f>
        <v>MAW751_2</v>
      </c>
      <c r="O1419" s="0" t="n">
        <f aca="false">HLOOKUP(N1419,UP!$C$15:$AH$16,2,0)</f>
        <v>0</v>
      </c>
    </row>
    <row r="1420" customFormat="false" ht="15.75" hidden="false" customHeight="true" outlineLevel="0" collapsed="false">
      <c r="A1420" s="21" t="s">
        <v>52</v>
      </c>
      <c r="B1420" s="24" t="n">
        <v>2</v>
      </c>
      <c r="C1420" s="31" t="s">
        <v>56</v>
      </c>
      <c r="D1420" s="31" t="n">
        <v>29098</v>
      </c>
      <c r="E1420" s="24" t="s">
        <v>92</v>
      </c>
      <c r="F1420" s="15" t="n">
        <v>1</v>
      </c>
      <c r="G1420" s="15" t="n">
        <v>0</v>
      </c>
      <c r="H1420" s="2" t="n">
        <f aca="false">MAX(I1420:J1420)</f>
        <v>0</v>
      </c>
      <c r="I1420" s="15" t="n">
        <v>0</v>
      </c>
      <c r="J1420" s="15" t="n">
        <v>0</v>
      </c>
      <c r="K1420" s="15" t="n">
        <v>3.42394329333118</v>
      </c>
      <c r="L1420" s="15" t="n">
        <v>60</v>
      </c>
      <c r="M1420" s="25" t="n">
        <v>3.68155776</v>
      </c>
      <c r="N1420" s="0" t="str">
        <f aca="false">A1420&amp;"_"&amp;B1420</f>
        <v>MAW751_2</v>
      </c>
      <c r="O1420" s="0" t="n">
        <f aca="false">HLOOKUP(N1420,UP!$C$15:$AH$16,2,0)</f>
        <v>0</v>
      </c>
    </row>
    <row r="1421" customFormat="false" ht="15.75" hidden="false" customHeight="true" outlineLevel="0" collapsed="false">
      <c r="A1421" s="21" t="s">
        <v>52</v>
      </c>
      <c r="B1421" s="24" t="n">
        <v>2</v>
      </c>
      <c r="C1421" s="31" t="s">
        <v>56</v>
      </c>
      <c r="D1421" s="31" t="n">
        <v>54415</v>
      </c>
      <c r="E1421" s="24" t="s">
        <v>92</v>
      </c>
      <c r="F1421" s="15" t="n">
        <v>1</v>
      </c>
      <c r="G1421" s="15" t="n">
        <v>0</v>
      </c>
      <c r="H1421" s="2" t="n">
        <f aca="false">MAX(I1421:J1421)</f>
        <v>0</v>
      </c>
      <c r="I1421" s="15" t="n">
        <v>0</v>
      </c>
      <c r="J1421" s="15" t="n">
        <v>0</v>
      </c>
      <c r="K1421" s="15" t="n">
        <v>3.62025356427237</v>
      </c>
      <c r="L1421" s="15" t="n">
        <v>60</v>
      </c>
      <c r="M1421" s="25" t="n">
        <v>3.68155776</v>
      </c>
      <c r="N1421" s="0" t="str">
        <f aca="false">A1421&amp;"_"&amp;B1421</f>
        <v>MAW751_2</v>
      </c>
      <c r="O1421" s="0" t="n">
        <f aca="false">HLOOKUP(N1421,UP!$C$15:$AH$16,2,0)</f>
        <v>0</v>
      </c>
    </row>
    <row r="1422" customFormat="false" ht="15.75" hidden="false" customHeight="true" outlineLevel="0" collapsed="false">
      <c r="A1422" s="21" t="s">
        <v>52</v>
      </c>
      <c r="B1422" s="24" t="n">
        <v>2</v>
      </c>
      <c r="C1422" s="31" t="s">
        <v>56</v>
      </c>
      <c r="D1422" s="31" t="n">
        <v>54285</v>
      </c>
      <c r="E1422" s="24" t="s">
        <v>92</v>
      </c>
      <c r="F1422" s="15" t="n">
        <v>1</v>
      </c>
      <c r="G1422" s="15" t="n">
        <v>0</v>
      </c>
      <c r="H1422" s="2" t="n">
        <f aca="false">MAX(I1422:J1422)</f>
        <v>0</v>
      </c>
      <c r="I1422" s="15" t="n">
        <v>0</v>
      </c>
      <c r="J1422" s="15" t="n">
        <v>0</v>
      </c>
      <c r="K1422" s="15" t="n">
        <v>4.40922528931328</v>
      </c>
      <c r="L1422" s="15" t="n">
        <v>60</v>
      </c>
      <c r="M1422" s="25" t="n">
        <v>3.68155776</v>
      </c>
      <c r="N1422" s="0" t="str">
        <f aca="false">A1422&amp;"_"&amp;B1422</f>
        <v>MAW751_2</v>
      </c>
      <c r="O1422" s="0" t="n">
        <f aca="false">HLOOKUP(N1422,UP!$C$15:$AH$16,2,0)</f>
        <v>0</v>
      </c>
    </row>
    <row r="1423" customFormat="false" ht="15.75" hidden="false" customHeight="true" outlineLevel="0" collapsed="false">
      <c r="A1423" s="21" t="s">
        <v>52</v>
      </c>
      <c r="B1423" s="24" t="n">
        <v>2</v>
      </c>
      <c r="C1423" s="31" t="s">
        <v>56</v>
      </c>
      <c r="D1423" s="31" t="n">
        <v>29063</v>
      </c>
      <c r="E1423" s="24" t="s">
        <v>92</v>
      </c>
      <c r="F1423" s="15" t="n">
        <v>1</v>
      </c>
      <c r="G1423" s="15" t="n">
        <v>0</v>
      </c>
      <c r="H1423" s="2" t="n">
        <f aca="false">MAX(I1423:J1423)</f>
        <v>0</v>
      </c>
      <c r="I1423" s="15" t="n">
        <v>0</v>
      </c>
      <c r="J1423" s="15" t="n">
        <v>0</v>
      </c>
      <c r="K1423" s="15" t="n">
        <v>3.98503174126231</v>
      </c>
      <c r="L1423" s="15" t="n">
        <v>60</v>
      </c>
      <c r="M1423" s="25" t="n">
        <v>3.68155776</v>
      </c>
      <c r="N1423" s="0" t="str">
        <f aca="false">A1423&amp;"_"&amp;B1423</f>
        <v>MAW751_2</v>
      </c>
      <c r="O1423" s="0" t="n">
        <f aca="false">HLOOKUP(N1423,UP!$C$15:$AH$16,2,0)</f>
        <v>0</v>
      </c>
    </row>
    <row r="1424" customFormat="false" ht="15.75" hidden="false" customHeight="true" outlineLevel="0" collapsed="false">
      <c r="A1424" s="21" t="s">
        <v>52</v>
      </c>
      <c r="B1424" s="24" t="n">
        <v>2</v>
      </c>
      <c r="C1424" s="31" t="s">
        <v>56</v>
      </c>
      <c r="D1424" s="31" t="n">
        <v>29113</v>
      </c>
      <c r="E1424" s="24" t="s">
        <v>92</v>
      </c>
      <c r="F1424" s="15" t="n">
        <v>1</v>
      </c>
      <c r="G1424" s="15" t="n">
        <v>0</v>
      </c>
      <c r="H1424" s="2" t="n">
        <f aca="false">MAX(I1424:J1424)</f>
        <v>0</v>
      </c>
      <c r="I1424" s="15" t="n">
        <v>0</v>
      </c>
      <c r="J1424" s="15" t="n">
        <v>0</v>
      </c>
      <c r="K1424" s="15" t="n">
        <v>3.97160143266822</v>
      </c>
      <c r="L1424" s="15" t="n">
        <v>60</v>
      </c>
      <c r="M1424" s="25" t="n">
        <v>3.68155776</v>
      </c>
      <c r="N1424" s="0" t="str">
        <f aca="false">A1424&amp;"_"&amp;B1424</f>
        <v>MAW751_2</v>
      </c>
      <c r="O1424" s="0" t="n">
        <f aca="false">HLOOKUP(N1424,UP!$C$15:$AH$16,2,0)</f>
        <v>0</v>
      </c>
    </row>
    <row r="1425" customFormat="false" ht="15.75" hidden="false" customHeight="true" outlineLevel="0" collapsed="false">
      <c r="A1425" s="21" t="s">
        <v>52</v>
      </c>
      <c r="B1425" s="24" t="n">
        <v>2</v>
      </c>
      <c r="C1425" s="31" t="s">
        <v>56</v>
      </c>
      <c r="D1425" s="31" t="n">
        <v>54331</v>
      </c>
      <c r="E1425" s="24" t="s">
        <v>92</v>
      </c>
      <c r="F1425" s="15" t="n">
        <v>1</v>
      </c>
      <c r="G1425" s="15" t="n">
        <v>0</v>
      </c>
      <c r="H1425" s="2" t="n">
        <f aca="false">MAX(I1425:J1425)</f>
        <v>0</v>
      </c>
      <c r="I1425" s="15" t="n">
        <v>0</v>
      </c>
      <c r="J1425" s="15" t="n">
        <v>0</v>
      </c>
      <c r="K1425" s="15" t="n">
        <v>4.1061401380582</v>
      </c>
      <c r="L1425" s="15" t="n">
        <v>60</v>
      </c>
      <c r="M1425" s="25" t="n">
        <v>3.68155776</v>
      </c>
      <c r="N1425" s="0" t="str">
        <f aca="false">A1425&amp;"_"&amp;B1425</f>
        <v>MAW751_2</v>
      </c>
      <c r="O1425" s="0" t="n">
        <f aca="false">HLOOKUP(N1425,UP!$C$15:$AH$16,2,0)</f>
        <v>0</v>
      </c>
    </row>
    <row r="1426" customFormat="false" ht="15.75" hidden="false" customHeight="true" outlineLevel="0" collapsed="false">
      <c r="A1426" s="21" t="s">
        <v>52</v>
      </c>
      <c r="B1426" s="24" t="n">
        <v>2</v>
      </c>
      <c r="C1426" s="31" t="s">
        <v>61</v>
      </c>
      <c r="D1426" s="31" t="n">
        <v>54273</v>
      </c>
      <c r="E1426" s="24" t="s">
        <v>92</v>
      </c>
      <c r="F1426" s="15" t="n">
        <v>1</v>
      </c>
      <c r="G1426" s="15" t="n">
        <v>0</v>
      </c>
      <c r="H1426" s="2" t="n">
        <f aca="false">MAX(I1426:J1426)</f>
        <v>0</v>
      </c>
      <c r="I1426" s="15" t="n">
        <v>0</v>
      </c>
      <c r="J1426" s="15" t="n">
        <v>0</v>
      </c>
      <c r="K1426" s="15" t="n">
        <v>3.36083655090219</v>
      </c>
      <c r="L1426" s="15" t="n">
        <v>60</v>
      </c>
      <c r="M1426" s="25" t="n">
        <v>3.68155776</v>
      </c>
      <c r="N1426" s="0" t="str">
        <f aca="false">A1426&amp;"_"&amp;B1426</f>
        <v>MAW751_2</v>
      </c>
      <c r="O1426" s="0" t="n">
        <f aca="false">HLOOKUP(N1426,UP!$C$15:$AH$16,2,0)</f>
        <v>0</v>
      </c>
    </row>
    <row r="1427" customFormat="false" ht="15.75" hidden="false" customHeight="true" outlineLevel="0" collapsed="false">
      <c r="A1427" s="21" t="s">
        <v>52</v>
      </c>
      <c r="B1427" s="24" t="n">
        <v>2</v>
      </c>
      <c r="C1427" s="31" t="s">
        <v>65</v>
      </c>
      <c r="D1427" s="31" t="n">
        <v>54257</v>
      </c>
      <c r="E1427" s="24" t="s">
        <v>92</v>
      </c>
      <c r="F1427" s="15" t="n">
        <v>1</v>
      </c>
      <c r="G1427" s="15" t="n">
        <v>0</v>
      </c>
      <c r="H1427" s="2" t="n">
        <f aca="false">MAX(I1427:J1427)</f>
        <v>0</v>
      </c>
      <c r="I1427" s="15" t="n">
        <v>0</v>
      </c>
      <c r="J1427" s="15" t="n">
        <v>0</v>
      </c>
      <c r="K1427" s="15" t="n">
        <v>4.40247086510806</v>
      </c>
      <c r="L1427" s="15" t="n">
        <v>60</v>
      </c>
      <c r="M1427" s="25" t="n">
        <v>3.68155776</v>
      </c>
      <c r="N1427" s="0" t="str">
        <f aca="false">A1427&amp;"_"&amp;B1427</f>
        <v>MAW751_2</v>
      </c>
      <c r="O1427" s="0" t="n">
        <f aca="false">HLOOKUP(N1427,UP!$C$15:$AH$16,2,0)</f>
        <v>0</v>
      </c>
    </row>
    <row r="1428" customFormat="false" ht="15.75" hidden="false" customHeight="true" outlineLevel="0" collapsed="false">
      <c r="A1428" s="21" t="s">
        <v>52</v>
      </c>
      <c r="B1428" s="24" t="n">
        <v>2</v>
      </c>
      <c r="C1428" s="31" t="s">
        <v>65</v>
      </c>
      <c r="D1428" s="31" t="n">
        <v>29114</v>
      </c>
      <c r="E1428" s="24" t="s">
        <v>92</v>
      </c>
      <c r="F1428" s="15" t="n">
        <v>1</v>
      </c>
      <c r="G1428" s="15" t="n">
        <v>0</v>
      </c>
      <c r="H1428" s="2" t="n">
        <f aca="false">MAX(I1428:J1428)</f>
        <v>0</v>
      </c>
      <c r="I1428" s="15" t="n">
        <v>0</v>
      </c>
      <c r="J1428" s="15" t="n">
        <v>0</v>
      </c>
      <c r="K1428" s="15" t="n">
        <v>3.99198251500838</v>
      </c>
      <c r="L1428" s="15" t="n">
        <v>60</v>
      </c>
      <c r="M1428" s="25" t="n">
        <v>3.68155776</v>
      </c>
      <c r="N1428" s="0" t="str">
        <f aca="false">A1428&amp;"_"&amp;B1428</f>
        <v>MAW751_2</v>
      </c>
      <c r="O1428" s="0" t="n">
        <f aca="false">HLOOKUP(N1428,UP!$C$15:$AH$16,2,0)</f>
        <v>0</v>
      </c>
    </row>
    <row r="1429" customFormat="false" ht="15.75" hidden="false" customHeight="true" outlineLevel="0" collapsed="false">
      <c r="A1429" s="21" t="s">
        <v>52</v>
      </c>
      <c r="B1429" s="24" t="n">
        <v>2</v>
      </c>
      <c r="C1429" s="31" t="s">
        <v>74</v>
      </c>
      <c r="D1429" s="31" t="n">
        <v>29035</v>
      </c>
      <c r="E1429" s="24" t="s">
        <v>92</v>
      </c>
      <c r="F1429" s="15" t="n">
        <v>1</v>
      </c>
      <c r="G1429" s="15" t="n">
        <v>0</v>
      </c>
      <c r="H1429" s="2" t="n">
        <f aca="false">MAX(I1429:J1429)</f>
        <v>0</v>
      </c>
      <c r="I1429" s="15" t="n">
        <v>0</v>
      </c>
      <c r="J1429" s="15" t="n">
        <v>0</v>
      </c>
      <c r="K1429" s="15" t="n">
        <v>3.34705281313457</v>
      </c>
      <c r="L1429" s="15" t="n">
        <v>60</v>
      </c>
      <c r="M1429" s="25" t="n">
        <v>3.68155776</v>
      </c>
      <c r="N1429" s="0" t="str">
        <f aca="false">A1429&amp;"_"&amp;B1429</f>
        <v>MAW751_2</v>
      </c>
      <c r="O1429" s="0" t="n">
        <f aca="false">HLOOKUP(N1429,UP!$C$15:$AH$16,2,0)</f>
        <v>0</v>
      </c>
    </row>
    <row r="1430" customFormat="false" ht="15.75" hidden="false" customHeight="true" outlineLevel="0" collapsed="false">
      <c r="A1430" s="21" t="s">
        <v>52</v>
      </c>
      <c r="B1430" s="24" t="n">
        <v>2</v>
      </c>
      <c r="C1430" s="31" t="s">
        <v>74</v>
      </c>
      <c r="D1430" s="31" t="n">
        <v>29091</v>
      </c>
      <c r="E1430" s="24" t="s">
        <v>92</v>
      </c>
      <c r="F1430" s="15" t="n">
        <v>1</v>
      </c>
      <c r="G1430" s="15" t="n">
        <v>0</v>
      </c>
      <c r="H1430" s="2" t="n">
        <f aca="false">MAX(I1430:J1430)</f>
        <v>0</v>
      </c>
      <c r="I1430" s="15" t="n">
        <v>0</v>
      </c>
      <c r="J1430" s="15" t="n">
        <v>0</v>
      </c>
      <c r="K1430" s="15" t="n">
        <v>3.39378400385671</v>
      </c>
      <c r="L1430" s="15" t="n">
        <v>60</v>
      </c>
      <c r="M1430" s="25" t="n">
        <v>3.68155776</v>
      </c>
      <c r="N1430" s="0" t="str">
        <f aca="false">A1430&amp;"_"&amp;B1430</f>
        <v>MAW751_2</v>
      </c>
      <c r="O1430" s="0" t="n">
        <f aca="false">HLOOKUP(N1430,UP!$C$15:$AH$16,2,0)</f>
        <v>0</v>
      </c>
    </row>
    <row r="1431" customFormat="false" ht="15.75" hidden="false" customHeight="true" outlineLevel="0" collapsed="false">
      <c r="A1431" s="21" t="s">
        <v>52</v>
      </c>
      <c r="B1431" s="24" t="n">
        <v>2</v>
      </c>
      <c r="C1431" s="31" t="s">
        <v>45</v>
      </c>
      <c r="D1431" s="31" t="n">
        <v>29112</v>
      </c>
      <c r="E1431" s="24" t="s">
        <v>92</v>
      </c>
      <c r="F1431" s="15" t="n">
        <v>1</v>
      </c>
      <c r="G1431" s="15" t="n">
        <v>0</v>
      </c>
      <c r="H1431" s="2" t="n">
        <f aca="false">MAX(I1431:J1431)</f>
        <v>0</v>
      </c>
      <c r="I1431" s="15" t="n">
        <v>0</v>
      </c>
      <c r="J1431" s="15" t="n">
        <v>0</v>
      </c>
      <c r="K1431" s="15" t="n">
        <v>3.38479119488581</v>
      </c>
      <c r="L1431" s="15" t="n">
        <v>60</v>
      </c>
      <c r="M1431" s="25" t="n">
        <v>3.68155776</v>
      </c>
      <c r="N1431" s="0" t="str">
        <f aca="false">A1431&amp;"_"&amp;B1431</f>
        <v>MAW751_2</v>
      </c>
      <c r="O1431" s="0" t="n">
        <f aca="false">HLOOKUP(N1431,UP!$C$15:$AH$16,2,0)</f>
        <v>0</v>
      </c>
    </row>
    <row r="1432" customFormat="false" ht="15.75" hidden="false" customHeight="true" outlineLevel="0" collapsed="false">
      <c r="A1432" s="21" t="s">
        <v>52</v>
      </c>
      <c r="B1432" s="24" t="n">
        <v>2</v>
      </c>
      <c r="C1432" s="31" t="s">
        <v>83</v>
      </c>
      <c r="D1432" s="31" t="n">
        <v>54282</v>
      </c>
      <c r="E1432" s="24" t="s">
        <v>92</v>
      </c>
      <c r="F1432" s="15" t="n">
        <v>1</v>
      </c>
      <c r="G1432" s="15" t="n">
        <v>0</v>
      </c>
      <c r="H1432" s="2" t="n">
        <f aca="false">MAX(I1432:J1432)</f>
        <v>0</v>
      </c>
      <c r="I1432" s="15" t="n">
        <v>0</v>
      </c>
      <c r="J1432" s="15" t="n">
        <v>0</v>
      </c>
      <c r="K1432" s="15" t="n">
        <v>4.14564566567709</v>
      </c>
      <c r="L1432" s="15" t="n">
        <v>60</v>
      </c>
      <c r="M1432" s="25" t="n">
        <v>3.68155776</v>
      </c>
      <c r="N1432" s="0" t="str">
        <f aca="false">A1432&amp;"_"&amp;B1432</f>
        <v>MAW751_2</v>
      </c>
      <c r="O1432" s="0" t="n">
        <f aca="false">HLOOKUP(N1432,UP!$C$15:$AH$16,2,0)</f>
        <v>0</v>
      </c>
    </row>
    <row r="1433" customFormat="false" ht="15.75" hidden="false" customHeight="true" outlineLevel="0" collapsed="false">
      <c r="A1433" s="21" t="s">
        <v>52</v>
      </c>
      <c r="B1433" s="66" t="n">
        <v>1</v>
      </c>
      <c r="C1433" s="67" t="s">
        <v>56</v>
      </c>
      <c r="D1433" s="67" t="n">
        <v>54735</v>
      </c>
      <c r="E1433" s="43" t="s">
        <v>92</v>
      </c>
      <c r="F1433" s="15" t="n">
        <v>1</v>
      </c>
      <c r="G1433" s="15" t="n">
        <v>0</v>
      </c>
      <c r="H1433" s="2" t="n">
        <f aca="false">MAX(I1433:J1433)</f>
        <v>0</v>
      </c>
      <c r="I1433" s="15" t="n">
        <v>0</v>
      </c>
      <c r="J1433" s="15" t="n">
        <v>0</v>
      </c>
      <c r="K1433" s="15" t="n">
        <v>2.9914245247482</v>
      </c>
      <c r="L1433" s="15" t="n">
        <v>60</v>
      </c>
      <c r="M1433" s="25" t="n">
        <v>3.68155776</v>
      </c>
      <c r="N1433" s="0" t="str">
        <f aca="false">A1433&amp;"_"&amp;B1433</f>
        <v>MAW751_1</v>
      </c>
      <c r="O1433" s="0" t="n">
        <f aca="false">HLOOKUP(N1433,UP!$C$15:$AH$16,2,0)</f>
        <v>0</v>
      </c>
    </row>
    <row r="1434" customFormat="false" ht="15.75" hidden="false" customHeight="true" outlineLevel="0" collapsed="false">
      <c r="A1434" s="21" t="s">
        <v>44</v>
      </c>
      <c r="B1434" s="22" t="n">
        <v>2</v>
      </c>
      <c r="C1434" s="23" t="s">
        <v>56</v>
      </c>
      <c r="D1434" s="23" t="n">
        <v>18249</v>
      </c>
      <c r="E1434" s="24" t="s">
        <v>91</v>
      </c>
      <c r="F1434" s="15" t="n">
        <f aca="false">IF(ISERROR(SEARCH("2",E1434)),0,1)</f>
        <v>1</v>
      </c>
      <c r="G1434" s="15" t="n">
        <v>0</v>
      </c>
      <c r="H1434" s="2" t="n">
        <f aca="false">MAX(I1434:J1434)</f>
        <v>0</v>
      </c>
      <c r="I1434" s="15" t="n">
        <v>0</v>
      </c>
      <c r="J1434" s="15" t="n">
        <v>0</v>
      </c>
      <c r="K1434" s="15" t="n">
        <v>3.96092001764601</v>
      </c>
      <c r="L1434" s="15" t="n">
        <v>65</v>
      </c>
      <c r="M1434" s="25" t="n">
        <v>4.33539001</v>
      </c>
      <c r="N1434" s="0" t="str">
        <f aca="false">A1434&amp;"_"&amp;B1434</f>
        <v>MAW752_2</v>
      </c>
      <c r="O1434" s="0" t="n">
        <f aca="false">HLOOKUP(N1434,UP!$C$15:$AH$16,2,0)</f>
        <v>0</v>
      </c>
    </row>
    <row r="1435" customFormat="false" ht="15.75" hidden="false" customHeight="true" outlineLevel="0" collapsed="false">
      <c r="A1435" s="21" t="s">
        <v>44</v>
      </c>
      <c r="B1435" s="22" t="n">
        <v>3</v>
      </c>
      <c r="C1435" s="23" t="s">
        <v>56</v>
      </c>
      <c r="D1435" s="23" t="n">
        <v>18683</v>
      </c>
      <c r="E1435" s="24" t="s">
        <v>91</v>
      </c>
      <c r="F1435" s="15" t="n">
        <f aca="false">IF(ISERROR(SEARCH("2",E1435)),0,1)</f>
        <v>1</v>
      </c>
      <c r="G1435" s="15" t="n">
        <v>0</v>
      </c>
      <c r="H1435" s="2" t="n">
        <f aca="false">MAX(I1435:J1435)</f>
        <v>0</v>
      </c>
      <c r="I1435" s="15" t="n">
        <v>0</v>
      </c>
      <c r="J1435" s="15" t="n">
        <v>0</v>
      </c>
      <c r="K1435" s="15" t="n">
        <v>3.5405749205957</v>
      </c>
      <c r="L1435" s="15" t="n">
        <v>65</v>
      </c>
      <c r="M1435" s="25" t="n">
        <v>4.33539001</v>
      </c>
      <c r="N1435" s="0" t="str">
        <f aca="false">A1435&amp;"_"&amp;B1435</f>
        <v>MAW752_3</v>
      </c>
      <c r="O1435" s="0" t="n">
        <f aca="false">HLOOKUP(N1435,UP!$C$15:$AH$16,2,0)</f>
        <v>0</v>
      </c>
    </row>
    <row r="1436" customFormat="false" ht="15.75" hidden="false" customHeight="true" outlineLevel="0" collapsed="false">
      <c r="A1436" s="21" t="s">
        <v>44</v>
      </c>
      <c r="B1436" s="22" t="n">
        <v>3</v>
      </c>
      <c r="C1436" s="23" t="s">
        <v>66</v>
      </c>
      <c r="D1436" s="23" t="n">
        <v>18685</v>
      </c>
      <c r="E1436" s="24" t="s">
        <v>91</v>
      </c>
      <c r="F1436" s="15" t="n">
        <f aca="false">IF(ISERROR(SEARCH("2",E1436)),0,1)</f>
        <v>1</v>
      </c>
      <c r="G1436" s="15" t="n">
        <v>0</v>
      </c>
      <c r="H1436" s="2" t="n">
        <f aca="false">MAX(I1436:J1436)</f>
        <v>0</v>
      </c>
      <c r="I1436" s="15" t="n">
        <v>0</v>
      </c>
      <c r="J1436" s="15" t="n">
        <v>0</v>
      </c>
      <c r="K1436" s="15" t="n">
        <v>2.96990461507111</v>
      </c>
      <c r="L1436" s="15" t="n">
        <v>65</v>
      </c>
      <c r="M1436" s="25" t="n">
        <v>4.33539001</v>
      </c>
      <c r="N1436" s="0" t="str">
        <f aca="false">A1436&amp;"_"&amp;B1436</f>
        <v>MAW752_3</v>
      </c>
      <c r="O1436" s="0" t="n">
        <f aca="false">HLOOKUP(N1436,UP!$C$15:$AH$16,2,0)</f>
        <v>0</v>
      </c>
    </row>
    <row r="1437" customFormat="false" ht="15.75" hidden="false" customHeight="true" outlineLevel="0" collapsed="false">
      <c r="A1437" s="21" t="s">
        <v>44</v>
      </c>
      <c r="B1437" s="22" t="n">
        <v>3</v>
      </c>
      <c r="C1437" s="23" t="s">
        <v>56</v>
      </c>
      <c r="D1437" s="23" t="n">
        <v>19544</v>
      </c>
      <c r="E1437" s="24" t="s">
        <v>91</v>
      </c>
      <c r="F1437" s="15" t="n">
        <f aca="false">IF(ISERROR(SEARCH("2",E1437)),0,1)</f>
        <v>1</v>
      </c>
      <c r="G1437" s="15" t="n">
        <v>0</v>
      </c>
      <c r="H1437" s="2" t="n">
        <f aca="false">MAX(I1437:J1437)</f>
        <v>0</v>
      </c>
      <c r="I1437" s="15" t="n">
        <v>0</v>
      </c>
      <c r="J1437" s="15" t="n">
        <v>0</v>
      </c>
      <c r="K1437" s="15" t="n">
        <v>4.50975625422815</v>
      </c>
      <c r="L1437" s="15" t="n">
        <v>65</v>
      </c>
      <c r="M1437" s="25" t="n">
        <v>4.33539001</v>
      </c>
      <c r="N1437" s="0" t="str">
        <f aca="false">A1437&amp;"_"&amp;B1437</f>
        <v>MAW752_3</v>
      </c>
      <c r="O1437" s="0" t="n">
        <f aca="false">HLOOKUP(N1437,UP!$C$15:$AH$16,2,0)</f>
        <v>0</v>
      </c>
    </row>
    <row r="1438" customFormat="false" ht="15.75" hidden="false" customHeight="true" outlineLevel="0" collapsed="false">
      <c r="A1438" s="21" t="s">
        <v>44</v>
      </c>
      <c r="B1438" s="22" t="n">
        <v>3</v>
      </c>
      <c r="C1438" s="23" t="s">
        <v>56</v>
      </c>
      <c r="D1438" s="23" t="n">
        <v>23728</v>
      </c>
      <c r="E1438" s="24" t="s">
        <v>91</v>
      </c>
      <c r="F1438" s="15" t="n">
        <f aca="false">IF(ISERROR(SEARCH("2",E1438)),0,1)</f>
        <v>1</v>
      </c>
      <c r="G1438" s="15" t="n">
        <v>0</v>
      </c>
      <c r="H1438" s="2" t="n">
        <f aca="false">MAX(I1438:J1438)</f>
        <v>0</v>
      </c>
      <c r="I1438" s="15" t="n">
        <v>0</v>
      </c>
      <c r="J1438" s="15" t="n">
        <v>0</v>
      </c>
      <c r="K1438" s="15" t="n">
        <v>3.82233651171453</v>
      </c>
      <c r="L1438" s="15" t="n">
        <v>65</v>
      </c>
      <c r="M1438" s="25" t="n">
        <v>4.33539001</v>
      </c>
      <c r="N1438" s="0" t="str">
        <f aca="false">A1438&amp;"_"&amp;B1438</f>
        <v>MAW752_3</v>
      </c>
      <c r="O1438" s="0" t="n">
        <f aca="false">HLOOKUP(N1438,UP!$C$15:$AH$16,2,0)</f>
        <v>0</v>
      </c>
    </row>
    <row r="1439" customFormat="false" ht="15.75" hidden="false" customHeight="true" outlineLevel="0" collapsed="false">
      <c r="A1439" s="21" t="s">
        <v>44</v>
      </c>
      <c r="B1439" s="22" t="n">
        <v>2</v>
      </c>
      <c r="C1439" s="23" t="s">
        <v>56</v>
      </c>
      <c r="D1439" s="23" t="n">
        <v>18263</v>
      </c>
      <c r="E1439" s="24" t="s">
        <v>91</v>
      </c>
      <c r="F1439" s="15" t="n">
        <f aca="false">IF(ISERROR(SEARCH("2",E1439)),0,1)</f>
        <v>1</v>
      </c>
      <c r="G1439" s="15" t="n">
        <v>0</v>
      </c>
      <c r="H1439" s="2" t="n">
        <f aca="false">MAX(I1439:J1439)</f>
        <v>0</v>
      </c>
      <c r="I1439" s="15" t="n">
        <v>0</v>
      </c>
      <c r="J1439" s="15" t="n">
        <v>0</v>
      </c>
      <c r="K1439" s="15" t="n">
        <v>9.06632223899478</v>
      </c>
      <c r="L1439" s="15" t="n">
        <v>65</v>
      </c>
      <c r="M1439" s="25" t="n">
        <v>4.33539001</v>
      </c>
      <c r="N1439" s="0" t="str">
        <f aca="false">A1439&amp;"_"&amp;B1439</f>
        <v>MAW752_2</v>
      </c>
      <c r="O1439" s="0" t="n">
        <f aca="false">HLOOKUP(N1439,UP!$C$15:$AH$16,2,0)</f>
        <v>0</v>
      </c>
    </row>
    <row r="1440" customFormat="false" ht="15.75" hidden="false" customHeight="true" outlineLevel="0" collapsed="false">
      <c r="A1440" s="21" t="s">
        <v>44</v>
      </c>
      <c r="B1440" s="22" t="n">
        <v>3</v>
      </c>
      <c r="C1440" s="23" t="s">
        <v>56</v>
      </c>
      <c r="D1440" s="23" t="n">
        <v>19773</v>
      </c>
      <c r="E1440" s="24" t="s">
        <v>91</v>
      </c>
      <c r="F1440" s="15" t="n">
        <f aca="false">IF(ISERROR(SEARCH("2",E1440)),0,1)</f>
        <v>1</v>
      </c>
      <c r="G1440" s="15" t="n">
        <v>0</v>
      </c>
      <c r="H1440" s="2" t="n">
        <f aca="false">MAX(I1440:J1440)</f>
        <v>0</v>
      </c>
      <c r="I1440" s="15" t="n">
        <v>0</v>
      </c>
      <c r="J1440" s="15" t="n">
        <v>0</v>
      </c>
      <c r="K1440" s="15" t="n">
        <v>3.68705167806932</v>
      </c>
      <c r="L1440" s="15" t="n">
        <v>65</v>
      </c>
      <c r="M1440" s="25" t="n">
        <v>4.33539001</v>
      </c>
      <c r="N1440" s="0" t="str">
        <f aca="false">A1440&amp;"_"&amp;B1440</f>
        <v>MAW752_3</v>
      </c>
      <c r="O1440" s="0" t="n">
        <f aca="false">HLOOKUP(N1440,UP!$C$15:$AH$16,2,0)</f>
        <v>0</v>
      </c>
    </row>
    <row r="1441" customFormat="false" ht="15.75" hidden="false" customHeight="true" outlineLevel="0" collapsed="false">
      <c r="A1441" s="21" t="s">
        <v>44</v>
      </c>
      <c r="B1441" s="22" t="n">
        <v>3</v>
      </c>
      <c r="C1441" s="23" t="s">
        <v>56</v>
      </c>
      <c r="D1441" s="23" t="n">
        <v>19886</v>
      </c>
      <c r="E1441" s="24" t="s">
        <v>91</v>
      </c>
      <c r="F1441" s="15" t="n">
        <f aca="false">IF(ISERROR(SEARCH("2",E1441)),0,1)</f>
        <v>1</v>
      </c>
      <c r="G1441" s="15" t="n">
        <v>0</v>
      </c>
      <c r="H1441" s="2" t="n">
        <f aca="false">MAX(I1441:J1441)</f>
        <v>0</v>
      </c>
      <c r="I1441" s="15" t="n">
        <v>0</v>
      </c>
      <c r="J1441" s="15" t="n">
        <v>0</v>
      </c>
      <c r="K1441" s="15" t="n">
        <v>4.3584885679578</v>
      </c>
      <c r="L1441" s="15" t="n">
        <v>65</v>
      </c>
      <c r="M1441" s="25" t="n">
        <v>4.33539001</v>
      </c>
      <c r="N1441" s="0" t="str">
        <f aca="false">A1441&amp;"_"&amp;B1441</f>
        <v>MAW752_3</v>
      </c>
      <c r="O1441" s="0" t="n">
        <f aca="false">HLOOKUP(N1441,UP!$C$15:$AH$16,2,0)</f>
        <v>0</v>
      </c>
    </row>
    <row r="1442" customFormat="false" ht="15.75" hidden="false" customHeight="true" outlineLevel="0" collapsed="false">
      <c r="A1442" s="21" t="s">
        <v>44</v>
      </c>
      <c r="B1442" s="22" t="n">
        <v>2</v>
      </c>
      <c r="C1442" s="23" t="s">
        <v>56</v>
      </c>
      <c r="D1442" s="23" t="n">
        <v>18025</v>
      </c>
      <c r="E1442" s="24" t="s">
        <v>91</v>
      </c>
      <c r="F1442" s="15" t="n">
        <f aca="false">IF(ISERROR(SEARCH("2",E1442)),0,1)</f>
        <v>1</v>
      </c>
      <c r="G1442" s="15" t="n">
        <v>0</v>
      </c>
      <c r="H1442" s="2" t="n">
        <f aca="false">MAX(I1442:J1442)</f>
        <v>0</v>
      </c>
      <c r="I1442" s="15" t="n">
        <v>0</v>
      </c>
      <c r="J1442" s="15" t="n">
        <v>0</v>
      </c>
      <c r="K1442" s="15" t="n">
        <v>5.38861679906989</v>
      </c>
      <c r="L1442" s="15" t="n">
        <v>65</v>
      </c>
      <c r="M1442" s="25" t="n">
        <v>4.33539001</v>
      </c>
      <c r="N1442" s="0" t="str">
        <f aca="false">A1442&amp;"_"&amp;B1442</f>
        <v>MAW752_2</v>
      </c>
      <c r="O1442" s="0" t="n">
        <f aca="false">HLOOKUP(N1442,UP!$C$15:$AH$16,2,0)</f>
        <v>0</v>
      </c>
    </row>
    <row r="1443" customFormat="false" ht="15.75" hidden="false" customHeight="true" outlineLevel="0" collapsed="false">
      <c r="A1443" s="21" t="s">
        <v>44</v>
      </c>
      <c r="B1443" s="68" t="n">
        <v>2</v>
      </c>
      <c r="C1443" s="56" t="s">
        <v>56</v>
      </c>
      <c r="D1443" s="56" t="n">
        <v>18132</v>
      </c>
      <c r="E1443" s="43" t="s">
        <v>91</v>
      </c>
      <c r="F1443" s="15" t="n">
        <f aca="false">IF(ISERROR(SEARCH("2",E1443)),0,1)</f>
        <v>1</v>
      </c>
      <c r="G1443" s="15" t="n">
        <v>0</v>
      </c>
      <c r="H1443" s="2" t="n">
        <f aca="false">MAX(I1443:J1443)</f>
        <v>0</v>
      </c>
      <c r="I1443" s="15" t="n">
        <v>0</v>
      </c>
      <c r="J1443" s="15" t="n">
        <v>0</v>
      </c>
      <c r="K1443" s="15" t="n">
        <v>3.56610036090611</v>
      </c>
      <c r="L1443" s="15" t="n">
        <v>65</v>
      </c>
      <c r="M1443" s="25" t="n">
        <v>4.33539001</v>
      </c>
      <c r="N1443" s="0" t="str">
        <f aca="false">A1443&amp;"_"&amp;B1443</f>
        <v>MAW752_2</v>
      </c>
      <c r="O1443" s="0" t="n">
        <f aca="false">HLOOKUP(N1443,UP!$C$15:$AH$16,2,0)</f>
        <v>0</v>
      </c>
    </row>
    <row r="1444" customFormat="false" ht="15.75" hidden="false" customHeight="true" outlineLevel="0" collapsed="false">
      <c r="A1444" s="21" t="s">
        <v>44</v>
      </c>
      <c r="B1444" s="22" t="n">
        <v>2</v>
      </c>
      <c r="C1444" s="23" t="s">
        <v>56</v>
      </c>
      <c r="D1444" s="23" t="n">
        <v>18260</v>
      </c>
      <c r="E1444" s="24" t="s">
        <v>91</v>
      </c>
      <c r="F1444" s="15" t="n">
        <f aca="false">IF(ISERROR(SEARCH("2",E1444)),0,1)</f>
        <v>1</v>
      </c>
      <c r="G1444" s="15" t="n">
        <v>0</v>
      </c>
      <c r="H1444" s="2" t="n">
        <f aca="false">MAX(I1444:J1444)</f>
        <v>0</v>
      </c>
      <c r="I1444" s="15" t="n">
        <v>0</v>
      </c>
      <c r="J1444" s="15" t="n">
        <v>0</v>
      </c>
      <c r="K1444" s="15" t="n">
        <v>6.37747235669545</v>
      </c>
      <c r="L1444" s="15" t="n">
        <v>65</v>
      </c>
      <c r="M1444" s="25" t="n">
        <v>4.33539001</v>
      </c>
      <c r="N1444" s="0" t="str">
        <f aca="false">A1444&amp;"_"&amp;B1444</f>
        <v>MAW752_2</v>
      </c>
      <c r="O1444" s="0" t="n">
        <f aca="false">HLOOKUP(N1444,UP!$C$15:$AH$16,2,0)</f>
        <v>0</v>
      </c>
    </row>
    <row r="1445" customFormat="false" ht="15.75" hidden="false" customHeight="true" outlineLevel="0" collapsed="false">
      <c r="A1445" s="21" t="s">
        <v>44</v>
      </c>
      <c r="B1445" s="22" t="n">
        <v>3</v>
      </c>
      <c r="C1445" s="23" t="s">
        <v>56</v>
      </c>
      <c r="D1445" s="23" t="n">
        <v>18513</v>
      </c>
      <c r="E1445" s="24" t="s">
        <v>91</v>
      </c>
      <c r="F1445" s="15" t="n">
        <f aca="false">IF(ISERROR(SEARCH("2",E1445)),0,1)</f>
        <v>1</v>
      </c>
      <c r="G1445" s="15" t="n">
        <v>0</v>
      </c>
      <c r="H1445" s="2" t="n">
        <f aca="false">MAX(I1445:J1445)</f>
        <v>0</v>
      </c>
      <c r="I1445" s="15" t="n">
        <v>0</v>
      </c>
      <c r="J1445" s="15" t="n">
        <v>0</v>
      </c>
      <c r="K1445" s="15" t="n">
        <v>3.64094880587789</v>
      </c>
      <c r="L1445" s="15" t="n">
        <v>65</v>
      </c>
      <c r="M1445" s="25" t="n">
        <v>4.33539001</v>
      </c>
      <c r="N1445" s="0" t="str">
        <f aca="false">A1445&amp;"_"&amp;B1445</f>
        <v>MAW752_3</v>
      </c>
      <c r="O1445" s="0" t="n">
        <f aca="false">HLOOKUP(N1445,UP!$C$15:$AH$16,2,0)</f>
        <v>0</v>
      </c>
    </row>
    <row r="1446" customFormat="false" ht="15.75" hidden="false" customHeight="true" outlineLevel="0" collapsed="false">
      <c r="A1446" s="21" t="s">
        <v>44</v>
      </c>
      <c r="B1446" s="22" t="n">
        <v>3</v>
      </c>
      <c r="C1446" s="23" t="s">
        <v>58</v>
      </c>
      <c r="D1446" s="23" t="n">
        <v>18876</v>
      </c>
      <c r="E1446" s="24" t="s">
        <v>91</v>
      </c>
      <c r="F1446" s="15" t="n">
        <f aca="false">IF(ISERROR(SEARCH("2",E1446)),0,1)</f>
        <v>1</v>
      </c>
      <c r="G1446" s="15" t="n">
        <v>0</v>
      </c>
      <c r="H1446" s="2" t="n">
        <f aca="false">MAX(I1446:J1446)</f>
        <v>0</v>
      </c>
      <c r="I1446" s="15" t="n">
        <v>0</v>
      </c>
      <c r="J1446" s="15" t="n">
        <v>0</v>
      </c>
      <c r="K1446" s="15" t="n">
        <v>4.53893379599836</v>
      </c>
      <c r="L1446" s="15" t="n">
        <v>65</v>
      </c>
      <c r="M1446" s="25" t="n">
        <v>4.33539001</v>
      </c>
      <c r="N1446" s="0" t="str">
        <f aca="false">A1446&amp;"_"&amp;B1446</f>
        <v>MAW752_3</v>
      </c>
      <c r="O1446" s="0" t="n">
        <f aca="false">HLOOKUP(N1446,UP!$C$15:$AH$16,2,0)</f>
        <v>0</v>
      </c>
    </row>
    <row r="1447" customFormat="false" ht="15.75" hidden="false" customHeight="true" outlineLevel="0" collapsed="false">
      <c r="A1447" s="21" t="s">
        <v>44</v>
      </c>
      <c r="B1447" s="22" t="n">
        <v>3</v>
      </c>
      <c r="C1447" s="23" t="s">
        <v>56</v>
      </c>
      <c r="D1447" s="23" t="n">
        <v>19726</v>
      </c>
      <c r="E1447" s="24" t="s">
        <v>91</v>
      </c>
      <c r="F1447" s="15" t="n">
        <f aca="false">IF(ISERROR(SEARCH("2",E1447)),0,1)</f>
        <v>1</v>
      </c>
      <c r="G1447" s="15" t="n">
        <v>0</v>
      </c>
      <c r="H1447" s="2" t="n">
        <f aca="false">MAX(I1447:J1447)</f>
        <v>0</v>
      </c>
      <c r="I1447" s="15" t="n">
        <v>0</v>
      </c>
      <c r="J1447" s="15" t="n">
        <v>0</v>
      </c>
      <c r="K1447" s="15" t="n">
        <v>5.44496911729366</v>
      </c>
      <c r="L1447" s="15" t="n">
        <v>65</v>
      </c>
      <c r="M1447" s="25" t="n">
        <v>4.33539001</v>
      </c>
      <c r="N1447" s="0" t="str">
        <f aca="false">A1447&amp;"_"&amp;B1447</f>
        <v>MAW752_3</v>
      </c>
      <c r="O1447" s="0" t="n">
        <f aca="false">HLOOKUP(N1447,UP!$C$15:$AH$16,2,0)</f>
        <v>0</v>
      </c>
    </row>
    <row r="1448" customFormat="false" ht="15.75" hidden="false" customHeight="true" outlineLevel="0" collapsed="false">
      <c r="A1448" s="21" t="s">
        <v>44</v>
      </c>
      <c r="B1448" s="22" t="n">
        <v>3</v>
      </c>
      <c r="C1448" s="23" t="s">
        <v>56</v>
      </c>
      <c r="D1448" s="23" t="n">
        <v>19327</v>
      </c>
      <c r="E1448" s="24" t="s">
        <v>91</v>
      </c>
      <c r="F1448" s="15" t="n">
        <f aca="false">IF(ISERROR(SEARCH("2",E1448)),0,1)</f>
        <v>1</v>
      </c>
      <c r="G1448" s="15" t="n">
        <v>0</v>
      </c>
      <c r="H1448" s="2" t="n">
        <f aca="false">MAX(I1448:J1448)</f>
        <v>0</v>
      </c>
      <c r="I1448" s="15" t="n">
        <v>0</v>
      </c>
      <c r="J1448" s="15" t="n">
        <v>0</v>
      </c>
      <c r="K1448" s="15" t="n">
        <v>3.37666232389465</v>
      </c>
      <c r="L1448" s="15" t="n">
        <v>65</v>
      </c>
      <c r="M1448" s="25" t="n">
        <v>4.33539001</v>
      </c>
      <c r="N1448" s="0" t="str">
        <f aca="false">A1448&amp;"_"&amp;B1448</f>
        <v>MAW752_3</v>
      </c>
      <c r="O1448" s="0" t="n">
        <f aca="false">HLOOKUP(N1448,UP!$C$15:$AH$16,2,0)</f>
        <v>0</v>
      </c>
    </row>
    <row r="1449" customFormat="false" ht="15.75" hidden="false" customHeight="true" outlineLevel="0" collapsed="false">
      <c r="A1449" s="21" t="s">
        <v>44</v>
      </c>
      <c r="B1449" s="22" t="n">
        <v>3</v>
      </c>
      <c r="C1449" s="23" t="s">
        <v>56</v>
      </c>
      <c r="D1449" s="23" t="n">
        <v>18867</v>
      </c>
      <c r="E1449" s="24" t="s">
        <v>91</v>
      </c>
      <c r="F1449" s="15" t="n">
        <f aca="false">IF(ISERROR(SEARCH("2",E1449)),0,1)</f>
        <v>1</v>
      </c>
      <c r="G1449" s="15" t="n">
        <v>0</v>
      </c>
      <c r="H1449" s="2" t="n">
        <f aca="false">MAX(I1449:J1449)</f>
        <v>0</v>
      </c>
      <c r="I1449" s="15" t="n">
        <v>0</v>
      </c>
      <c r="J1449" s="15" t="n">
        <v>0</v>
      </c>
      <c r="K1449" s="15" t="n">
        <v>5.17950453806532</v>
      </c>
      <c r="L1449" s="15" t="n">
        <v>65</v>
      </c>
      <c r="M1449" s="25" t="n">
        <v>4.33539001</v>
      </c>
      <c r="N1449" s="0" t="str">
        <f aca="false">A1449&amp;"_"&amp;B1449</f>
        <v>MAW752_3</v>
      </c>
      <c r="O1449" s="0" t="n">
        <f aca="false">HLOOKUP(N1449,UP!$C$15:$AH$16,2,0)</f>
        <v>0</v>
      </c>
    </row>
    <row r="1450" customFormat="false" ht="15.75" hidden="false" customHeight="true" outlineLevel="0" collapsed="false">
      <c r="A1450" s="21" t="s">
        <v>44</v>
      </c>
      <c r="B1450" s="22" t="n">
        <v>3</v>
      </c>
      <c r="C1450" s="23" t="s">
        <v>56</v>
      </c>
      <c r="D1450" s="23" t="n">
        <v>23791</v>
      </c>
      <c r="E1450" s="24" t="s">
        <v>91</v>
      </c>
      <c r="F1450" s="15" t="n">
        <f aca="false">IF(ISERROR(SEARCH("2",E1450)),0,1)</f>
        <v>1</v>
      </c>
      <c r="G1450" s="15" t="n">
        <v>0</v>
      </c>
      <c r="H1450" s="2" t="n">
        <f aca="false">MAX(I1450:J1450)</f>
        <v>0</v>
      </c>
      <c r="I1450" s="15" t="n">
        <v>0</v>
      </c>
      <c r="J1450" s="15" t="n">
        <v>0</v>
      </c>
      <c r="K1450" s="15" t="n">
        <v>6.43669137821562</v>
      </c>
      <c r="L1450" s="15" t="n">
        <v>65</v>
      </c>
      <c r="M1450" s="25" t="n">
        <v>4.33539001</v>
      </c>
      <c r="N1450" s="0" t="str">
        <f aca="false">A1450&amp;"_"&amp;B1450</f>
        <v>MAW752_3</v>
      </c>
      <c r="O1450" s="0" t="n">
        <f aca="false">HLOOKUP(N1450,UP!$C$15:$AH$16,2,0)</f>
        <v>0</v>
      </c>
    </row>
    <row r="1451" customFormat="false" ht="15.75" hidden="false" customHeight="true" outlineLevel="0" collapsed="false">
      <c r="A1451" s="21" t="s">
        <v>44</v>
      </c>
      <c r="B1451" s="22" t="n">
        <v>3</v>
      </c>
      <c r="C1451" s="23" t="s">
        <v>56</v>
      </c>
      <c r="D1451" s="23" t="n">
        <v>23793</v>
      </c>
      <c r="E1451" s="24" t="s">
        <v>91</v>
      </c>
      <c r="F1451" s="15" t="n">
        <f aca="false">IF(ISERROR(SEARCH("2",E1451)),0,1)</f>
        <v>1</v>
      </c>
      <c r="G1451" s="15" t="n">
        <v>0</v>
      </c>
      <c r="H1451" s="2" t="n">
        <f aca="false">MAX(I1451:J1451)</f>
        <v>0</v>
      </c>
      <c r="I1451" s="15" t="n">
        <v>0</v>
      </c>
      <c r="J1451" s="15" t="n">
        <v>0</v>
      </c>
      <c r="K1451" s="15" t="n">
        <v>4.81158476842179</v>
      </c>
      <c r="L1451" s="15" t="n">
        <v>65</v>
      </c>
      <c r="M1451" s="25" t="n">
        <v>4.33539001</v>
      </c>
      <c r="N1451" s="0" t="str">
        <f aca="false">A1451&amp;"_"&amp;B1451</f>
        <v>MAW752_3</v>
      </c>
      <c r="O1451" s="0" t="n">
        <f aca="false">HLOOKUP(N1451,UP!$C$15:$AH$16,2,0)</f>
        <v>0</v>
      </c>
    </row>
    <row r="1452" customFormat="false" ht="15.75" hidden="false" customHeight="true" outlineLevel="0" collapsed="false">
      <c r="A1452" s="21" t="s">
        <v>44</v>
      </c>
      <c r="B1452" s="22" t="n">
        <v>2</v>
      </c>
      <c r="C1452" s="23" t="s">
        <v>76</v>
      </c>
      <c r="D1452" s="23" t="n">
        <v>18280</v>
      </c>
      <c r="E1452" s="24" t="s">
        <v>91</v>
      </c>
      <c r="F1452" s="15" t="n">
        <f aca="false">IF(ISERROR(SEARCH("2",E1452)),0,1)</f>
        <v>1</v>
      </c>
      <c r="G1452" s="15" t="n">
        <v>0</v>
      </c>
      <c r="H1452" s="2" t="n">
        <f aca="false">MAX(I1452:J1452)</f>
        <v>0</v>
      </c>
      <c r="I1452" s="15" t="n">
        <v>0</v>
      </c>
      <c r="J1452" s="15" t="n">
        <v>0</v>
      </c>
      <c r="K1452" s="15" t="n">
        <v>3.4993807869255</v>
      </c>
      <c r="L1452" s="15" t="n">
        <v>65</v>
      </c>
      <c r="M1452" s="25" t="n">
        <v>4.33539001</v>
      </c>
      <c r="N1452" s="0" t="str">
        <f aca="false">A1452&amp;"_"&amp;B1452</f>
        <v>MAW752_2</v>
      </c>
      <c r="O1452" s="0" t="n">
        <f aca="false">HLOOKUP(N1452,UP!$C$15:$AH$16,2,0)</f>
        <v>0</v>
      </c>
    </row>
    <row r="1453" customFormat="false" ht="15.75" hidden="false" customHeight="true" outlineLevel="0" collapsed="false">
      <c r="A1453" s="21" t="s">
        <v>44</v>
      </c>
      <c r="B1453" s="22" t="n">
        <v>2</v>
      </c>
      <c r="C1453" s="23" t="s">
        <v>56</v>
      </c>
      <c r="D1453" s="23" t="n">
        <v>18242</v>
      </c>
      <c r="E1453" s="24" t="s">
        <v>91</v>
      </c>
      <c r="F1453" s="15" t="n">
        <f aca="false">IF(ISERROR(SEARCH("2",E1453)),0,1)</f>
        <v>1</v>
      </c>
      <c r="G1453" s="15" t="n">
        <v>0</v>
      </c>
      <c r="H1453" s="2" t="n">
        <f aca="false">MAX(I1453:J1453)</f>
        <v>0</v>
      </c>
      <c r="I1453" s="15" t="n">
        <v>0</v>
      </c>
      <c r="J1453" s="15" t="n">
        <v>0</v>
      </c>
      <c r="K1453" s="15" t="n">
        <v>5.75009630377357</v>
      </c>
      <c r="L1453" s="15" t="n">
        <v>65</v>
      </c>
      <c r="M1453" s="25" t="n">
        <v>4.33539001</v>
      </c>
      <c r="N1453" s="0" t="str">
        <f aca="false">A1453&amp;"_"&amp;B1453</f>
        <v>MAW752_2</v>
      </c>
      <c r="O1453" s="0" t="n">
        <f aca="false">HLOOKUP(N1453,UP!$C$15:$AH$16,2,0)</f>
        <v>0</v>
      </c>
    </row>
    <row r="1454" customFormat="false" ht="15.75" hidden="false" customHeight="true" outlineLevel="0" collapsed="false">
      <c r="A1454" s="21" t="s">
        <v>44</v>
      </c>
      <c r="B1454" s="22" t="n">
        <v>3</v>
      </c>
      <c r="C1454" s="23" t="s">
        <v>53</v>
      </c>
      <c r="D1454" s="23" t="n">
        <v>18502</v>
      </c>
      <c r="E1454" s="24" t="s">
        <v>91</v>
      </c>
      <c r="F1454" s="15" t="n">
        <f aca="false">IF(ISERROR(SEARCH("2",E1454)),0,1)</f>
        <v>1</v>
      </c>
      <c r="G1454" s="15" t="n">
        <v>0</v>
      </c>
      <c r="H1454" s="2" t="n">
        <f aca="false">MAX(I1454:J1454)</f>
        <v>0</v>
      </c>
      <c r="I1454" s="15" t="n">
        <v>0</v>
      </c>
      <c r="J1454" s="15" t="n">
        <v>0</v>
      </c>
      <c r="K1454" s="15" t="n">
        <v>2.49462091649115</v>
      </c>
      <c r="L1454" s="15" t="n">
        <v>65</v>
      </c>
      <c r="M1454" s="25" t="n">
        <v>4.33539001</v>
      </c>
      <c r="N1454" s="0" t="str">
        <f aca="false">A1454&amp;"_"&amp;B1454</f>
        <v>MAW752_3</v>
      </c>
      <c r="O1454" s="0" t="n">
        <f aca="false">HLOOKUP(N1454,UP!$C$15:$AH$16,2,0)</f>
        <v>0</v>
      </c>
    </row>
    <row r="1455" customFormat="false" ht="15.75" hidden="false" customHeight="true" outlineLevel="0" collapsed="false">
      <c r="A1455" s="21" t="s">
        <v>44</v>
      </c>
      <c r="B1455" s="22" t="n">
        <v>3</v>
      </c>
      <c r="C1455" s="23" t="s">
        <v>53</v>
      </c>
      <c r="D1455" s="23" t="n">
        <v>18579</v>
      </c>
      <c r="E1455" s="24" t="s">
        <v>91</v>
      </c>
      <c r="F1455" s="15" t="n">
        <f aca="false">IF(ISERROR(SEARCH("2",E1455)),0,1)</f>
        <v>1</v>
      </c>
      <c r="G1455" s="15" t="n">
        <v>0</v>
      </c>
      <c r="H1455" s="2" t="n">
        <f aca="false">MAX(I1455:J1455)</f>
        <v>0</v>
      </c>
      <c r="I1455" s="15" t="n">
        <v>0</v>
      </c>
      <c r="J1455" s="15" t="n">
        <v>0</v>
      </c>
      <c r="K1455" s="15" t="n">
        <v>1.27587931643915</v>
      </c>
      <c r="L1455" s="15" t="n">
        <v>65</v>
      </c>
      <c r="M1455" s="25" t="n">
        <v>4.33539001</v>
      </c>
      <c r="N1455" s="0" t="str">
        <f aca="false">A1455&amp;"_"&amp;B1455</f>
        <v>MAW752_3</v>
      </c>
      <c r="O1455" s="0" t="n">
        <f aca="false">HLOOKUP(N1455,UP!$C$15:$AH$16,2,0)</f>
        <v>0</v>
      </c>
    </row>
    <row r="1456" customFormat="false" ht="15.75" hidden="false" customHeight="true" outlineLevel="0" collapsed="false">
      <c r="A1456" s="21" t="s">
        <v>44</v>
      </c>
      <c r="B1456" s="22" t="n">
        <v>2</v>
      </c>
      <c r="C1456" s="23" t="s">
        <v>83</v>
      </c>
      <c r="D1456" s="23" t="n">
        <v>29595</v>
      </c>
      <c r="E1456" s="24" t="s">
        <v>91</v>
      </c>
      <c r="F1456" s="15" t="n">
        <f aca="false">IF(ISERROR(SEARCH("2",E1456)),0,1)</f>
        <v>1</v>
      </c>
      <c r="G1456" s="15" t="n">
        <v>0</v>
      </c>
      <c r="H1456" s="2" t="n">
        <f aca="false">MAX(I1456:J1456)</f>
        <v>0</v>
      </c>
      <c r="I1456" s="15" t="n">
        <v>0</v>
      </c>
      <c r="J1456" s="15" t="n">
        <v>0</v>
      </c>
      <c r="K1456" s="15" t="n">
        <v>3.83706272727823</v>
      </c>
      <c r="L1456" s="15" t="n">
        <v>65</v>
      </c>
      <c r="M1456" s="25" t="n">
        <v>4.33539001</v>
      </c>
      <c r="N1456" s="0" t="str">
        <f aca="false">A1456&amp;"_"&amp;B1456</f>
        <v>MAW752_2</v>
      </c>
      <c r="O1456" s="0" t="n">
        <f aca="false">HLOOKUP(N1456,UP!$C$15:$AH$16,2,0)</f>
        <v>0</v>
      </c>
    </row>
    <row r="1457" customFormat="false" ht="15.75" hidden="false" customHeight="true" outlineLevel="0" collapsed="false">
      <c r="A1457" s="21" t="s">
        <v>44</v>
      </c>
      <c r="B1457" s="22" t="n">
        <v>3</v>
      </c>
      <c r="C1457" s="23" t="s">
        <v>56</v>
      </c>
      <c r="D1457" s="23" t="n">
        <v>18110</v>
      </c>
      <c r="E1457" s="24" t="s">
        <v>91</v>
      </c>
      <c r="F1457" s="15" t="n">
        <f aca="false">IF(ISERROR(SEARCH("2",E1457)),0,1)</f>
        <v>1</v>
      </c>
      <c r="G1457" s="15" t="n">
        <v>0</v>
      </c>
      <c r="H1457" s="2" t="n">
        <f aca="false">MAX(I1457:J1457)</f>
        <v>0</v>
      </c>
      <c r="I1457" s="15" t="n">
        <v>0</v>
      </c>
      <c r="J1457" s="15" t="n">
        <v>0</v>
      </c>
      <c r="K1457" s="15" t="n">
        <v>2.04282062299676</v>
      </c>
      <c r="L1457" s="15" t="n">
        <v>65</v>
      </c>
      <c r="M1457" s="25" t="n">
        <v>4.33539001</v>
      </c>
      <c r="N1457" s="0" t="str">
        <f aca="false">A1457&amp;"_"&amp;B1457</f>
        <v>MAW752_3</v>
      </c>
      <c r="O1457" s="0" t="n">
        <f aca="false">HLOOKUP(N1457,UP!$C$15:$AH$16,2,0)</f>
        <v>0</v>
      </c>
    </row>
    <row r="1458" customFormat="false" ht="15.75" hidden="false" customHeight="true" outlineLevel="0" collapsed="false">
      <c r="A1458" s="21" t="s">
        <v>44</v>
      </c>
      <c r="B1458" s="22" t="n">
        <v>3</v>
      </c>
      <c r="C1458" s="23" t="s">
        <v>56</v>
      </c>
      <c r="D1458" s="23" t="n">
        <v>18681</v>
      </c>
      <c r="E1458" s="24" t="s">
        <v>91</v>
      </c>
      <c r="F1458" s="15" t="n">
        <f aca="false">IF(ISERROR(SEARCH("2",E1458)),0,1)</f>
        <v>1</v>
      </c>
      <c r="G1458" s="15" t="n">
        <v>0</v>
      </c>
      <c r="H1458" s="2" t="n">
        <f aca="false">MAX(I1458:J1458)</f>
        <v>0</v>
      </c>
      <c r="I1458" s="15" t="n">
        <v>0</v>
      </c>
      <c r="J1458" s="15" t="n">
        <v>0</v>
      </c>
      <c r="K1458" s="15" t="n">
        <v>4.86978277232954</v>
      </c>
      <c r="L1458" s="15" t="n">
        <v>65</v>
      </c>
      <c r="M1458" s="25" t="n">
        <v>4.33539001</v>
      </c>
      <c r="N1458" s="0" t="str">
        <f aca="false">A1458&amp;"_"&amp;B1458</f>
        <v>MAW752_3</v>
      </c>
      <c r="O1458" s="0" t="n">
        <f aca="false">HLOOKUP(N1458,UP!$C$15:$AH$16,2,0)</f>
        <v>0</v>
      </c>
    </row>
    <row r="1459" customFormat="false" ht="15.75" hidden="false" customHeight="true" outlineLevel="0" collapsed="false">
      <c r="A1459" s="21" t="s">
        <v>44</v>
      </c>
      <c r="B1459" s="22" t="n">
        <v>3</v>
      </c>
      <c r="C1459" s="23" t="s">
        <v>56</v>
      </c>
      <c r="D1459" s="23" t="n">
        <v>23726</v>
      </c>
      <c r="E1459" s="24" t="s">
        <v>91</v>
      </c>
      <c r="F1459" s="15" t="n">
        <f aca="false">IF(ISERROR(SEARCH("2",E1459)),0,1)</f>
        <v>1</v>
      </c>
      <c r="G1459" s="15" t="n">
        <v>0</v>
      </c>
      <c r="H1459" s="2" t="n">
        <f aca="false">MAX(I1459:J1459)</f>
        <v>0</v>
      </c>
      <c r="I1459" s="15" t="n">
        <v>0</v>
      </c>
      <c r="J1459" s="15" t="n">
        <v>0</v>
      </c>
      <c r="K1459" s="15" t="n">
        <v>3.80431162386456</v>
      </c>
      <c r="L1459" s="15" t="n">
        <v>65</v>
      </c>
      <c r="M1459" s="25" t="n">
        <v>4.33539001</v>
      </c>
      <c r="N1459" s="0" t="str">
        <f aca="false">A1459&amp;"_"&amp;B1459</f>
        <v>MAW752_3</v>
      </c>
      <c r="O1459" s="0" t="n">
        <f aca="false">HLOOKUP(N1459,UP!$C$15:$AH$16,2,0)</f>
        <v>0</v>
      </c>
    </row>
    <row r="1460" customFormat="false" ht="15.75" hidden="false" customHeight="true" outlineLevel="0" collapsed="false">
      <c r="A1460" s="21" t="s">
        <v>44</v>
      </c>
      <c r="B1460" s="22" t="n">
        <v>3</v>
      </c>
      <c r="C1460" s="23" t="s">
        <v>66</v>
      </c>
      <c r="D1460" s="23" t="n">
        <v>23727</v>
      </c>
      <c r="E1460" s="24" t="s">
        <v>91</v>
      </c>
      <c r="F1460" s="15" t="n">
        <f aca="false">IF(ISERROR(SEARCH("2",E1460)),0,1)</f>
        <v>1</v>
      </c>
      <c r="G1460" s="15" t="n">
        <v>0</v>
      </c>
      <c r="H1460" s="2" t="n">
        <f aca="false">MAX(I1460:J1460)</f>
        <v>0</v>
      </c>
      <c r="I1460" s="15" t="n">
        <v>0</v>
      </c>
      <c r="J1460" s="15" t="n">
        <v>0</v>
      </c>
      <c r="K1460" s="15" t="n">
        <v>4.81103498970741</v>
      </c>
      <c r="L1460" s="15" t="n">
        <v>65</v>
      </c>
      <c r="M1460" s="25" t="n">
        <v>4.33539001</v>
      </c>
      <c r="N1460" s="0" t="str">
        <f aca="false">A1460&amp;"_"&amp;B1460</f>
        <v>MAW752_3</v>
      </c>
      <c r="O1460" s="0" t="n">
        <f aca="false">HLOOKUP(N1460,UP!$C$15:$AH$16,2,0)</f>
        <v>0</v>
      </c>
    </row>
    <row r="1461" customFormat="false" ht="15.75" hidden="false" customHeight="true" outlineLevel="0" collapsed="false">
      <c r="A1461" s="21" t="s">
        <v>44</v>
      </c>
      <c r="B1461" s="22" t="n">
        <v>2</v>
      </c>
      <c r="C1461" s="23" t="s">
        <v>56</v>
      </c>
      <c r="D1461" s="23" t="n">
        <v>18546</v>
      </c>
      <c r="E1461" s="24" t="s">
        <v>91</v>
      </c>
      <c r="F1461" s="15" t="n">
        <f aca="false">IF(ISERROR(SEARCH("2",E1461)),0,1)</f>
        <v>1</v>
      </c>
      <c r="G1461" s="15" t="n">
        <v>0</v>
      </c>
      <c r="H1461" s="2" t="n">
        <f aca="false">MAX(I1461:J1461)</f>
        <v>0</v>
      </c>
      <c r="I1461" s="15" t="n">
        <v>0</v>
      </c>
      <c r="J1461" s="15" t="n">
        <v>0</v>
      </c>
      <c r="K1461" s="15" t="n">
        <v>4.61272195344955</v>
      </c>
      <c r="L1461" s="15" t="n">
        <v>65</v>
      </c>
      <c r="M1461" s="25" t="n">
        <v>4.33539001</v>
      </c>
      <c r="N1461" s="0" t="str">
        <f aca="false">A1461&amp;"_"&amp;B1461</f>
        <v>MAW752_2</v>
      </c>
      <c r="O1461" s="0" t="n">
        <f aca="false">HLOOKUP(N1461,UP!$C$15:$AH$16,2,0)</f>
        <v>0</v>
      </c>
    </row>
    <row r="1462" customFormat="false" ht="15.75" hidden="false" customHeight="true" outlineLevel="0" collapsed="false">
      <c r="A1462" s="21" t="s">
        <v>44</v>
      </c>
      <c r="B1462" s="22" t="n">
        <v>2</v>
      </c>
      <c r="C1462" s="23" t="s">
        <v>56</v>
      </c>
      <c r="D1462" s="23" t="n">
        <v>18729</v>
      </c>
      <c r="E1462" s="24" t="s">
        <v>91</v>
      </c>
      <c r="F1462" s="15" t="n">
        <f aca="false">IF(ISERROR(SEARCH("2",E1462)),0,1)</f>
        <v>1</v>
      </c>
      <c r="G1462" s="15" t="n">
        <v>0</v>
      </c>
      <c r="H1462" s="2" t="n">
        <f aca="false">MAX(I1462:J1462)</f>
        <v>0</v>
      </c>
      <c r="I1462" s="15" t="n">
        <v>0</v>
      </c>
      <c r="J1462" s="15" t="n">
        <v>0</v>
      </c>
      <c r="K1462" s="15" t="n">
        <v>6.80641756363497</v>
      </c>
      <c r="L1462" s="15" t="n">
        <v>65</v>
      </c>
      <c r="M1462" s="25" t="n">
        <v>4.33539001</v>
      </c>
      <c r="N1462" s="0" t="str">
        <f aca="false">A1462&amp;"_"&amp;B1462</f>
        <v>MAW752_2</v>
      </c>
      <c r="O1462" s="0" t="n">
        <f aca="false">HLOOKUP(N1462,UP!$C$15:$AH$16,2,0)</f>
        <v>0</v>
      </c>
    </row>
    <row r="1463" customFormat="false" ht="15.75" hidden="false" customHeight="true" outlineLevel="0" collapsed="false">
      <c r="A1463" s="21" t="s">
        <v>44</v>
      </c>
      <c r="B1463" s="22" t="n">
        <v>2</v>
      </c>
      <c r="C1463" s="23" t="s">
        <v>56</v>
      </c>
      <c r="D1463" s="23" t="n">
        <v>18732</v>
      </c>
      <c r="E1463" s="24" t="s">
        <v>91</v>
      </c>
      <c r="F1463" s="15" t="n">
        <f aca="false">IF(ISERROR(SEARCH("2",E1463)),0,1)</f>
        <v>1</v>
      </c>
      <c r="G1463" s="15" t="n">
        <v>0</v>
      </c>
      <c r="H1463" s="2" t="n">
        <f aca="false">MAX(I1463:J1463)</f>
        <v>0</v>
      </c>
      <c r="I1463" s="15" t="n">
        <v>0</v>
      </c>
      <c r="J1463" s="15" t="n">
        <v>0</v>
      </c>
      <c r="K1463" s="15" t="n">
        <v>4.59505049477311</v>
      </c>
      <c r="L1463" s="15" t="n">
        <v>65</v>
      </c>
      <c r="M1463" s="25" t="n">
        <v>4.33539001</v>
      </c>
      <c r="N1463" s="0" t="str">
        <f aca="false">A1463&amp;"_"&amp;B1463</f>
        <v>MAW752_2</v>
      </c>
      <c r="O1463" s="0" t="n">
        <f aca="false">HLOOKUP(N1463,UP!$C$15:$AH$16,2,0)</f>
        <v>0</v>
      </c>
    </row>
    <row r="1464" customFormat="false" ht="15.75" hidden="false" customHeight="true" outlineLevel="0" collapsed="false">
      <c r="A1464" s="21" t="s">
        <v>44</v>
      </c>
      <c r="B1464" s="22" t="n">
        <v>2</v>
      </c>
      <c r="C1464" s="23" t="s">
        <v>56</v>
      </c>
      <c r="D1464" s="23" t="n">
        <v>29484</v>
      </c>
      <c r="E1464" s="24" t="s">
        <v>91</v>
      </c>
      <c r="F1464" s="15" t="n">
        <f aca="false">IF(ISERROR(SEARCH("2",E1464)),0,1)</f>
        <v>1</v>
      </c>
      <c r="G1464" s="15" t="n">
        <v>0</v>
      </c>
      <c r="H1464" s="2" t="n">
        <f aca="false">MAX(I1464:J1464)</f>
        <v>0</v>
      </c>
      <c r="I1464" s="15" t="n">
        <v>0</v>
      </c>
      <c r="J1464" s="15" t="n">
        <v>0</v>
      </c>
      <c r="K1464" s="15" t="n">
        <v>5.5271610350932</v>
      </c>
      <c r="L1464" s="15" t="n">
        <v>65</v>
      </c>
      <c r="M1464" s="25" t="n">
        <v>4.33539001</v>
      </c>
      <c r="N1464" s="0" t="str">
        <f aca="false">A1464&amp;"_"&amp;B1464</f>
        <v>MAW752_2</v>
      </c>
      <c r="O1464" s="0" t="n">
        <f aca="false">HLOOKUP(N1464,UP!$C$15:$AH$16,2,0)</f>
        <v>0</v>
      </c>
    </row>
    <row r="1465" customFormat="false" ht="15.75" hidden="false" customHeight="true" outlineLevel="0" collapsed="false">
      <c r="A1465" s="21" t="s">
        <v>44</v>
      </c>
      <c r="B1465" s="22" t="n">
        <v>2</v>
      </c>
      <c r="C1465" s="23" t="s">
        <v>56</v>
      </c>
      <c r="D1465" s="23" t="n">
        <v>18735</v>
      </c>
      <c r="E1465" s="24" t="s">
        <v>91</v>
      </c>
      <c r="F1465" s="15" t="n">
        <f aca="false">IF(ISERROR(SEARCH("2",E1465)),0,1)</f>
        <v>1</v>
      </c>
      <c r="G1465" s="15" t="n">
        <v>0</v>
      </c>
      <c r="H1465" s="2" t="n">
        <f aca="false">MAX(I1465:J1465)</f>
        <v>0</v>
      </c>
      <c r="I1465" s="15" t="n">
        <v>0</v>
      </c>
      <c r="J1465" s="15" t="n">
        <v>0</v>
      </c>
      <c r="K1465" s="15" t="n">
        <v>4.36441832409145</v>
      </c>
      <c r="L1465" s="15" t="n">
        <v>65</v>
      </c>
      <c r="M1465" s="25" t="n">
        <v>4.33539001</v>
      </c>
      <c r="N1465" s="0" t="str">
        <f aca="false">A1465&amp;"_"&amp;B1465</f>
        <v>MAW752_2</v>
      </c>
      <c r="O1465" s="0" t="n">
        <f aca="false">HLOOKUP(N1465,UP!$C$15:$AH$16,2,0)</f>
        <v>0</v>
      </c>
    </row>
    <row r="1466" customFormat="false" ht="15.75" hidden="false" customHeight="true" outlineLevel="0" collapsed="false">
      <c r="A1466" s="21" t="s">
        <v>44</v>
      </c>
      <c r="B1466" s="22" t="n">
        <v>2</v>
      </c>
      <c r="C1466" s="23" t="s">
        <v>56</v>
      </c>
      <c r="D1466" s="23" t="n">
        <v>19809</v>
      </c>
      <c r="E1466" s="24" t="s">
        <v>91</v>
      </c>
      <c r="F1466" s="15" t="n">
        <f aca="false">IF(ISERROR(SEARCH("2",E1466)),0,1)</f>
        <v>1</v>
      </c>
      <c r="G1466" s="15" t="n">
        <v>0</v>
      </c>
      <c r="H1466" s="2" t="n">
        <f aca="false">MAX(I1466:J1466)</f>
        <v>0</v>
      </c>
      <c r="I1466" s="15" t="n">
        <v>0</v>
      </c>
      <c r="J1466" s="15" t="n">
        <v>0</v>
      </c>
      <c r="K1466" s="15" t="n">
        <v>2.77634323770181</v>
      </c>
      <c r="L1466" s="15" t="n">
        <v>65</v>
      </c>
      <c r="M1466" s="25" t="n">
        <v>4.33539001</v>
      </c>
      <c r="N1466" s="0" t="str">
        <f aca="false">A1466&amp;"_"&amp;B1466</f>
        <v>MAW752_2</v>
      </c>
      <c r="O1466" s="0" t="n">
        <f aca="false">HLOOKUP(N1466,UP!$C$15:$AH$16,2,0)</f>
        <v>0</v>
      </c>
    </row>
    <row r="1467" customFormat="false" ht="15.75" hidden="false" customHeight="true" outlineLevel="0" collapsed="false">
      <c r="A1467" s="21" t="s">
        <v>44</v>
      </c>
      <c r="B1467" s="22" t="n">
        <v>2</v>
      </c>
      <c r="C1467" s="23" t="s">
        <v>56</v>
      </c>
      <c r="D1467" s="23" t="n">
        <v>19827</v>
      </c>
      <c r="E1467" s="24" t="s">
        <v>91</v>
      </c>
      <c r="F1467" s="15" t="n">
        <f aca="false">IF(ISERROR(SEARCH("2",E1467)),0,1)</f>
        <v>1</v>
      </c>
      <c r="G1467" s="15" t="n">
        <v>0</v>
      </c>
      <c r="H1467" s="2" t="n">
        <f aca="false">MAX(I1467:J1467)</f>
        <v>0</v>
      </c>
      <c r="I1467" s="15" t="n">
        <v>0</v>
      </c>
      <c r="J1467" s="15" t="n">
        <v>0</v>
      </c>
      <c r="K1467" s="15" t="n">
        <v>6.16364770671049</v>
      </c>
      <c r="L1467" s="15" t="n">
        <v>65</v>
      </c>
      <c r="M1467" s="25" t="n">
        <v>4.33539001</v>
      </c>
      <c r="N1467" s="0" t="str">
        <f aca="false">A1467&amp;"_"&amp;B1467</f>
        <v>MAW752_2</v>
      </c>
      <c r="O1467" s="0" t="n">
        <f aca="false">HLOOKUP(N1467,UP!$C$15:$AH$16,2,0)</f>
        <v>0</v>
      </c>
    </row>
    <row r="1468" customFormat="false" ht="15.75" hidden="false" customHeight="true" outlineLevel="0" collapsed="false">
      <c r="A1468" s="21" t="s">
        <v>44</v>
      </c>
      <c r="B1468" s="22" t="n">
        <v>2</v>
      </c>
      <c r="C1468" s="23" t="s">
        <v>65</v>
      </c>
      <c r="D1468" s="23" t="n">
        <v>19650</v>
      </c>
      <c r="E1468" s="24" t="s">
        <v>91</v>
      </c>
      <c r="F1468" s="15" t="n">
        <f aca="false">IF(ISERROR(SEARCH("2",E1468)),0,1)</f>
        <v>1</v>
      </c>
      <c r="G1468" s="15" t="n">
        <v>0</v>
      </c>
      <c r="H1468" s="2" t="n">
        <f aca="false">MAX(I1468:J1468)</f>
        <v>0</v>
      </c>
      <c r="I1468" s="15" t="n">
        <v>0</v>
      </c>
      <c r="J1468" s="15" t="n">
        <v>0</v>
      </c>
      <c r="K1468" s="15" t="n">
        <v>4.12604998150032</v>
      </c>
      <c r="L1468" s="15" t="n">
        <v>65</v>
      </c>
      <c r="M1468" s="25" t="n">
        <v>4.33539001</v>
      </c>
      <c r="N1468" s="0" t="str">
        <f aca="false">A1468&amp;"_"&amp;B1468</f>
        <v>MAW752_2</v>
      </c>
      <c r="O1468" s="0" t="n">
        <f aca="false">HLOOKUP(N1468,UP!$C$15:$AH$16,2,0)</f>
        <v>0</v>
      </c>
    </row>
    <row r="1469" customFormat="false" ht="15.75" hidden="false" customHeight="true" outlineLevel="0" collapsed="false">
      <c r="A1469" s="21" t="s">
        <v>44</v>
      </c>
      <c r="B1469" s="22" t="n">
        <v>2</v>
      </c>
      <c r="C1469" s="23" t="s">
        <v>56</v>
      </c>
      <c r="D1469" s="23" t="n">
        <v>19661</v>
      </c>
      <c r="E1469" s="24" t="s">
        <v>91</v>
      </c>
      <c r="F1469" s="15" t="n">
        <f aca="false">IF(ISERROR(SEARCH("2",E1469)),0,1)</f>
        <v>1</v>
      </c>
      <c r="G1469" s="15" t="n">
        <v>0</v>
      </c>
      <c r="H1469" s="2" t="n">
        <f aca="false">MAX(I1469:J1469)</f>
        <v>0</v>
      </c>
      <c r="I1469" s="15" t="n">
        <v>0</v>
      </c>
      <c r="J1469" s="15" t="n">
        <v>0</v>
      </c>
      <c r="K1469" s="15" t="n">
        <v>4.64021088916847</v>
      </c>
      <c r="L1469" s="15" t="n">
        <v>65</v>
      </c>
      <c r="M1469" s="25" t="n">
        <v>4.33539001</v>
      </c>
      <c r="N1469" s="0" t="str">
        <f aca="false">A1469&amp;"_"&amp;B1469</f>
        <v>MAW752_2</v>
      </c>
      <c r="O1469" s="0" t="n">
        <f aca="false">HLOOKUP(N1469,UP!$C$15:$AH$16,2,0)</f>
        <v>0</v>
      </c>
    </row>
    <row r="1470" customFormat="false" ht="15.75" hidden="false" customHeight="true" outlineLevel="0" collapsed="false">
      <c r="A1470" s="21" t="s">
        <v>44</v>
      </c>
      <c r="B1470" s="22" t="n">
        <v>2</v>
      </c>
      <c r="C1470" s="23" t="s">
        <v>67</v>
      </c>
      <c r="D1470" s="23" t="n">
        <v>19837</v>
      </c>
      <c r="E1470" s="24" t="s">
        <v>91</v>
      </c>
      <c r="F1470" s="15" t="n">
        <f aca="false">IF(ISERROR(SEARCH("2",E1470)),0,1)</f>
        <v>1</v>
      </c>
      <c r="G1470" s="15" t="n">
        <v>0</v>
      </c>
      <c r="H1470" s="2" t="n">
        <f aca="false">MAX(I1470:J1470)</f>
        <v>0</v>
      </c>
      <c r="I1470" s="15" t="n">
        <v>0</v>
      </c>
      <c r="J1470" s="15" t="n">
        <v>0</v>
      </c>
      <c r="K1470" s="15" t="n">
        <v>4.41998524415182</v>
      </c>
      <c r="L1470" s="15" t="n">
        <v>65</v>
      </c>
      <c r="M1470" s="25" t="n">
        <v>4.33539001</v>
      </c>
      <c r="N1470" s="0" t="str">
        <f aca="false">A1470&amp;"_"&amp;B1470</f>
        <v>MAW752_2</v>
      </c>
      <c r="O1470" s="0" t="n">
        <f aca="false">HLOOKUP(N1470,UP!$C$15:$AH$16,2,0)</f>
        <v>0</v>
      </c>
    </row>
    <row r="1471" customFormat="false" ht="15.75" hidden="false" customHeight="true" outlineLevel="0" collapsed="false">
      <c r="A1471" s="21" t="s">
        <v>44</v>
      </c>
      <c r="B1471" s="53" t="n">
        <v>2</v>
      </c>
      <c r="C1471" s="54" t="s">
        <v>83</v>
      </c>
      <c r="D1471" s="54" t="n">
        <v>29278</v>
      </c>
      <c r="E1471" s="55" t="s">
        <v>91</v>
      </c>
      <c r="F1471" s="15" t="n">
        <f aca="false">IF(ISERROR(SEARCH("2",E1471)),0,1)</f>
        <v>1</v>
      </c>
      <c r="G1471" s="15" t="n">
        <v>0</v>
      </c>
      <c r="H1471" s="2" t="n">
        <f aca="false">MAX(I1471:J1471)</f>
        <v>0</v>
      </c>
      <c r="I1471" s="15" t="n">
        <v>0</v>
      </c>
      <c r="J1471" s="15" t="n">
        <v>0</v>
      </c>
      <c r="K1471" s="15" t="n">
        <v>2.83340241427263</v>
      </c>
      <c r="L1471" s="15" t="n">
        <v>65</v>
      </c>
      <c r="M1471" s="25" t="n">
        <v>4.33539001</v>
      </c>
      <c r="N1471" s="0" t="str">
        <f aca="false">A1471&amp;"_"&amp;B1471</f>
        <v>MAW752_2</v>
      </c>
      <c r="O1471" s="0" t="n">
        <f aca="false">HLOOKUP(N1471,UP!$C$15:$AH$16,2,0)</f>
        <v>0</v>
      </c>
    </row>
    <row r="1472" customFormat="false" ht="15.75" hidden="false" customHeight="true" outlineLevel="0" collapsed="false">
      <c r="A1472" s="21" t="s">
        <v>44</v>
      </c>
      <c r="B1472" s="22" t="n">
        <v>2</v>
      </c>
      <c r="C1472" s="23" t="s">
        <v>56</v>
      </c>
      <c r="D1472" s="23" t="n">
        <v>29429</v>
      </c>
      <c r="E1472" s="24" t="s">
        <v>91</v>
      </c>
      <c r="F1472" s="15" t="n">
        <f aca="false">IF(ISERROR(SEARCH("2",E1472)),0,1)</f>
        <v>1</v>
      </c>
      <c r="G1472" s="15" t="n">
        <v>0</v>
      </c>
      <c r="H1472" s="2" t="n">
        <f aca="false">MAX(I1472:J1472)</f>
        <v>0</v>
      </c>
      <c r="I1472" s="15" t="n">
        <v>0</v>
      </c>
      <c r="J1472" s="15" t="n">
        <v>0</v>
      </c>
      <c r="K1472" s="15" t="n">
        <v>5.74986068432455</v>
      </c>
      <c r="L1472" s="15" t="n">
        <v>65</v>
      </c>
      <c r="M1472" s="25" t="n">
        <v>4.33539001</v>
      </c>
      <c r="N1472" s="0" t="str">
        <f aca="false">A1472&amp;"_"&amp;B1472</f>
        <v>MAW752_2</v>
      </c>
      <c r="O1472" s="0" t="n">
        <f aca="false">HLOOKUP(N1472,UP!$C$15:$AH$16,2,0)</f>
        <v>0</v>
      </c>
    </row>
    <row r="1473" customFormat="false" ht="15.75" hidden="false" customHeight="true" outlineLevel="0" collapsed="false">
      <c r="A1473" s="21" t="s">
        <v>44</v>
      </c>
      <c r="B1473" s="22" t="n">
        <v>2</v>
      </c>
      <c r="C1473" s="23" t="s">
        <v>56</v>
      </c>
      <c r="D1473" s="23" t="n">
        <v>29591</v>
      </c>
      <c r="E1473" s="24" t="s">
        <v>91</v>
      </c>
      <c r="F1473" s="15" t="n">
        <f aca="false">IF(ISERROR(SEARCH("2",E1473)),0,1)</f>
        <v>1</v>
      </c>
      <c r="G1473" s="15" t="n">
        <v>0</v>
      </c>
      <c r="H1473" s="2" t="n">
        <f aca="false">MAX(I1473:J1473)</f>
        <v>0</v>
      </c>
      <c r="I1473" s="15" t="n">
        <v>0</v>
      </c>
      <c r="J1473" s="15" t="n">
        <v>0</v>
      </c>
      <c r="K1473" s="15" t="n">
        <v>3.62288464811975</v>
      </c>
      <c r="L1473" s="15" t="n">
        <v>65</v>
      </c>
      <c r="M1473" s="25" t="n">
        <v>4.33539001</v>
      </c>
      <c r="N1473" s="0" t="str">
        <f aca="false">A1473&amp;"_"&amp;B1473</f>
        <v>MAW752_2</v>
      </c>
      <c r="O1473" s="0" t="n">
        <f aca="false">HLOOKUP(N1473,UP!$C$15:$AH$16,2,0)</f>
        <v>0</v>
      </c>
    </row>
    <row r="1474" customFormat="false" ht="15.75" hidden="false" customHeight="true" outlineLevel="0" collapsed="false">
      <c r="A1474" s="21" t="s">
        <v>44</v>
      </c>
      <c r="B1474" s="22" t="n">
        <v>2</v>
      </c>
      <c r="C1474" s="23" t="s">
        <v>96</v>
      </c>
      <c r="D1474" s="23" t="n">
        <v>29592</v>
      </c>
      <c r="E1474" s="24" t="s">
        <v>91</v>
      </c>
      <c r="F1474" s="15" t="n">
        <f aca="false">IF(ISERROR(SEARCH("2",E1474)),0,1)</f>
        <v>1</v>
      </c>
      <c r="G1474" s="15" t="n">
        <v>0</v>
      </c>
      <c r="H1474" s="2" t="n">
        <f aca="false">MAX(I1474:J1474)</f>
        <v>0</v>
      </c>
      <c r="I1474" s="15" t="n">
        <v>0</v>
      </c>
      <c r="J1474" s="15" t="n">
        <v>0</v>
      </c>
      <c r="K1474" s="15" t="n">
        <v>3.21903291250078</v>
      </c>
      <c r="L1474" s="15" t="n">
        <v>65</v>
      </c>
      <c r="M1474" s="25" t="n">
        <v>4.33539001</v>
      </c>
      <c r="N1474" s="0" t="str">
        <f aca="false">A1474&amp;"_"&amp;B1474</f>
        <v>MAW752_2</v>
      </c>
      <c r="O1474" s="0" t="n">
        <f aca="false">HLOOKUP(N1474,UP!$C$15:$AH$16,2,0)</f>
        <v>0</v>
      </c>
    </row>
    <row r="1475" customFormat="false" ht="15.75" hidden="false" customHeight="true" outlineLevel="0" collapsed="false">
      <c r="A1475" s="21" t="s">
        <v>44</v>
      </c>
      <c r="B1475" s="22" t="n">
        <v>2</v>
      </c>
      <c r="C1475" s="23" t="s">
        <v>56</v>
      </c>
      <c r="D1475" s="23" t="n">
        <v>18723</v>
      </c>
      <c r="E1475" s="24" t="s">
        <v>91</v>
      </c>
      <c r="F1475" s="15" t="n">
        <f aca="false">IF(ISERROR(SEARCH("2",E1475)),0,1)</f>
        <v>1</v>
      </c>
      <c r="G1475" s="15" t="n">
        <v>0</v>
      </c>
      <c r="H1475" s="2" t="n">
        <f aca="false">MAX(I1475:J1475)</f>
        <v>0</v>
      </c>
      <c r="I1475" s="15" t="n">
        <v>0</v>
      </c>
      <c r="J1475" s="15" t="n">
        <v>0</v>
      </c>
      <c r="K1475" s="15" t="n">
        <v>7.44514262001794</v>
      </c>
      <c r="L1475" s="15" t="n">
        <v>65</v>
      </c>
      <c r="M1475" s="25" t="n">
        <v>4.33539001</v>
      </c>
      <c r="N1475" s="0" t="str">
        <f aca="false">A1475&amp;"_"&amp;B1475</f>
        <v>MAW752_2</v>
      </c>
      <c r="O1475" s="0" t="n">
        <f aca="false">HLOOKUP(N1475,UP!$C$15:$AH$16,2,0)</f>
        <v>0</v>
      </c>
    </row>
    <row r="1476" customFormat="false" ht="15.75" hidden="false" customHeight="true" outlineLevel="0" collapsed="false">
      <c r="A1476" s="21" t="s">
        <v>44</v>
      </c>
      <c r="B1476" s="22" t="n">
        <v>2</v>
      </c>
      <c r="C1476" s="23" t="s">
        <v>56</v>
      </c>
      <c r="D1476" s="23" t="n">
        <v>18727</v>
      </c>
      <c r="E1476" s="24" t="s">
        <v>91</v>
      </c>
      <c r="F1476" s="15" t="n">
        <f aca="false">IF(ISERROR(SEARCH("2",E1476)),0,1)</f>
        <v>1</v>
      </c>
      <c r="G1476" s="15" t="n">
        <v>0</v>
      </c>
      <c r="H1476" s="2" t="n">
        <f aca="false">MAX(I1476:J1476)</f>
        <v>0</v>
      </c>
      <c r="I1476" s="15" t="n">
        <v>0</v>
      </c>
      <c r="J1476" s="15" t="n">
        <v>0</v>
      </c>
      <c r="K1476" s="15" t="n">
        <v>3.36142559952474</v>
      </c>
      <c r="L1476" s="15" t="n">
        <v>65</v>
      </c>
      <c r="M1476" s="25" t="n">
        <v>4.33539001</v>
      </c>
      <c r="N1476" s="0" t="str">
        <f aca="false">A1476&amp;"_"&amp;B1476</f>
        <v>MAW752_2</v>
      </c>
      <c r="O1476" s="0" t="n">
        <f aca="false">HLOOKUP(N1476,UP!$C$15:$AH$16,2,0)</f>
        <v>0</v>
      </c>
    </row>
    <row r="1477" customFormat="false" ht="15.75" hidden="false" customHeight="true" outlineLevel="0" collapsed="false">
      <c r="A1477" s="21" t="s">
        <v>44</v>
      </c>
      <c r="B1477" s="22" t="n">
        <v>2</v>
      </c>
      <c r="C1477" s="23" t="s">
        <v>67</v>
      </c>
      <c r="D1477" s="23" t="n">
        <v>29377</v>
      </c>
      <c r="E1477" s="24" t="s">
        <v>91</v>
      </c>
      <c r="F1477" s="15" t="n">
        <f aca="false">IF(ISERROR(SEARCH("2",E1477)),0,1)</f>
        <v>1</v>
      </c>
      <c r="G1477" s="15" t="n">
        <v>0</v>
      </c>
      <c r="H1477" s="2" t="n">
        <f aca="false">MAX(I1477:J1477)</f>
        <v>0</v>
      </c>
      <c r="I1477" s="15" t="n">
        <v>0</v>
      </c>
      <c r="J1477" s="15" t="n">
        <v>0</v>
      </c>
      <c r="K1477" s="15" t="n">
        <v>5.28231315765405</v>
      </c>
      <c r="L1477" s="15" t="n">
        <v>65</v>
      </c>
      <c r="M1477" s="25" t="n">
        <v>4.33539001</v>
      </c>
      <c r="N1477" s="0" t="str">
        <f aca="false">A1477&amp;"_"&amp;B1477</f>
        <v>MAW752_2</v>
      </c>
      <c r="O1477" s="0" t="n">
        <f aca="false">HLOOKUP(N1477,UP!$C$15:$AH$16,2,0)</f>
        <v>0</v>
      </c>
    </row>
    <row r="1478" customFormat="false" ht="15.75" hidden="false" customHeight="true" outlineLevel="0" collapsed="false">
      <c r="A1478" s="21" t="s">
        <v>44</v>
      </c>
      <c r="B1478" s="22" t="n">
        <v>2</v>
      </c>
      <c r="C1478" s="23" t="s">
        <v>56</v>
      </c>
      <c r="D1478" s="23" t="n">
        <v>19669</v>
      </c>
      <c r="E1478" s="24" t="s">
        <v>91</v>
      </c>
      <c r="F1478" s="15" t="n">
        <f aca="false">IF(ISERROR(SEARCH("2",E1478)),0,1)</f>
        <v>1</v>
      </c>
      <c r="G1478" s="15" t="n">
        <v>0</v>
      </c>
      <c r="H1478" s="2" t="n">
        <f aca="false">MAX(I1478:J1478)</f>
        <v>0</v>
      </c>
      <c r="I1478" s="15" t="n">
        <v>0</v>
      </c>
      <c r="J1478" s="15" t="n">
        <v>0</v>
      </c>
      <c r="K1478" s="15" t="n">
        <v>3.5924504692881</v>
      </c>
      <c r="L1478" s="15" t="n">
        <v>65</v>
      </c>
      <c r="M1478" s="25" t="n">
        <v>4.33539001</v>
      </c>
      <c r="N1478" s="0" t="str">
        <f aca="false">A1478&amp;"_"&amp;B1478</f>
        <v>MAW752_2</v>
      </c>
      <c r="O1478" s="0" t="n">
        <f aca="false">HLOOKUP(N1478,UP!$C$15:$AH$16,2,0)</f>
        <v>0</v>
      </c>
    </row>
    <row r="1479" customFormat="false" ht="15.75" hidden="false" customHeight="true" outlineLevel="0" collapsed="false">
      <c r="A1479" s="21" t="s">
        <v>44</v>
      </c>
      <c r="B1479" s="22" t="n">
        <v>2</v>
      </c>
      <c r="C1479" s="23" t="s">
        <v>58</v>
      </c>
      <c r="D1479" s="23" t="n">
        <v>19839</v>
      </c>
      <c r="E1479" s="24" t="s">
        <v>91</v>
      </c>
      <c r="F1479" s="15" t="n">
        <f aca="false">IF(ISERROR(SEARCH("2",E1479)),0,1)</f>
        <v>1</v>
      </c>
      <c r="G1479" s="15" t="n">
        <v>0</v>
      </c>
      <c r="H1479" s="2" t="n">
        <f aca="false">MAX(I1479:J1479)</f>
        <v>0</v>
      </c>
      <c r="I1479" s="15" t="n">
        <v>0</v>
      </c>
      <c r="J1479" s="15" t="n">
        <v>0</v>
      </c>
      <c r="K1479" s="15" t="n">
        <v>2.17570999224361</v>
      </c>
      <c r="L1479" s="15" t="n">
        <v>65</v>
      </c>
      <c r="M1479" s="25" t="n">
        <v>4.33539001</v>
      </c>
      <c r="N1479" s="0" t="str">
        <f aca="false">A1479&amp;"_"&amp;B1479</f>
        <v>MAW752_2</v>
      </c>
      <c r="O1479" s="0" t="n">
        <f aca="false">HLOOKUP(N1479,UP!$C$15:$AH$16,2,0)</f>
        <v>0</v>
      </c>
    </row>
    <row r="1480" customFormat="false" ht="15.75" hidden="false" customHeight="true" outlineLevel="0" collapsed="false">
      <c r="A1480" s="21" t="s">
        <v>44</v>
      </c>
      <c r="B1480" s="22" t="n">
        <v>2</v>
      </c>
      <c r="C1480" s="23" t="s">
        <v>67</v>
      </c>
      <c r="D1480" s="23" t="n">
        <v>29566</v>
      </c>
      <c r="E1480" s="24" t="s">
        <v>91</v>
      </c>
      <c r="F1480" s="15" t="n">
        <f aca="false">IF(ISERROR(SEARCH("2",E1480)),0,1)</f>
        <v>1</v>
      </c>
      <c r="G1480" s="15" t="n">
        <v>0</v>
      </c>
      <c r="H1480" s="2" t="n">
        <f aca="false">MAX(I1480:J1480)</f>
        <v>0</v>
      </c>
      <c r="I1480" s="15" t="n">
        <v>0</v>
      </c>
      <c r="J1480" s="15" t="n">
        <v>0</v>
      </c>
      <c r="K1480" s="15" t="n">
        <v>5.82325614269404</v>
      </c>
      <c r="L1480" s="15" t="n">
        <v>65</v>
      </c>
      <c r="M1480" s="25" t="n">
        <v>4.33539001</v>
      </c>
      <c r="N1480" s="0" t="str">
        <f aca="false">A1480&amp;"_"&amp;B1480</f>
        <v>MAW752_2</v>
      </c>
      <c r="O1480" s="0" t="n">
        <f aca="false">HLOOKUP(N1480,UP!$C$15:$AH$16,2,0)</f>
        <v>0</v>
      </c>
    </row>
    <row r="1481" customFormat="false" ht="15.75" hidden="false" customHeight="true" outlineLevel="0" collapsed="false">
      <c r="A1481" s="21" t="s">
        <v>44</v>
      </c>
      <c r="B1481" s="22" t="n">
        <v>2</v>
      </c>
      <c r="C1481" s="23" t="s">
        <v>56</v>
      </c>
      <c r="D1481" s="23" t="n">
        <v>29409</v>
      </c>
      <c r="E1481" s="24" t="s">
        <v>91</v>
      </c>
      <c r="F1481" s="15" t="n">
        <f aca="false">IF(ISERROR(SEARCH("2",E1481)),0,1)</f>
        <v>1</v>
      </c>
      <c r="G1481" s="15" t="n">
        <v>0</v>
      </c>
      <c r="H1481" s="2" t="n">
        <f aca="false">MAX(I1481:J1481)</f>
        <v>0</v>
      </c>
      <c r="I1481" s="15" t="n">
        <v>0</v>
      </c>
      <c r="J1481" s="15" t="n">
        <v>0</v>
      </c>
      <c r="K1481" s="15" t="n">
        <v>4.94498464647484</v>
      </c>
      <c r="L1481" s="15" t="n">
        <v>65</v>
      </c>
      <c r="M1481" s="25" t="n">
        <v>4.33539001</v>
      </c>
      <c r="N1481" s="0" t="str">
        <f aca="false">A1481&amp;"_"&amp;B1481</f>
        <v>MAW752_2</v>
      </c>
      <c r="O1481" s="0" t="n">
        <f aca="false">HLOOKUP(N1481,UP!$C$15:$AH$16,2,0)</f>
        <v>0</v>
      </c>
    </row>
    <row r="1482" customFormat="false" ht="15.75" hidden="false" customHeight="true" outlineLevel="0" collapsed="false">
      <c r="A1482" s="21" t="s">
        <v>44</v>
      </c>
      <c r="B1482" s="22" t="n">
        <v>2</v>
      </c>
      <c r="C1482" s="23" t="s">
        <v>56</v>
      </c>
      <c r="D1482" s="23" t="n">
        <v>29410</v>
      </c>
      <c r="E1482" s="24" t="s">
        <v>91</v>
      </c>
      <c r="F1482" s="15" t="n">
        <f aca="false">IF(ISERROR(SEARCH("2",E1482)),0,1)</f>
        <v>1</v>
      </c>
      <c r="G1482" s="15" t="n">
        <v>0</v>
      </c>
      <c r="H1482" s="2" t="n">
        <f aca="false">MAX(I1482:J1482)</f>
        <v>0</v>
      </c>
      <c r="I1482" s="15" t="n">
        <v>0</v>
      </c>
      <c r="J1482" s="15" t="n">
        <v>0</v>
      </c>
      <c r="K1482" s="15" t="n">
        <v>6.05600888841687</v>
      </c>
      <c r="L1482" s="15" t="n">
        <v>65</v>
      </c>
      <c r="M1482" s="25" t="n">
        <v>4.33539001</v>
      </c>
      <c r="N1482" s="0" t="str">
        <f aca="false">A1482&amp;"_"&amp;B1482</f>
        <v>MAW752_2</v>
      </c>
      <c r="O1482" s="0" t="n">
        <f aca="false">HLOOKUP(N1482,UP!$C$15:$AH$16,2,0)</f>
        <v>0</v>
      </c>
    </row>
    <row r="1483" customFormat="false" ht="15.75" hidden="false" customHeight="true" outlineLevel="0" collapsed="false">
      <c r="A1483" s="21" t="s">
        <v>44</v>
      </c>
      <c r="B1483" s="22" t="n">
        <v>1</v>
      </c>
      <c r="C1483" s="23" t="s">
        <v>67</v>
      </c>
      <c r="D1483" s="23" t="n">
        <v>29763</v>
      </c>
      <c r="E1483" s="24" t="s">
        <v>91</v>
      </c>
      <c r="F1483" s="15" t="n">
        <f aca="false">IF(ISERROR(SEARCH("2",E1483)),0,1)</f>
        <v>1</v>
      </c>
      <c r="G1483" s="15" t="n">
        <v>0</v>
      </c>
      <c r="H1483" s="2" t="n">
        <f aca="false">MAX(I1483:J1483)</f>
        <v>0</v>
      </c>
      <c r="I1483" s="15" t="n">
        <v>0</v>
      </c>
      <c r="J1483" s="15" t="n">
        <v>0</v>
      </c>
      <c r="K1483" s="15" t="n">
        <v>6.02526055031986</v>
      </c>
      <c r="L1483" s="15" t="n">
        <v>65</v>
      </c>
      <c r="M1483" s="25" t="n">
        <v>4.33539001</v>
      </c>
      <c r="N1483" s="0" t="str">
        <f aca="false">A1483&amp;"_"&amp;B1483</f>
        <v>MAW752_1</v>
      </c>
      <c r="O1483" s="0" t="n">
        <f aca="false">HLOOKUP(N1483,UP!$C$15:$AH$16,2,0)</f>
        <v>0</v>
      </c>
    </row>
    <row r="1484" customFormat="false" ht="15.75" hidden="false" customHeight="true" outlineLevel="0" collapsed="false">
      <c r="A1484" s="21" t="s">
        <v>44</v>
      </c>
      <c r="B1484" s="22" t="n">
        <v>1</v>
      </c>
      <c r="C1484" s="23" t="s">
        <v>54</v>
      </c>
      <c r="D1484" s="23" t="n">
        <v>29766</v>
      </c>
      <c r="E1484" s="24" t="s">
        <v>91</v>
      </c>
      <c r="F1484" s="15" t="n">
        <f aca="false">IF(ISERROR(SEARCH("2",E1484)),0,1)</f>
        <v>1</v>
      </c>
      <c r="G1484" s="15" t="n">
        <v>0</v>
      </c>
      <c r="H1484" s="2" t="n">
        <f aca="false">MAX(I1484:J1484)</f>
        <v>0</v>
      </c>
      <c r="I1484" s="15" t="n">
        <v>0</v>
      </c>
      <c r="J1484" s="15" t="n">
        <v>0</v>
      </c>
      <c r="K1484" s="15" t="n">
        <v>4.05893770843801</v>
      </c>
      <c r="L1484" s="15" t="n">
        <v>65</v>
      </c>
      <c r="M1484" s="25" t="n">
        <v>4.33539001</v>
      </c>
      <c r="N1484" s="0" t="str">
        <f aca="false">A1484&amp;"_"&amp;B1484</f>
        <v>MAW752_1</v>
      </c>
      <c r="O1484" s="0" t="n">
        <f aca="false">HLOOKUP(N1484,UP!$C$15:$AH$16,2,0)</f>
        <v>0</v>
      </c>
    </row>
    <row r="1485" customFormat="false" ht="15.75" hidden="false" customHeight="true" outlineLevel="0" collapsed="false">
      <c r="A1485" s="21" t="s">
        <v>44</v>
      </c>
      <c r="B1485" s="22" t="n">
        <v>2</v>
      </c>
      <c r="C1485" s="23" t="s">
        <v>56</v>
      </c>
      <c r="D1485" s="23" t="n">
        <v>11362</v>
      </c>
      <c r="E1485" s="24" t="s">
        <v>91</v>
      </c>
      <c r="F1485" s="15" t="n">
        <f aca="false">IF(ISERROR(SEARCH("2",E1485)),0,1)</f>
        <v>1</v>
      </c>
      <c r="G1485" s="15" t="n">
        <v>0</v>
      </c>
      <c r="H1485" s="2" t="n">
        <f aca="false">MAX(I1485:J1485)</f>
        <v>0</v>
      </c>
      <c r="I1485" s="15" t="n">
        <v>0</v>
      </c>
      <c r="J1485" s="15" t="n">
        <v>0</v>
      </c>
      <c r="K1485" s="15" t="n">
        <v>2.71150861931335</v>
      </c>
      <c r="L1485" s="15" t="n">
        <v>65</v>
      </c>
      <c r="M1485" s="25" t="n">
        <v>4.33539001</v>
      </c>
      <c r="N1485" s="0" t="str">
        <f aca="false">A1485&amp;"_"&amp;B1485</f>
        <v>MAW752_2</v>
      </c>
      <c r="O1485" s="0" t="n">
        <f aca="false">HLOOKUP(N1485,UP!$C$15:$AH$16,2,0)</f>
        <v>0</v>
      </c>
    </row>
    <row r="1486" customFormat="false" ht="15.75" hidden="false" customHeight="true" outlineLevel="0" collapsed="false">
      <c r="A1486" s="21" t="s">
        <v>44</v>
      </c>
      <c r="B1486" s="22" t="n">
        <v>1</v>
      </c>
      <c r="C1486" s="23" t="s">
        <v>56</v>
      </c>
      <c r="D1486" s="23" t="n">
        <v>29723</v>
      </c>
      <c r="E1486" s="24" t="s">
        <v>91</v>
      </c>
      <c r="F1486" s="15" t="n">
        <f aca="false">IF(ISERROR(SEARCH("2",E1486)),0,1)</f>
        <v>1</v>
      </c>
      <c r="G1486" s="15" t="n">
        <v>0</v>
      </c>
      <c r="H1486" s="2" t="n">
        <f aca="false">MAX(I1486:J1486)</f>
        <v>0</v>
      </c>
      <c r="I1486" s="15" t="n">
        <v>0</v>
      </c>
      <c r="J1486" s="15" t="n">
        <v>0</v>
      </c>
      <c r="K1486" s="15" t="n">
        <v>3.39292006587698</v>
      </c>
      <c r="L1486" s="15" t="n">
        <v>65</v>
      </c>
      <c r="M1486" s="25" t="n">
        <v>4.33539001</v>
      </c>
      <c r="N1486" s="0" t="str">
        <f aca="false">A1486&amp;"_"&amp;B1486</f>
        <v>MAW752_1</v>
      </c>
      <c r="O1486" s="0" t="n">
        <f aca="false">HLOOKUP(N1486,UP!$C$15:$AH$16,2,0)</f>
        <v>0</v>
      </c>
    </row>
    <row r="1487" customFormat="false" ht="15.75" hidden="false" customHeight="true" outlineLevel="0" collapsed="false">
      <c r="A1487" s="21" t="s">
        <v>44</v>
      </c>
      <c r="B1487" s="22" t="n">
        <v>1</v>
      </c>
      <c r="C1487" s="23" t="s">
        <v>56</v>
      </c>
      <c r="D1487" s="23" t="n">
        <v>11388</v>
      </c>
      <c r="E1487" s="24" t="s">
        <v>91</v>
      </c>
      <c r="F1487" s="15" t="n">
        <f aca="false">IF(ISERROR(SEARCH("2",E1487)),0,1)</f>
        <v>1</v>
      </c>
      <c r="G1487" s="15" t="n">
        <v>0</v>
      </c>
      <c r="H1487" s="2" t="n">
        <f aca="false">MAX(I1487:J1487)</f>
        <v>0</v>
      </c>
      <c r="I1487" s="15" t="n">
        <v>0</v>
      </c>
      <c r="J1487" s="15" t="n">
        <v>0</v>
      </c>
      <c r="K1487" s="15" t="n">
        <v>4.59882040595742</v>
      </c>
      <c r="L1487" s="15" t="n">
        <v>65</v>
      </c>
      <c r="M1487" s="25" t="n">
        <v>4.33539001</v>
      </c>
      <c r="N1487" s="0" t="str">
        <f aca="false">A1487&amp;"_"&amp;B1487</f>
        <v>MAW752_1</v>
      </c>
      <c r="O1487" s="0" t="n">
        <f aca="false">HLOOKUP(N1487,UP!$C$15:$AH$16,2,0)</f>
        <v>0</v>
      </c>
    </row>
    <row r="1488" customFormat="false" ht="15.75" hidden="false" customHeight="true" outlineLevel="0" collapsed="false">
      <c r="A1488" s="21" t="s">
        <v>44</v>
      </c>
      <c r="B1488" s="22" t="n">
        <v>1</v>
      </c>
      <c r="C1488" s="23" t="s">
        <v>56</v>
      </c>
      <c r="D1488" s="23" t="n">
        <v>29773</v>
      </c>
      <c r="E1488" s="24" t="s">
        <v>91</v>
      </c>
      <c r="F1488" s="15" t="n">
        <f aca="false">IF(ISERROR(SEARCH("2",E1488)),0,1)</f>
        <v>1</v>
      </c>
      <c r="G1488" s="15" t="n">
        <v>0</v>
      </c>
      <c r="H1488" s="2" t="n">
        <f aca="false">MAX(I1488:J1488)</f>
        <v>0</v>
      </c>
      <c r="I1488" s="15" t="n">
        <v>0</v>
      </c>
      <c r="J1488" s="15" t="n">
        <v>0</v>
      </c>
      <c r="K1488" s="15" t="n">
        <v>5.48549566252497</v>
      </c>
      <c r="L1488" s="15" t="n">
        <v>65</v>
      </c>
      <c r="M1488" s="25" t="n">
        <v>4.33539001</v>
      </c>
      <c r="N1488" s="0" t="str">
        <f aca="false">A1488&amp;"_"&amp;B1488</f>
        <v>MAW752_1</v>
      </c>
      <c r="O1488" s="0" t="n">
        <f aca="false">HLOOKUP(N1488,UP!$C$15:$AH$16,2,0)</f>
        <v>0</v>
      </c>
    </row>
    <row r="1489" customFormat="false" ht="15.75" hidden="false" customHeight="true" outlineLevel="0" collapsed="false">
      <c r="A1489" s="21" t="s">
        <v>44</v>
      </c>
      <c r="B1489" s="22" t="n">
        <v>1</v>
      </c>
      <c r="C1489" s="23" t="s">
        <v>56</v>
      </c>
      <c r="D1489" s="23" t="n">
        <v>11439</v>
      </c>
      <c r="E1489" s="24" t="s">
        <v>91</v>
      </c>
      <c r="F1489" s="15" t="n">
        <f aca="false">IF(ISERROR(SEARCH("2",E1489)),0,1)</f>
        <v>1</v>
      </c>
      <c r="G1489" s="15" t="n">
        <v>0</v>
      </c>
      <c r="H1489" s="2" t="n">
        <f aca="false">MAX(I1489:J1489)</f>
        <v>0</v>
      </c>
      <c r="I1489" s="15" t="n">
        <v>0</v>
      </c>
      <c r="J1489" s="15" t="n">
        <v>0</v>
      </c>
      <c r="K1489" s="15" t="n">
        <v>3.89910918218663</v>
      </c>
      <c r="L1489" s="15" t="n">
        <v>65</v>
      </c>
      <c r="M1489" s="25" t="n">
        <v>4.33539001</v>
      </c>
      <c r="N1489" s="0" t="str">
        <f aca="false">A1489&amp;"_"&amp;B1489</f>
        <v>MAW752_1</v>
      </c>
      <c r="O1489" s="0" t="n">
        <f aca="false">HLOOKUP(N1489,UP!$C$15:$AH$16,2,0)</f>
        <v>0</v>
      </c>
    </row>
    <row r="1490" customFormat="false" ht="15.75" hidden="false" customHeight="true" outlineLevel="0" collapsed="false">
      <c r="A1490" s="21" t="s">
        <v>44</v>
      </c>
      <c r="B1490" s="22" t="n">
        <v>1</v>
      </c>
      <c r="C1490" s="23" t="s">
        <v>56</v>
      </c>
      <c r="D1490" s="23" t="n">
        <v>29810</v>
      </c>
      <c r="E1490" s="24" t="s">
        <v>91</v>
      </c>
      <c r="F1490" s="15" t="n">
        <f aca="false">IF(ISERROR(SEARCH("2",E1490)),0,1)</f>
        <v>1</v>
      </c>
      <c r="G1490" s="15" t="n">
        <v>0</v>
      </c>
      <c r="H1490" s="2" t="n">
        <f aca="false">MAX(I1490:J1490)</f>
        <v>0</v>
      </c>
      <c r="I1490" s="15" t="n">
        <v>0</v>
      </c>
      <c r="J1490" s="15" t="n">
        <v>0</v>
      </c>
      <c r="K1490" s="15" t="n">
        <v>2.13824649984955</v>
      </c>
      <c r="L1490" s="15" t="n">
        <v>65</v>
      </c>
      <c r="M1490" s="25" t="n">
        <v>4.33539001</v>
      </c>
      <c r="N1490" s="0" t="str">
        <f aca="false">A1490&amp;"_"&amp;B1490</f>
        <v>MAW752_1</v>
      </c>
      <c r="O1490" s="0" t="n">
        <f aca="false">HLOOKUP(N1490,UP!$C$15:$AH$16,2,0)</f>
        <v>0</v>
      </c>
    </row>
    <row r="1491" customFormat="false" ht="15.75" hidden="false" customHeight="true" outlineLevel="0" collapsed="false">
      <c r="A1491" s="21" t="s">
        <v>44</v>
      </c>
      <c r="B1491" s="22" t="n">
        <v>1</v>
      </c>
      <c r="C1491" s="23" t="s">
        <v>56</v>
      </c>
      <c r="D1491" s="23" t="n">
        <v>29747</v>
      </c>
      <c r="E1491" s="24" t="s">
        <v>91</v>
      </c>
      <c r="F1491" s="15" t="n">
        <f aca="false">IF(ISERROR(SEARCH("2",E1491)),0,1)</f>
        <v>1</v>
      </c>
      <c r="G1491" s="15" t="n">
        <v>0</v>
      </c>
      <c r="H1491" s="2" t="n">
        <f aca="false">MAX(I1491:J1491)</f>
        <v>0</v>
      </c>
      <c r="I1491" s="15" t="n">
        <v>0</v>
      </c>
      <c r="J1491" s="15" t="n">
        <v>0</v>
      </c>
      <c r="K1491" s="15" t="n">
        <v>3.28076520814382</v>
      </c>
      <c r="L1491" s="15" t="n">
        <v>65</v>
      </c>
      <c r="M1491" s="25" t="n">
        <v>4.33539001</v>
      </c>
      <c r="N1491" s="0" t="str">
        <f aca="false">A1491&amp;"_"&amp;B1491</f>
        <v>MAW752_1</v>
      </c>
      <c r="O1491" s="0" t="n">
        <f aca="false">HLOOKUP(N1491,UP!$C$15:$AH$16,2,0)</f>
        <v>0</v>
      </c>
    </row>
    <row r="1492" customFormat="false" ht="15.75" hidden="false" customHeight="true" outlineLevel="0" collapsed="false">
      <c r="A1492" s="21" t="s">
        <v>44</v>
      </c>
      <c r="B1492" s="22" t="n">
        <v>1</v>
      </c>
      <c r="C1492" s="23" t="s">
        <v>56</v>
      </c>
      <c r="D1492" s="23" t="n">
        <v>11392</v>
      </c>
      <c r="E1492" s="24" t="s">
        <v>91</v>
      </c>
      <c r="F1492" s="15" t="n">
        <f aca="false">IF(ISERROR(SEARCH("2",E1492)),0,1)</f>
        <v>1</v>
      </c>
      <c r="G1492" s="15" t="n">
        <v>0</v>
      </c>
      <c r="H1492" s="2" t="n">
        <f aca="false">MAX(I1492:J1492)</f>
        <v>0</v>
      </c>
      <c r="I1492" s="15" t="n">
        <v>0</v>
      </c>
      <c r="J1492" s="15" t="n">
        <v>0</v>
      </c>
      <c r="K1492" s="15" t="n">
        <v>2.54845996059204</v>
      </c>
      <c r="L1492" s="15" t="n">
        <v>65</v>
      </c>
      <c r="M1492" s="25" t="n">
        <v>4.33539001</v>
      </c>
      <c r="N1492" s="0" t="str">
        <f aca="false">A1492&amp;"_"&amp;B1492</f>
        <v>MAW752_1</v>
      </c>
      <c r="O1492" s="0" t="n">
        <f aca="false">HLOOKUP(N1492,UP!$C$15:$AH$16,2,0)</f>
        <v>0</v>
      </c>
    </row>
    <row r="1493" customFormat="false" ht="15.75" hidden="false" customHeight="true" outlineLevel="0" collapsed="false">
      <c r="A1493" s="21" t="s">
        <v>44</v>
      </c>
      <c r="B1493" s="22" t="n">
        <v>1</v>
      </c>
      <c r="C1493" s="23" t="s">
        <v>56</v>
      </c>
      <c r="D1493" s="23" t="n">
        <v>29248</v>
      </c>
      <c r="E1493" s="24" t="s">
        <v>91</v>
      </c>
      <c r="F1493" s="15" t="n">
        <f aca="false">IF(ISERROR(SEARCH("2",E1493)),0,1)</f>
        <v>1</v>
      </c>
      <c r="G1493" s="15" t="n">
        <v>0</v>
      </c>
      <c r="H1493" s="2" t="n">
        <f aca="false">MAX(I1493:J1493)</f>
        <v>0</v>
      </c>
      <c r="I1493" s="15" t="n">
        <v>0</v>
      </c>
      <c r="J1493" s="15" t="n">
        <v>0</v>
      </c>
      <c r="K1493" s="15" t="n">
        <v>5.30371525760663</v>
      </c>
      <c r="L1493" s="15" t="n">
        <v>65</v>
      </c>
      <c r="M1493" s="25" t="n">
        <v>4.33539001</v>
      </c>
      <c r="N1493" s="0" t="str">
        <f aca="false">A1493&amp;"_"&amp;B1493</f>
        <v>MAW752_1</v>
      </c>
      <c r="O1493" s="0" t="n">
        <f aca="false">HLOOKUP(N1493,UP!$C$15:$AH$16,2,0)</f>
        <v>0</v>
      </c>
    </row>
    <row r="1494" customFormat="false" ht="15.75" hidden="false" customHeight="true" outlineLevel="0" collapsed="false">
      <c r="A1494" s="21" t="s">
        <v>44</v>
      </c>
      <c r="B1494" s="22" t="n">
        <v>1</v>
      </c>
      <c r="C1494" s="23" t="s">
        <v>56</v>
      </c>
      <c r="D1494" s="23" t="n">
        <v>29744</v>
      </c>
      <c r="E1494" s="24" t="s">
        <v>91</v>
      </c>
      <c r="F1494" s="15" t="n">
        <f aca="false">IF(ISERROR(SEARCH("2",E1494)),0,1)</f>
        <v>1</v>
      </c>
      <c r="G1494" s="15" t="n">
        <v>0</v>
      </c>
      <c r="H1494" s="2" t="n">
        <f aca="false">MAX(I1494:J1494)</f>
        <v>0</v>
      </c>
      <c r="I1494" s="15" t="n">
        <v>0</v>
      </c>
      <c r="J1494" s="15" t="n">
        <v>0</v>
      </c>
      <c r="K1494" s="15" t="n">
        <v>3.43533156670044</v>
      </c>
      <c r="L1494" s="15" t="n">
        <v>65</v>
      </c>
      <c r="M1494" s="25" t="n">
        <v>4.33539001</v>
      </c>
      <c r="N1494" s="0" t="str">
        <f aca="false">A1494&amp;"_"&amp;B1494</f>
        <v>MAW752_1</v>
      </c>
      <c r="O1494" s="0" t="n">
        <f aca="false">HLOOKUP(N1494,UP!$C$15:$AH$16,2,0)</f>
        <v>0</v>
      </c>
    </row>
    <row r="1495" customFormat="false" ht="15.75" hidden="false" customHeight="true" outlineLevel="0" collapsed="false">
      <c r="A1495" s="21" t="s">
        <v>44</v>
      </c>
      <c r="B1495" s="22" t="n">
        <v>1</v>
      </c>
      <c r="C1495" s="23" t="s">
        <v>56</v>
      </c>
      <c r="D1495" s="23" t="n">
        <v>29752</v>
      </c>
      <c r="E1495" s="24" t="s">
        <v>91</v>
      </c>
      <c r="F1495" s="15" t="n">
        <f aca="false">IF(ISERROR(SEARCH("2",E1495)),0,1)</f>
        <v>1</v>
      </c>
      <c r="G1495" s="15" t="n">
        <v>0</v>
      </c>
      <c r="H1495" s="2" t="n">
        <f aca="false">MAX(I1495:J1495)</f>
        <v>0</v>
      </c>
      <c r="I1495" s="15" t="n">
        <v>0</v>
      </c>
      <c r="J1495" s="15" t="n">
        <v>0</v>
      </c>
      <c r="K1495" s="15" t="n">
        <v>6.09304041182106</v>
      </c>
      <c r="L1495" s="15" t="n">
        <v>65</v>
      </c>
      <c r="M1495" s="25" t="n">
        <v>4.33539001</v>
      </c>
      <c r="N1495" s="0" t="str">
        <f aca="false">A1495&amp;"_"&amp;B1495</f>
        <v>MAW752_1</v>
      </c>
      <c r="O1495" s="0" t="n">
        <f aca="false">HLOOKUP(N1495,UP!$C$15:$AH$16,2,0)</f>
        <v>0</v>
      </c>
    </row>
    <row r="1496" customFormat="false" ht="15.75" hidden="false" customHeight="true" outlineLevel="0" collapsed="false">
      <c r="A1496" s="21" t="s">
        <v>44</v>
      </c>
      <c r="B1496" s="22" t="n">
        <v>1</v>
      </c>
      <c r="C1496" s="23" t="s">
        <v>56</v>
      </c>
      <c r="D1496" s="23" t="n">
        <v>11399</v>
      </c>
      <c r="E1496" s="24" t="s">
        <v>91</v>
      </c>
      <c r="F1496" s="15" t="n">
        <f aca="false">IF(ISERROR(SEARCH("2",E1496)),0,1)</f>
        <v>1</v>
      </c>
      <c r="G1496" s="15" t="n">
        <v>0</v>
      </c>
      <c r="H1496" s="2" t="n">
        <f aca="false">MAX(I1496:J1496)</f>
        <v>0</v>
      </c>
      <c r="I1496" s="15" t="n">
        <v>0</v>
      </c>
      <c r="J1496" s="15" t="n">
        <v>0</v>
      </c>
      <c r="K1496" s="15" t="n">
        <v>4.24617663059196</v>
      </c>
      <c r="L1496" s="15" t="n">
        <v>65</v>
      </c>
      <c r="M1496" s="25" t="n">
        <v>4.33539001</v>
      </c>
      <c r="N1496" s="0" t="str">
        <f aca="false">A1496&amp;"_"&amp;B1496</f>
        <v>MAW752_1</v>
      </c>
      <c r="O1496" s="0" t="n">
        <f aca="false">HLOOKUP(N1496,UP!$C$15:$AH$16,2,0)</f>
        <v>0</v>
      </c>
    </row>
    <row r="1497" customFormat="false" ht="15.75" hidden="false" customHeight="true" outlineLevel="0" collapsed="false">
      <c r="A1497" s="21" t="s">
        <v>44</v>
      </c>
      <c r="B1497" s="22" t="n">
        <v>3</v>
      </c>
      <c r="C1497" s="23" t="s">
        <v>102</v>
      </c>
      <c r="D1497" s="23" t="n">
        <v>18872</v>
      </c>
      <c r="E1497" s="24" t="s">
        <v>91</v>
      </c>
      <c r="F1497" s="15" t="n">
        <f aca="false">IF(ISERROR(SEARCH("2",E1497)),0,1)</f>
        <v>1</v>
      </c>
      <c r="G1497" s="15" t="n">
        <v>0</v>
      </c>
      <c r="H1497" s="2" t="n">
        <f aca="false">MAX(I1497:J1497)</f>
        <v>0</v>
      </c>
      <c r="I1497" s="15" t="n">
        <v>0</v>
      </c>
      <c r="J1497" s="15" t="n">
        <v>0</v>
      </c>
      <c r="K1497" s="15" t="n">
        <v>2.54845996059204</v>
      </c>
      <c r="L1497" s="15" t="n">
        <v>65</v>
      </c>
      <c r="M1497" s="25" t="n">
        <v>4.33539001</v>
      </c>
      <c r="N1497" s="0" t="str">
        <f aca="false">A1497&amp;"_"&amp;B1497</f>
        <v>MAW752_3</v>
      </c>
      <c r="O1497" s="0" t="n">
        <f aca="false">HLOOKUP(N1497,UP!$C$15:$AH$16,2,0)</f>
        <v>0</v>
      </c>
    </row>
    <row r="1498" customFormat="false" ht="15.75" hidden="false" customHeight="true" outlineLevel="0" collapsed="false">
      <c r="A1498" s="21" t="s">
        <v>44</v>
      </c>
      <c r="B1498" s="22" t="n">
        <v>3</v>
      </c>
      <c r="C1498" s="23" t="s">
        <v>53</v>
      </c>
      <c r="D1498" s="23" t="n">
        <v>19879</v>
      </c>
      <c r="E1498" s="24" t="s">
        <v>91</v>
      </c>
      <c r="F1498" s="15" t="n">
        <f aca="false">IF(ISERROR(SEARCH("2",E1498)),0,1)</f>
        <v>1</v>
      </c>
      <c r="G1498" s="15" t="n">
        <v>0</v>
      </c>
      <c r="H1498" s="2" t="n">
        <f aca="false">MAX(I1498:J1498)</f>
        <v>0</v>
      </c>
      <c r="I1498" s="15" t="n">
        <v>0</v>
      </c>
      <c r="J1498" s="15" t="n">
        <v>0</v>
      </c>
      <c r="K1498" s="15" t="n">
        <v>1.04096672576698</v>
      </c>
      <c r="L1498" s="15" t="n">
        <v>65</v>
      </c>
      <c r="M1498" s="25" t="n">
        <v>4.33539001</v>
      </c>
      <c r="N1498" s="0" t="str">
        <f aca="false">A1498&amp;"_"&amp;B1498</f>
        <v>MAW752_3</v>
      </c>
      <c r="O1498" s="0" t="n">
        <f aca="false">HLOOKUP(N1498,UP!$C$15:$AH$16,2,0)</f>
        <v>0</v>
      </c>
    </row>
    <row r="1499" customFormat="false" ht="15.75" hidden="false" customHeight="true" outlineLevel="0" collapsed="false">
      <c r="A1499" s="21" t="s">
        <v>44</v>
      </c>
      <c r="B1499" s="22" t="n">
        <v>3</v>
      </c>
      <c r="C1499" s="23" t="s">
        <v>53</v>
      </c>
      <c r="D1499" s="23" t="n">
        <v>19880</v>
      </c>
      <c r="E1499" s="24" t="s">
        <v>91</v>
      </c>
      <c r="F1499" s="15" t="n">
        <f aca="false">IF(ISERROR(SEARCH("2",E1499)),0,1)</f>
        <v>1</v>
      </c>
      <c r="G1499" s="15" t="n">
        <v>0</v>
      </c>
      <c r="H1499" s="2" t="n">
        <f aca="false">MAX(I1499:J1499)</f>
        <v>0</v>
      </c>
      <c r="I1499" s="15" t="n">
        <v>0</v>
      </c>
      <c r="J1499" s="15" t="n">
        <v>0</v>
      </c>
      <c r="K1499" s="15" t="n">
        <v>2.90479510732546</v>
      </c>
      <c r="L1499" s="15" t="n">
        <v>65</v>
      </c>
      <c r="M1499" s="25" t="n">
        <v>4.33539001</v>
      </c>
      <c r="N1499" s="0" t="str">
        <f aca="false">A1499&amp;"_"&amp;B1499</f>
        <v>MAW752_3</v>
      </c>
      <c r="O1499" s="0" t="n">
        <f aca="false">HLOOKUP(N1499,UP!$C$15:$AH$16,2,0)</f>
        <v>0</v>
      </c>
    </row>
    <row r="1500" customFormat="false" ht="15.75" hidden="false" customHeight="true" outlineLevel="0" collapsed="false">
      <c r="A1500" s="21" t="s">
        <v>62</v>
      </c>
      <c r="B1500" s="36" t="n">
        <v>2</v>
      </c>
      <c r="C1500" s="37" t="s">
        <v>56</v>
      </c>
      <c r="D1500" s="38" t="n">
        <v>6037</v>
      </c>
      <c r="E1500" s="24" t="s">
        <v>98</v>
      </c>
      <c r="F1500" s="15" t="n">
        <f aca="false">IF(ISERROR(SEARCH("2",E1500)),0,1)</f>
        <v>1</v>
      </c>
      <c r="G1500" s="15" t="n">
        <v>0</v>
      </c>
      <c r="H1500" s="2" t="n">
        <f aca="false">MAX(I1500:J1500)</f>
        <v>0</v>
      </c>
      <c r="I1500" s="15" t="n">
        <v>0</v>
      </c>
      <c r="J1500" s="15" t="n">
        <v>0</v>
      </c>
      <c r="K1500" s="15" t="n">
        <v>3.2147132226021</v>
      </c>
      <c r="L1500" s="15" t="n">
        <v>65</v>
      </c>
      <c r="M1500" s="25" t="n">
        <v>4.33539001</v>
      </c>
      <c r="N1500" s="0" t="str">
        <f aca="false">A1500&amp;"_"&amp;B1500</f>
        <v>MAW753_2</v>
      </c>
      <c r="O1500" s="0" t="n">
        <f aca="false">HLOOKUP(N1500,UP!$C$15:$AH$16,2,0)</f>
        <v>0</v>
      </c>
    </row>
    <row r="1501" customFormat="false" ht="15.75" hidden="false" customHeight="true" outlineLevel="0" collapsed="false">
      <c r="A1501" s="21" t="s">
        <v>62</v>
      </c>
      <c r="B1501" s="36" t="n">
        <v>2</v>
      </c>
      <c r="C1501" s="37" t="s">
        <v>56</v>
      </c>
      <c r="D1501" s="38" t="n">
        <v>6221</v>
      </c>
      <c r="E1501" s="24" t="s">
        <v>98</v>
      </c>
      <c r="F1501" s="15" t="n">
        <f aca="false">IF(ISERROR(SEARCH("2",E1501)),0,1)</f>
        <v>1</v>
      </c>
      <c r="G1501" s="15" t="n">
        <v>0</v>
      </c>
      <c r="H1501" s="2" t="n">
        <f aca="false">MAX(I1501:J1501)</f>
        <v>0</v>
      </c>
      <c r="I1501" s="15" t="n">
        <v>0</v>
      </c>
      <c r="J1501" s="15" t="n">
        <v>0</v>
      </c>
      <c r="K1501" s="15" t="n">
        <v>2.8681170130948</v>
      </c>
      <c r="L1501" s="15" t="n">
        <v>65</v>
      </c>
      <c r="M1501" s="25" t="n">
        <v>4.33539001</v>
      </c>
      <c r="N1501" s="0" t="str">
        <f aca="false">A1501&amp;"_"&amp;B1501</f>
        <v>MAW753_2</v>
      </c>
      <c r="O1501" s="0" t="n">
        <f aca="false">HLOOKUP(N1501,UP!$C$15:$AH$16,2,0)</f>
        <v>0</v>
      </c>
    </row>
    <row r="1502" customFormat="false" ht="15.75" hidden="false" customHeight="true" outlineLevel="0" collapsed="false">
      <c r="A1502" s="21" t="s">
        <v>62</v>
      </c>
      <c r="B1502" s="36" t="n">
        <v>2</v>
      </c>
      <c r="C1502" s="37" t="s">
        <v>56</v>
      </c>
      <c r="D1502" s="38" t="n">
        <v>6431</v>
      </c>
      <c r="E1502" s="24" t="s">
        <v>98</v>
      </c>
      <c r="F1502" s="15" t="n">
        <f aca="false">IF(ISERROR(SEARCH("2",E1502)),0,1)</f>
        <v>1</v>
      </c>
      <c r="G1502" s="15" t="n">
        <v>0</v>
      </c>
      <c r="H1502" s="2" t="n">
        <f aca="false">MAX(I1502:J1502)</f>
        <v>0</v>
      </c>
      <c r="I1502" s="15" t="n">
        <v>0</v>
      </c>
      <c r="J1502" s="15" t="n">
        <v>0</v>
      </c>
      <c r="K1502" s="15" t="n">
        <v>3.2147132226021</v>
      </c>
      <c r="L1502" s="15" t="n">
        <v>65</v>
      </c>
      <c r="M1502" s="25" t="n">
        <v>4.33539001</v>
      </c>
      <c r="N1502" s="0" t="str">
        <f aca="false">A1502&amp;"_"&amp;B1502</f>
        <v>MAW753_2</v>
      </c>
      <c r="O1502" s="0" t="n">
        <f aca="false">HLOOKUP(N1502,UP!$C$15:$AH$16,2,0)</f>
        <v>0</v>
      </c>
    </row>
    <row r="1503" customFormat="false" ht="15.75" hidden="false" customHeight="true" outlineLevel="0" collapsed="false">
      <c r="A1503" s="21" t="s">
        <v>62</v>
      </c>
      <c r="B1503" s="36" t="n">
        <v>2</v>
      </c>
      <c r="C1503" s="37" t="s">
        <v>56</v>
      </c>
      <c r="D1503" s="38" t="n">
        <v>6432</v>
      </c>
      <c r="E1503" s="24" t="s">
        <v>98</v>
      </c>
      <c r="F1503" s="15" t="n">
        <f aca="false">IF(ISERROR(SEARCH("2",E1503)),0,1)</f>
        <v>1</v>
      </c>
      <c r="G1503" s="15" t="n">
        <v>0</v>
      </c>
      <c r="H1503" s="2" t="n">
        <f aca="false">MAX(I1503:J1503)</f>
        <v>0</v>
      </c>
      <c r="I1503" s="15" t="n">
        <v>0</v>
      </c>
      <c r="J1503" s="15" t="n">
        <v>0</v>
      </c>
      <c r="K1503" s="15" t="n">
        <v>2.73397100678652</v>
      </c>
      <c r="L1503" s="15" t="n">
        <v>65</v>
      </c>
      <c r="M1503" s="25" t="n">
        <v>4.33539001</v>
      </c>
      <c r="N1503" s="0" t="str">
        <f aca="false">A1503&amp;"_"&amp;B1503</f>
        <v>MAW753_2</v>
      </c>
      <c r="O1503" s="0" t="n">
        <f aca="false">HLOOKUP(N1503,UP!$C$15:$AH$16,2,0)</f>
        <v>0</v>
      </c>
    </row>
    <row r="1504" customFormat="false" ht="15.75" hidden="false" customHeight="true" outlineLevel="0" collapsed="false">
      <c r="A1504" s="21" t="s">
        <v>62</v>
      </c>
      <c r="B1504" s="36" t="n">
        <v>2</v>
      </c>
      <c r="C1504" s="37" t="s">
        <v>56</v>
      </c>
      <c r="D1504" s="38" t="n">
        <v>6430</v>
      </c>
      <c r="E1504" s="24" t="s">
        <v>98</v>
      </c>
      <c r="F1504" s="15" t="n">
        <f aca="false">IF(ISERROR(SEARCH("2",E1504)),0,1)</f>
        <v>1</v>
      </c>
      <c r="G1504" s="15" t="n">
        <v>0</v>
      </c>
      <c r="H1504" s="2" t="n">
        <f aca="false">MAX(I1504:J1504)</f>
        <v>0</v>
      </c>
      <c r="I1504" s="15" t="n">
        <v>0</v>
      </c>
      <c r="J1504" s="15" t="n">
        <v>0</v>
      </c>
      <c r="K1504" s="15" t="n">
        <v>3.98762355520152</v>
      </c>
      <c r="L1504" s="15" t="n">
        <v>65</v>
      </c>
      <c r="M1504" s="25" t="n">
        <v>4.33539001</v>
      </c>
      <c r="N1504" s="0" t="str">
        <f aca="false">A1504&amp;"_"&amp;B1504</f>
        <v>MAW753_2</v>
      </c>
      <c r="O1504" s="0" t="n">
        <f aca="false">HLOOKUP(N1504,UP!$C$15:$AH$16,2,0)</f>
        <v>0</v>
      </c>
    </row>
    <row r="1505" customFormat="false" ht="15.75" hidden="false" customHeight="true" outlineLevel="0" collapsed="false">
      <c r="A1505" s="21" t="s">
        <v>62</v>
      </c>
      <c r="B1505" s="36" t="n">
        <v>2</v>
      </c>
      <c r="C1505" s="37" t="s">
        <v>56</v>
      </c>
      <c r="D1505" s="38" t="n">
        <v>6044</v>
      </c>
      <c r="E1505" s="24" t="s">
        <v>98</v>
      </c>
      <c r="F1505" s="15" t="n">
        <f aca="false">IF(ISERROR(SEARCH("2",E1505)),0,1)</f>
        <v>1</v>
      </c>
      <c r="G1505" s="15" t="n">
        <v>0</v>
      </c>
      <c r="H1505" s="2" t="n">
        <f aca="false">MAX(I1505:J1505)</f>
        <v>0</v>
      </c>
      <c r="I1505" s="15" t="n">
        <v>0</v>
      </c>
      <c r="J1505" s="15" t="n">
        <v>0</v>
      </c>
      <c r="K1505" s="15" t="n">
        <v>5.81426333372314</v>
      </c>
      <c r="L1505" s="15" t="n">
        <v>65</v>
      </c>
      <c r="M1505" s="25" t="n">
        <v>4.33539001</v>
      </c>
      <c r="N1505" s="0" t="str">
        <f aca="false">A1505&amp;"_"&amp;B1505</f>
        <v>MAW753_2</v>
      </c>
      <c r="O1505" s="0" t="n">
        <f aca="false">HLOOKUP(N1505,UP!$C$15:$AH$16,2,0)</f>
        <v>0</v>
      </c>
    </row>
    <row r="1506" customFormat="false" ht="15.75" hidden="false" customHeight="true" outlineLevel="0" collapsed="false">
      <c r="A1506" s="21" t="s">
        <v>62</v>
      </c>
      <c r="B1506" s="36" t="n">
        <v>2</v>
      </c>
      <c r="C1506" s="37" t="s">
        <v>56</v>
      </c>
      <c r="D1506" s="38" t="n">
        <v>6640</v>
      </c>
      <c r="E1506" s="24" t="s">
        <v>98</v>
      </c>
      <c r="F1506" s="15" t="n">
        <f aca="false">IF(ISERROR(SEARCH("2",E1506)),0,1)</f>
        <v>1</v>
      </c>
      <c r="G1506" s="15" t="n">
        <v>0</v>
      </c>
      <c r="H1506" s="2" t="n">
        <f aca="false">MAX(I1506:J1506)</f>
        <v>0</v>
      </c>
      <c r="I1506" s="15" t="n">
        <v>0</v>
      </c>
      <c r="J1506" s="15" t="n">
        <v>0</v>
      </c>
      <c r="K1506" s="15" t="n">
        <v>4.76579605549572</v>
      </c>
      <c r="L1506" s="15" t="n">
        <v>65</v>
      </c>
      <c r="M1506" s="25" t="n">
        <v>4.33539001</v>
      </c>
      <c r="N1506" s="0" t="str">
        <f aca="false">A1506&amp;"_"&amp;B1506</f>
        <v>MAW753_2</v>
      </c>
      <c r="O1506" s="0" t="n">
        <f aca="false">HLOOKUP(N1506,UP!$C$15:$AH$16,2,0)</f>
        <v>0</v>
      </c>
    </row>
    <row r="1507" customFormat="false" ht="15.75" hidden="false" customHeight="true" outlineLevel="0" collapsed="false">
      <c r="A1507" s="21" t="s">
        <v>62</v>
      </c>
      <c r="B1507" s="36" t="n">
        <v>2</v>
      </c>
      <c r="C1507" s="37" t="s">
        <v>57</v>
      </c>
      <c r="D1507" s="38" t="n">
        <v>6046</v>
      </c>
      <c r="E1507" s="24" t="s">
        <v>98</v>
      </c>
      <c r="F1507" s="15" t="n">
        <f aca="false">IF(ISERROR(SEARCH("2",E1507)),0,1)</f>
        <v>1</v>
      </c>
      <c r="G1507" s="15" t="n">
        <v>0</v>
      </c>
      <c r="H1507" s="2" t="n">
        <f aca="false">MAX(I1507:J1507)</f>
        <v>0</v>
      </c>
      <c r="I1507" s="15" t="n">
        <v>0</v>
      </c>
      <c r="J1507" s="15" t="n">
        <v>0</v>
      </c>
      <c r="K1507" s="15" t="n">
        <v>3.20630946225374</v>
      </c>
      <c r="L1507" s="15" t="n">
        <v>65</v>
      </c>
      <c r="M1507" s="25" t="n">
        <v>4.33539001</v>
      </c>
      <c r="N1507" s="0" t="str">
        <f aca="false">A1507&amp;"_"&amp;B1507</f>
        <v>MAW753_2</v>
      </c>
      <c r="O1507" s="0" t="n">
        <f aca="false">HLOOKUP(N1507,UP!$C$15:$AH$16,2,0)</f>
        <v>0</v>
      </c>
    </row>
    <row r="1508" customFormat="false" ht="15.75" hidden="false" customHeight="true" outlineLevel="0" collapsed="false">
      <c r="A1508" s="21" t="s">
        <v>62</v>
      </c>
      <c r="B1508" s="36" t="n">
        <v>2</v>
      </c>
      <c r="C1508" s="37" t="s">
        <v>56</v>
      </c>
      <c r="D1508" s="38" t="n">
        <v>6048</v>
      </c>
      <c r="E1508" s="24" t="s">
        <v>98</v>
      </c>
      <c r="F1508" s="15" t="n">
        <f aca="false">IF(ISERROR(SEARCH("2",E1508)),0,1)</f>
        <v>1</v>
      </c>
      <c r="G1508" s="15" t="n">
        <v>0</v>
      </c>
      <c r="H1508" s="2" t="n">
        <f aca="false">MAX(I1508:J1508)</f>
        <v>0</v>
      </c>
      <c r="I1508" s="15" t="n">
        <v>0</v>
      </c>
      <c r="J1508" s="15" t="n">
        <v>0</v>
      </c>
      <c r="K1508" s="15" t="n">
        <v>3.8170350741116</v>
      </c>
      <c r="L1508" s="15" t="n">
        <v>65</v>
      </c>
      <c r="M1508" s="25" t="n">
        <v>4.33539001</v>
      </c>
      <c r="N1508" s="0" t="str">
        <f aca="false">A1508&amp;"_"&amp;B1508</f>
        <v>MAW753_2</v>
      </c>
      <c r="O1508" s="0" t="n">
        <f aca="false">HLOOKUP(N1508,UP!$C$15:$AH$16,2,0)</f>
        <v>0</v>
      </c>
    </row>
    <row r="1509" customFormat="false" ht="15.75" hidden="false" customHeight="true" outlineLevel="0" collapsed="false">
      <c r="A1509" s="21" t="s">
        <v>62</v>
      </c>
      <c r="B1509" s="36" t="n">
        <v>2</v>
      </c>
      <c r="C1509" s="37" t="s">
        <v>56</v>
      </c>
      <c r="D1509" s="38" t="n">
        <v>6228</v>
      </c>
      <c r="E1509" s="24" t="s">
        <v>98</v>
      </c>
      <c r="F1509" s="15" t="n">
        <f aca="false">IF(ISERROR(SEARCH("2",E1509)),0,1)</f>
        <v>1</v>
      </c>
      <c r="G1509" s="15" t="n">
        <v>0</v>
      </c>
      <c r="H1509" s="2" t="n">
        <f aca="false">MAX(I1509:J1509)</f>
        <v>0</v>
      </c>
      <c r="I1509" s="15" t="n">
        <v>0</v>
      </c>
      <c r="J1509" s="15" t="n">
        <v>0</v>
      </c>
      <c r="K1509" s="15" t="n">
        <v>4.53567439362026</v>
      </c>
      <c r="L1509" s="15" t="n">
        <v>65</v>
      </c>
      <c r="M1509" s="25" t="n">
        <v>4.33539001</v>
      </c>
      <c r="N1509" s="0" t="str">
        <f aca="false">A1509&amp;"_"&amp;B1509</f>
        <v>MAW753_2</v>
      </c>
      <c r="O1509" s="0" t="n">
        <f aca="false">HLOOKUP(N1509,UP!$C$15:$AH$16,2,0)</f>
        <v>0</v>
      </c>
    </row>
    <row r="1510" customFormat="false" ht="15.75" hidden="false" customHeight="true" outlineLevel="0" collapsed="false">
      <c r="A1510" s="21" t="s">
        <v>62</v>
      </c>
      <c r="B1510" s="36" t="n">
        <v>2</v>
      </c>
      <c r="C1510" s="37" t="s">
        <v>56</v>
      </c>
      <c r="D1510" s="38" t="n">
        <v>6644</v>
      </c>
      <c r="E1510" s="24" t="s">
        <v>98</v>
      </c>
      <c r="F1510" s="15" t="n">
        <f aca="false">IF(ISERROR(SEARCH("2",E1510)),0,1)</f>
        <v>1</v>
      </c>
      <c r="G1510" s="15" t="n">
        <v>0</v>
      </c>
      <c r="H1510" s="2" t="n">
        <f aca="false">MAX(I1510:J1510)</f>
        <v>0</v>
      </c>
      <c r="I1510" s="15" t="n">
        <v>0</v>
      </c>
      <c r="J1510" s="15" t="n">
        <v>0</v>
      </c>
      <c r="K1510" s="15" t="n">
        <v>3.75726627387705</v>
      </c>
      <c r="L1510" s="15" t="n">
        <v>65</v>
      </c>
      <c r="M1510" s="25" t="n">
        <v>4.33539001</v>
      </c>
      <c r="N1510" s="0" t="str">
        <f aca="false">A1510&amp;"_"&amp;B1510</f>
        <v>MAW753_2</v>
      </c>
      <c r="O1510" s="0" t="n">
        <f aca="false">HLOOKUP(N1510,UP!$C$15:$AH$16,2,0)</f>
        <v>0</v>
      </c>
    </row>
    <row r="1511" customFormat="false" ht="15.75" hidden="false" customHeight="true" outlineLevel="0" collapsed="false">
      <c r="A1511" s="21" t="s">
        <v>62</v>
      </c>
      <c r="B1511" s="36" t="n">
        <v>2</v>
      </c>
      <c r="C1511" s="37" t="s">
        <v>56</v>
      </c>
      <c r="D1511" s="38" t="n">
        <v>6053</v>
      </c>
      <c r="E1511" s="24" t="s">
        <v>98</v>
      </c>
      <c r="F1511" s="15" t="n">
        <f aca="false">IF(ISERROR(SEARCH("2",E1511)),0,1)</f>
        <v>1</v>
      </c>
      <c r="G1511" s="15" t="n">
        <v>0</v>
      </c>
      <c r="H1511" s="2" t="n">
        <f aca="false">MAX(I1511:J1511)</f>
        <v>0</v>
      </c>
      <c r="I1511" s="15" t="n">
        <v>0</v>
      </c>
      <c r="J1511" s="15" t="n">
        <v>0</v>
      </c>
      <c r="K1511" s="15" t="n">
        <v>3.35757714852409</v>
      </c>
      <c r="L1511" s="15" t="n">
        <v>65</v>
      </c>
      <c r="M1511" s="25" t="n">
        <v>4.33539001</v>
      </c>
      <c r="N1511" s="0" t="str">
        <f aca="false">A1511&amp;"_"&amp;B1511</f>
        <v>MAW753_2</v>
      </c>
      <c r="O1511" s="0" t="n">
        <f aca="false">HLOOKUP(N1511,UP!$C$15:$AH$16,2,0)</f>
        <v>0</v>
      </c>
    </row>
    <row r="1512" customFormat="false" ht="15.75" hidden="false" customHeight="true" outlineLevel="0" collapsed="false">
      <c r="A1512" s="21" t="s">
        <v>62</v>
      </c>
      <c r="B1512" s="36" t="n">
        <v>2</v>
      </c>
      <c r="C1512" s="37" t="s">
        <v>56</v>
      </c>
      <c r="D1512" s="38" t="n">
        <v>6054</v>
      </c>
      <c r="E1512" s="24" t="s">
        <v>98</v>
      </c>
      <c r="F1512" s="15" t="n">
        <f aca="false">IF(ISERROR(SEARCH("2",E1512)),0,1)</f>
        <v>1</v>
      </c>
      <c r="G1512" s="15" t="n">
        <v>0</v>
      </c>
      <c r="H1512" s="2" t="n">
        <f aca="false">MAX(I1512:J1512)</f>
        <v>0</v>
      </c>
      <c r="I1512" s="15" t="n">
        <v>0</v>
      </c>
      <c r="J1512" s="15" t="n">
        <v>0</v>
      </c>
      <c r="K1512" s="15" t="n">
        <v>4.34042441019966</v>
      </c>
      <c r="L1512" s="15" t="n">
        <v>65</v>
      </c>
      <c r="M1512" s="25" t="n">
        <v>4.33539001</v>
      </c>
      <c r="N1512" s="0" t="str">
        <f aca="false">A1512&amp;"_"&amp;B1512</f>
        <v>MAW753_2</v>
      </c>
      <c r="O1512" s="0" t="n">
        <f aca="false">HLOOKUP(N1512,UP!$C$15:$AH$16,2,0)</f>
        <v>0</v>
      </c>
    </row>
    <row r="1513" customFormat="false" ht="15.75" hidden="false" customHeight="true" outlineLevel="0" collapsed="false">
      <c r="A1513" s="21" t="s">
        <v>62</v>
      </c>
      <c r="B1513" s="36" t="n">
        <v>2</v>
      </c>
      <c r="C1513" s="37" t="s">
        <v>56</v>
      </c>
      <c r="D1513" s="38" t="n">
        <v>6001</v>
      </c>
      <c r="E1513" s="24" t="s">
        <v>98</v>
      </c>
      <c r="F1513" s="15" t="n">
        <f aca="false">IF(ISERROR(SEARCH("2",E1513)),0,1)</f>
        <v>1</v>
      </c>
      <c r="G1513" s="15" t="n">
        <v>0</v>
      </c>
      <c r="H1513" s="2" t="n">
        <f aca="false">MAX(I1513:J1513)</f>
        <v>0</v>
      </c>
      <c r="I1513" s="15" t="n">
        <v>0</v>
      </c>
      <c r="J1513" s="15" t="n">
        <v>0</v>
      </c>
      <c r="K1513" s="15" t="n">
        <v>5.18920420538328</v>
      </c>
      <c r="L1513" s="15" t="n">
        <v>65</v>
      </c>
      <c r="M1513" s="25" t="n">
        <v>4.33539001</v>
      </c>
      <c r="N1513" s="0" t="str">
        <f aca="false">A1513&amp;"_"&amp;B1513</f>
        <v>MAW753_2</v>
      </c>
      <c r="O1513" s="0" t="n">
        <f aca="false">HLOOKUP(N1513,UP!$C$15:$AH$16,2,0)</f>
        <v>0</v>
      </c>
    </row>
    <row r="1514" customFormat="false" ht="15.75" hidden="false" customHeight="true" outlineLevel="0" collapsed="false">
      <c r="A1514" s="21" t="s">
        <v>62</v>
      </c>
      <c r="B1514" s="36" t="n">
        <v>2</v>
      </c>
      <c r="C1514" s="37" t="s">
        <v>53</v>
      </c>
      <c r="D1514" s="38" t="n">
        <v>6013</v>
      </c>
      <c r="E1514" s="24" t="s">
        <v>98</v>
      </c>
      <c r="F1514" s="15" t="n">
        <f aca="false">IF(ISERROR(SEARCH("2",E1514)),0,1)</f>
        <v>1</v>
      </c>
      <c r="G1514" s="15" t="n">
        <v>0</v>
      </c>
      <c r="H1514" s="2" t="n">
        <f aca="false">MAX(I1514:J1514)</f>
        <v>0</v>
      </c>
      <c r="I1514" s="15" t="n">
        <v>0</v>
      </c>
      <c r="J1514" s="15" t="n">
        <v>0</v>
      </c>
      <c r="K1514" s="15" t="n">
        <v>3.67566340470006</v>
      </c>
      <c r="L1514" s="15" t="n">
        <v>65</v>
      </c>
      <c r="M1514" s="25" t="n">
        <v>4.33539001</v>
      </c>
      <c r="N1514" s="0" t="str">
        <f aca="false">A1514&amp;"_"&amp;B1514</f>
        <v>MAW753_2</v>
      </c>
      <c r="O1514" s="0" t="n">
        <f aca="false">HLOOKUP(N1514,UP!$C$15:$AH$16,2,0)</f>
        <v>0</v>
      </c>
    </row>
    <row r="1515" customFormat="false" ht="15.75" hidden="false" customHeight="true" outlineLevel="0" collapsed="false">
      <c r="A1515" s="21" t="s">
        <v>62</v>
      </c>
      <c r="B1515" s="36" t="n">
        <v>2</v>
      </c>
      <c r="C1515" s="37" t="s">
        <v>57</v>
      </c>
      <c r="D1515" s="38" t="n">
        <v>6200</v>
      </c>
      <c r="E1515" s="24" t="s">
        <v>98</v>
      </c>
      <c r="F1515" s="15" t="n">
        <f aca="false">IF(ISERROR(SEARCH("2",E1515)),0,1)</f>
        <v>1</v>
      </c>
      <c r="G1515" s="15" t="n">
        <v>0</v>
      </c>
      <c r="H1515" s="2" t="n">
        <f aca="false">MAX(I1515:J1515)</f>
        <v>0</v>
      </c>
      <c r="I1515" s="15" t="n">
        <v>0</v>
      </c>
      <c r="J1515" s="15" t="n">
        <v>0</v>
      </c>
      <c r="K1515" s="15" t="n">
        <v>3.33385812398949</v>
      </c>
      <c r="L1515" s="15" t="n">
        <v>65</v>
      </c>
      <c r="M1515" s="25" t="n">
        <v>4.33539001</v>
      </c>
      <c r="N1515" s="0" t="str">
        <f aca="false">A1515&amp;"_"&amp;B1515</f>
        <v>MAW753_2</v>
      </c>
      <c r="O1515" s="0" t="n">
        <f aca="false">HLOOKUP(N1515,UP!$C$15:$AH$16,2,0)</f>
        <v>0</v>
      </c>
    </row>
    <row r="1516" customFormat="false" ht="15.75" hidden="false" customHeight="true" outlineLevel="0" collapsed="false">
      <c r="A1516" s="21" t="s">
        <v>62</v>
      </c>
      <c r="B1516" s="36" t="n">
        <v>2</v>
      </c>
      <c r="C1516" s="37" t="s">
        <v>56</v>
      </c>
      <c r="D1516" s="38" t="n">
        <v>6407</v>
      </c>
      <c r="E1516" s="24" t="s">
        <v>98</v>
      </c>
      <c r="F1516" s="15" t="n">
        <f aca="false">IF(ISERROR(SEARCH("2",E1516)),0,1)</f>
        <v>1</v>
      </c>
      <c r="G1516" s="15" t="n">
        <v>0</v>
      </c>
      <c r="H1516" s="2" t="n">
        <f aca="false">MAX(I1516:J1516)</f>
        <v>0</v>
      </c>
      <c r="I1516" s="15" t="n">
        <v>0</v>
      </c>
      <c r="J1516" s="15" t="n">
        <v>0</v>
      </c>
      <c r="K1516" s="15" t="n">
        <v>4.18051734413194</v>
      </c>
      <c r="L1516" s="15" t="n">
        <v>65</v>
      </c>
      <c r="M1516" s="25" t="n">
        <v>4.33539001</v>
      </c>
      <c r="N1516" s="0" t="str">
        <f aca="false">A1516&amp;"_"&amp;B1516</f>
        <v>MAW753_2</v>
      </c>
      <c r="O1516" s="0" t="n">
        <f aca="false">HLOOKUP(N1516,UP!$C$15:$AH$16,2,0)</f>
        <v>0</v>
      </c>
    </row>
    <row r="1517" customFormat="false" ht="15.75" hidden="false" customHeight="true" outlineLevel="0" collapsed="false">
      <c r="A1517" s="21" t="s">
        <v>62</v>
      </c>
      <c r="B1517" s="36" t="n">
        <v>2</v>
      </c>
      <c r="C1517" s="37" t="s">
        <v>67</v>
      </c>
      <c r="D1517" s="38" t="n">
        <v>6003</v>
      </c>
      <c r="E1517" s="24" t="s">
        <v>98</v>
      </c>
      <c r="F1517" s="15" t="n">
        <f aca="false">IF(ISERROR(SEARCH("2",E1517)),0,1)</f>
        <v>1</v>
      </c>
      <c r="G1517" s="15" t="n">
        <v>0</v>
      </c>
      <c r="H1517" s="2" t="n">
        <f aca="false">MAX(I1517:J1517)</f>
        <v>0</v>
      </c>
      <c r="I1517" s="15" t="n">
        <v>0</v>
      </c>
      <c r="J1517" s="15" t="n">
        <v>0</v>
      </c>
      <c r="K1517" s="15" t="n">
        <v>5.21268761046886</v>
      </c>
      <c r="L1517" s="15" t="n">
        <v>65</v>
      </c>
      <c r="M1517" s="25" t="n">
        <v>4.33539001</v>
      </c>
      <c r="N1517" s="0" t="str">
        <f aca="false">A1517&amp;"_"&amp;B1517</f>
        <v>MAW753_2</v>
      </c>
      <c r="O1517" s="0" t="n">
        <f aca="false">HLOOKUP(N1517,UP!$C$15:$AH$16,2,0)</f>
        <v>0</v>
      </c>
    </row>
    <row r="1518" customFormat="false" ht="15.75" hidden="false" customHeight="true" outlineLevel="0" collapsed="false">
      <c r="A1518" s="21" t="s">
        <v>62</v>
      </c>
      <c r="B1518" s="36" t="n">
        <v>2</v>
      </c>
      <c r="C1518" s="37" t="s">
        <v>56</v>
      </c>
      <c r="D1518" s="38" t="n">
        <v>6009</v>
      </c>
      <c r="E1518" s="24" t="s">
        <v>98</v>
      </c>
      <c r="F1518" s="15" t="n">
        <f aca="false">IF(ISERROR(SEARCH("2",E1518)),0,1)</f>
        <v>1</v>
      </c>
      <c r="G1518" s="15" t="n">
        <v>0</v>
      </c>
      <c r="H1518" s="2" t="n">
        <f aca="false">MAX(I1518:J1518)</f>
        <v>0</v>
      </c>
      <c r="I1518" s="15" t="n">
        <v>0</v>
      </c>
      <c r="J1518" s="15" t="n">
        <v>0</v>
      </c>
      <c r="K1518" s="15" t="n">
        <v>4.43467218980735</v>
      </c>
      <c r="L1518" s="15" t="n">
        <v>65</v>
      </c>
      <c r="M1518" s="25" t="n">
        <v>4.33539001</v>
      </c>
      <c r="N1518" s="0" t="str">
        <f aca="false">A1518&amp;"_"&amp;B1518</f>
        <v>MAW753_2</v>
      </c>
      <c r="O1518" s="0" t="n">
        <f aca="false">HLOOKUP(N1518,UP!$C$15:$AH$16,2,0)</f>
        <v>0</v>
      </c>
    </row>
    <row r="1519" customFormat="false" ht="15.75" hidden="false" customHeight="true" outlineLevel="0" collapsed="false">
      <c r="A1519" s="21" t="s">
        <v>62</v>
      </c>
      <c r="B1519" s="36" t="n">
        <v>1</v>
      </c>
      <c r="C1519" s="37" t="s">
        <v>56</v>
      </c>
      <c r="D1519" s="38" t="n">
        <v>6677</v>
      </c>
      <c r="E1519" s="24" t="s">
        <v>98</v>
      </c>
      <c r="F1519" s="15" t="n">
        <f aca="false">IF(ISERROR(SEARCH("2",E1519)),0,1)</f>
        <v>1</v>
      </c>
      <c r="G1519" s="15" t="n">
        <v>0</v>
      </c>
      <c r="H1519" s="2" t="n">
        <f aca="false">MAX(I1519:J1519)</f>
        <v>0</v>
      </c>
      <c r="I1519" s="15" t="n">
        <v>0</v>
      </c>
      <c r="J1519" s="15" t="n">
        <v>0</v>
      </c>
      <c r="K1519" s="15" t="n">
        <v>5.38979489631499</v>
      </c>
      <c r="L1519" s="15" t="n">
        <v>65</v>
      </c>
      <c r="M1519" s="25" t="n">
        <v>4.33539001</v>
      </c>
      <c r="N1519" s="0" t="str">
        <f aca="false">A1519&amp;"_"&amp;B1519</f>
        <v>MAW753_1</v>
      </c>
      <c r="O1519" s="0" t="n">
        <f aca="false">HLOOKUP(N1519,UP!$C$15:$AH$16,2,0)</f>
        <v>1</v>
      </c>
    </row>
    <row r="1520" customFormat="false" ht="15.75" hidden="false" customHeight="true" outlineLevel="0" collapsed="false">
      <c r="A1520" s="21" t="s">
        <v>62</v>
      </c>
      <c r="B1520" s="36" t="n">
        <v>1</v>
      </c>
      <c r="C1520" s="37" t="s">
        <v>67</v>
      </c>
      <c r="D1520" s="38" t="n">
        <v>6493</v>
      </c>
      <c r="E1520" s="24" t="s">
        <v>98</v>
      </c>
      <c r="F1520" s="15" t="n">
        <f aca="false">IF(ISERROR(SEARCH("2",E1520)),0,1)</f>
        <v>1</v>
      </c>
      <c r="G1520" s="15" t="n">
        <v>0</v>
      </c>
      <c r="H1520" s="2" t="n">
        <f aca="false">MAX(I1520:J1520)</f>
        <v>0</v>
      </c>
      <c r="I1520" s="15" t="n">
        <v>0</v>
      </c>
      <c r="J1520" s="15" t="n">
        <v>0</v>
      </c>
      <c r="K1520" s="15" t="n">
        <v>6.45220299194272</v>
      </c>
      <c r="L1520" s="15" t="n">
        <v>65</v>
      </c>
      <c r="M1520" s="25" t="n">
        <v>4.33539001</v>
      </c>
      <c r="N1520" s="0" t="str">
        <f aca="false">A1520&amp;"_"&amp;B1520</f>
        <v>MAW753_1</v>
      </c>
      <c r="O1520" s="0" t="n">
        <f aca="false">HLOOKUP(N1520,UP!$C$15:$AH$16,2,0)</f>
        <v>1</v>
      </c>
    </row>
    <row r="1521" customFormat="false" ht="15.75" hidden="false" customHeight="true" outlineLevel="0" collapsed="false">
      <c r="A1521" s="21" t="s">
        <v>62</v>
      </c>
      <c r="B1521" s="36" t="n">
        <v>1</v>
      </c>
      <c r="C1521" s="37" t="s">
        <v>56</v>
      </c>
      <c r="D1521" s="38" t="n">
        <v>6070</v>
      </c>
      <c r="E1521" s="24" t="s">
        <v>98</v>
      </c>
      <c r="F1521" s="15" t="n">
        <f aca="false">IF(ISERROR(SEARCH("2",E1521)),0,1)</f>
        <v>1</v>
      </c>
      <c r="G1521" s="15" t="n">
        <v>0</v>
      </c>
      <c r="H1521" s="2" t="n">
        <f aca="false">MAX(I1521:J1521)</f>
        <v>0</v>
      </c>
      <c r="I1521" s="15" t="n">
        <v>0</v>
      </c>
      <c r="J1521" s="15" t="n">
        <v>0</v>
      </c>
      <c r="K1521" s="15" t="n">
        <v>5.88176830586715</v>
      </c>
      <c r="L1521" s="15" t="n">
        <v>65</v>
      </c>
      <c r="M1521" s="25" t="n">
        <v>4.33539001</v>
      </c>
      <c r="N1521" s="0" t="str">
        <f aca="false">A1521&amp;"_"&amp;B1521</f>
        <v>MAW753_1</v>
      </c>
      <c r="O1521" s="0" t="n">
        <f aca="false">HLOOKUP(N1521,UP!$C$15:$AH$16,2,0)</f>
        <v>1</v>
      </c>
    </row>
    <row r="1522" customFormat="false" ht="15.75" hidden="false" customHeight="true" outlineLevel="0" collapsed="false">
      <c r="A1522" s="21" t="s">
        <v>62</v>
      </c>
      <c r="B1522" s="36" t="n">
        <v>1</v>
      </c>
      <c r="C1522" s="37" t="s">
        <v>56</v>
      </c>
      <c r="D1522" s="38" t="n">
        <v>6681</v>
      </c>
      <c r="E1522" s="24" t="s">
        <v>98</v>
      </c>
      <c r="F1522" s="15" t="n">
        <f aca="false">IF(ISERROR(SEARCH("2",E1522)),0,1)</f>
        <v>1</v>
      </c>
      <c r="G1522" s="15" t="n">
        <v>0</v>
      </c>
      <c r="H1522" s="2" t="n">
        <f aca="false">MAX(I1522:J1522)</f>
        <v>0</v>
      </c>
      <c r="I1522" s="15" t="n">
        <v>0</v>
      </c>
      <c r="J1522" s="15" t="n">
        <v>0</v>
      </c>
      <c r="K1522" s="15" t="n">
        <v>2.16899483794656</v>
      </c>
      <c r="L1522" s="15" t="n">
        <v>65</v>
      </c>
      <c r="M1522" s="25" t="n">
        <v>4.33539001</v>
      </c>
      <c r="N1522" s="0" t="str">
        <f aca="false">A1522&amp;"_"&amp;B1522</f>
        <v>MAW753_1</v>
      </c>
      <c r="O1522" s="0" t="n">
        <f aca="false">HLOOKUP(N1522,UP!$C$15:$AH$16,2,0)</f>
        <v>1</v>
      </c>
    </row>
    <row r="1523" customFormat="false" ht="15.75" hidden="false" customHeight="true" outlineLevel="0" collapsed="false">
      <c r="A1523" s="21" t="s">
        <v>62</v>
      </c>
      <c r="B1523" s="36" t="n">
        <v>1</v>
      </c>
      <c r="C1523" s="37" t="s">
        <v>71</v>
      </c>
      <c r="D1523" s="38" t="n">
        <v>6076</v>
      </c>
      <c r="E1523" s="24" t="s">
        <v>98</v>
      </c>
      <c r="F1523" s="15" t="n">
        <f aca="false">IF(ISERROR(SEARCH("2",E1523)),0,1)</f>
        <v>1</v>
      </c>
      <c r="G1523" s="15" t="n">
        <v>0</v>
      </c>
      <c r="H1523" s="2" t="n">
        <f aca="false">MAX(I1523:J1523)</f>
        <v>0</v>
      </c>
      <c r="I1523" s="15" t="n">
        <v>0</v>
      </c>
      <c r="J1523" s="15" t="n">
        <v>0</v>
      </c>
      <c r="K1523" s="15" t="n">
        <v>3.0779754023546</v>
      </c>
      <c r="L1523" s="15" t="n">
        <v>65</v>
      </c>
      <c r="M1523" s="25" t="n">
        <v>4.33539001</v>
      </c>
      <c r="N1523" s="0" t="str">
        <f aca="false">A1523&amp;"_"&amp;B1523</f>
        <v>MAW753_1</v>
      </c>
      <c r="O1523" s="0" t="n">
        <f aca="false">HLOOKUP(N1523,UP!$C$15:$AH$16,2,0)</f>
        <v>1</v>
      </c>
    </row>
    <row r="1524" customFormat="false" ht="15.75" hidden="false" customHeight="true" outlineLevel="0" collapsed="false">
      <c r="A1524" s="21" t="s">
        <v>62</v>
      </c>
      <c r="B1524" s="36" t="n">
        <v>1</v>
      </c>
      <c r="C1524" s="37" t="s">
        <v>56</v>
      </c>
      <c r="D1524" s="38" t="n">
        <v>6502</v>
      </c>
      <c r="E1524" s="24" t="s">
        <v>98</v>
      </c>
      <c r="F1524" s="15" t="n">
        <f aca="false">IF(ISERROR(SEARCH("2",E1524)),0,1)</f>
        <v>1</v>
      </c>
      <c r="G1524" s="15" t="n">
        <v>0</v>
      </c>
      <c r="H1524" s="2" t="n">
        <f aca="false">MAX(I1524:J1524)</f>
        <v>0</v>
      </c>
      <c r="I1524" s="15" t="n">
        <v>0</v>
      </c>
      <c r="J1524" s="15" t="n">
        <v>0</v>
      </c>
      <c r="K1524" s="15" t="n">
        <v>4.14297531192154</v>
      </c>
      <c r="L1524" s="15" t="n">
        <v>65</v>
      </c>
      <c r="M1524" s="25" t="n">
        <v>4.33539001</v>
      </c>
      <c r="N1524" s="0" t="str">
        <f aca="false">A1524&amp;"_"&amp;B1524</f>
        <v>MAW753_1</v>
      </c>
      <c r="O1524" s="0" t="n">
        <f aca="false">HLOOKUP(N1524,UP!$C$15:$AH$16,2,0)</f>
        <v>1</v>
      </c>
    </row>
    <row r="1525" customFormat="false" ht="15.75" hidden="false" customHeight="true" outlineLevel="0" collapsed="false">
      <c r="A1525" s="21" t="s">
        <v>62</v>
      </c>
      <c r="B1525" s="36" t="n">
        <v>1</v>
      </c>
      <c r="C1525" s="37" t="s">
        <v>56</v>
      </c>
      <c r="D1525" s="38" t="n">
        <v>6504</v>
      </c>
      <c r="E1525" s="24" t="s">
        <v>98</v>
      </c>
      <c r="F1525" s="15" t="n">
        <f aca="false">IF(ISERROR(SEARCH("2",E1525)),0,1)</f>
        <v>1</v>
      </c>
      <c r="G1525" s="15" t="n">
        <v>0</v>
      </c>
      <c r="H1525" s="2" t="n">
        <f aca="false">MAX(I1525:J1525)</f>
        <v>0</v>
      </c>
      <c r="I1525" s="15" t="n">
        <v>0</v>
      </c>
      <c r="J1525" s="15" t="n">
        <v>0</v>
      </c>
      <c r="K1525" s="15" t="n">
        <v>7.53510997963512</v>
      </c>
      <c r="L1525" s="15" t="n">
        <v>65</v>
      </c>
      <c r="M1525" s="25" t="n">
        <v>4.33539001</v>
      </c>
      <c r="N1525" s="0" t="str">
        <f aca="false">A1525&amp;"_"&amp;B1525</f>
        <v>MAW753_1</v>
      </c>
      <c r="O1525" s="0" t="n">
        <f aca="false">HLOOKUP(N1525,UP!$C$15:$AH$16,2,0)</f>
        <v>1</v>
      </c>
    </row>
    <row r="1526" customFormat="false" ht="15.75" hidden="false" customHeight="true" outlineLevel="0" collapsed="false">
      <c r="A1526" s="21" t="s">
        <v>62</v>
      </c>
      <c r="B1526" s="36" t="n">
        <v>1</v>
      </c>
      <c r="C1526" s="37" t="s">
        <v>65</v>
      </c>
      <c r="D1526" s="38" t="n">
        <v>6687</v>
      </c>
      <c r="E1526" s="24" t="s">
        <v>98</v>
      </c>
      <c r="F1526" s="15" t="n">
        <f aca="false">IF(ISERROR(SEARCH("2",E1526)),0,1)</f>
        <v>1</v>
      </c>
      <c r="G1526" s="15" t="n">
        <v>0</v>
      </c>
      <c r="H1526" s="2" t="n">
        <f aca="false">MAX(I1526:J1526)</f>
        <v>0</v>
      </c>
      <c r="I1526" s="15" t="n">
        <v>0</v>
      </c>
      <c r="J1526" s="15" t="n">
        <v>0</v>
      </c>
      <c r="K1526" s="15" t="n">
        <v>4.43388679164396</v>
      </c>
      <c r="L1526" s="15" t="n">
        <v>65</v>
      </c>
      <c r="M1526" s="25" t="n">
        <v>4.33539001</v>
      </c>
      <c r="N1526" s="0" t="str">
        <f aca="false">A1526&amp;"_"&amp;B1526</f>
        <v>MAW753_1</v>
      </c>
      <c r="O1526" s="0" t="n">
        <f aca="false">HLOOKUP(N1526,UP!$C$15:$AH$16,2,0)</f>
        <v>1</v>
      </c>
    </row>
    <row r="1527" customFormat="false" ht="15.75" hidden="false" customHeight="true" outlineLevel="0" collapsed="false">
      <c r="A1527" s="21" t="s">
        <v>62</v>
      </c>
      <c r="B1527" s="36" t="n">
        <v>1</v>
      </c>
      <c r="C1527" s="37" t="s">
        <v>56</v>
      </c>
      <c r="D1527" s="38" t="n">
        <v>6077</v>
      </c>
      <c r="E1527" s="24" t="s">
        <v>98</v>
      </c>
      <c r="F1527" s="15" t="n">
        <f aca="false">IF(ISERROR(SEARCH("2",E1527)),0,1)</f>
        <v>1</v>
      </c>
      <c r="G1527" s="15" t="n">
        <v>0</v>
      </c>
      <c r="H1527" s="2" t="n">
        <f aca="false">MAX(I1527:J1527)</f>
        <v>0</v>
      </c>
      <c r="I1527" s="15" t="n">
        <v>0</v>
      </c>
      <c r="J1527" s="15" t="n">
        <v>0</v>
      </c>
      <c r="K1527" s="15" t="n">
        <v>5.46346524404167</v>
      </c>
      <c r="L1527" s="15" t="n">
        <v>65</v>
      </c>
      <c r="M1527" s="25" t="n">
        <v>4.33539001</v>
      </c>
      <c r="N1527" s="0" t="str">
        <f aca="false">A1527&amp;"_"&amp;B1527</f>
        <v>MAW753_1</v>
      </c>
      <c r="O1527" s="0" t="n">
        <f aca="false">HLOOKUP(N1527,UP!$C$15:$AH$16,2,0)</f>
        <v>1</v>
      </c>
    </row>
    <row r="1528" customFormat="false" ht="15.75" hidden="false" customHeight="true" outlineLevel="0" collapsed="false">
      <c r="A1528" s="21" t="s">
        <v>62</v>
      </c>
      <c r="B1528" s="36" t="n">
        <v>1</v>
      </c>
      <c r="C1528" s="37" t="s">
        <v>66</v>
      </c>
      <c r="D1528" s="38" t="n">
        <v>6081</v>
      </c>
      <c r="E1528" s="24" t="s">
        <v>98</v>
      </c>
      <c r="F1528" s="15" t="n">
        <f aca="false">IF(ISERROR(SEARCH("2",E1528)),0,1)</f>
        <v>1</v>
      </c>
      <c r="G1528" s="15" t="n">
        <v>0</v>
      </c>
      <c r="H1528" s="2" t="n">
        <f aca="false">MAX(I1528:J1528)</f>
        <v>0</v>
      </c>
      <c r="I1528" s="15" t="n">
        <v>0</v>
      </c>
      <c r="J1528" s="15" t="n">
        <v>0</v>
      </c>
      <c r="K1528" s="15" t="n">
        <v>4.89204881026186</v>
      </c>
      <c r="L1528" s="15" t="n">
        <v>65</v>
      </c>
      <c r="M1528" s="25" t="n">
        <v>4.33539001</v>
      </c>
      <c r="N1528" s="0" t="str">
        <f aca="false">A1528&amp;"_"&amp;B1528</f>
        <v>MAW753_1</v>
      </c>
      <c r="O1528" s="0" t="n">
        <f aca="false">HLOOKUP(N1528,UP!$C$15:$AH$16,2,0)</f>
        <v>1</v>
      </c>
    </row>
    <row r="1529" customFormat="false" ht="15.75" hidden="false" customHeight="true" outlineLevel="0" collapsed="false">
      <c r="A1529" s="21" t="s">
        <v>62</v>
      </c>
      <c r="B1529" s="36" t="n">
        <v>1</v>
      </c>
      <c r="C1529" s="37" t="s">
        <v>56</v>
      </c>
      <c r="D1529" s="38" t="n">
        <v>6082</v>
      </c>
      <c r="E1529" s="24" t="s">
        <v>98</v>
      </c>
      <c r="F1529" s="15" t="n">
        <f aca="false">IF(ISERROR(SEARCH("2",E1529)),0,1)</f>
        <v>1</v>
      </c>
      <c r="G1529" s="15" t="n">
        <v>0</v>
      </c>
      <c r="H1529" s="2" t="n">
        <f aca="false">MAX(I1529:J1529)</f>
        <v>0</v>
      </c>
      <c r="I1529" s="15" t="n">
        <v>0</v>
      </c>
      <c r="J1529" s="15" t="n">
        <v>0</v>
      </c>
      <c r="K1529" s="15" t="n">
        <v>2.80693449616614</v>
      </c>
      <c r="L1529" s="15" t="n">
        <v>65</v>
      </c>
      <c r="M1529" s="25" t="n">
        <v>4.33539001</v>
      </c>
      <c r="N1529" s="0" t="str">
        <f aca="false">A1529&amp;"_"&amp;B1529</f>
        <v>MAW753_1</v>
      </c>
      <c r="O1529" s="0" t="n">
        <f aca="false">HLOOKUP(N1529,UP!$C$15:$AH$16,2,0)</f>
        <v>1</v>
      </c>
    </row>
    <row r="1530" customFormat="false" ht="15.75" hidden="false" customHeight="true" outlineLevel="0" collapsed="false">
      <c r="A1530" s="21" t="s">
        <v>62</v>
      </c>
      <c r="B1530" s="36" t="n">
        <v>1</v>
      </c>
      <c r="C1530" s="37" t="s">
        <v>67</v>
      </c>
      <c r="D1530" s="38" t="n">
        <v>6664</v>
      </c>
      <c r="E1530" s="24" t="s">
        <v>98</v>
      </c>
      <c r="F1530" s="15" t="n">
        <f aca="false">IF(ISERROR(SEARCH("2",E1530)),0,1)</f>
        <v>1</v>
      </c>
      <c r="G1530" s="15" t="n">
        <v>0</v>
      </c>
      <c r="H1530" s="2" t="n">
        <f aca="false">MAX(I1530:J1530)</f>
        <v>0</v>
      </c>
      <c r="I1530" s="15" t="n">
        <v>0</v>
      </c>
      <c r="J1530" s="15" t="n">
        <v>0</v>
      </c>
      <c r="K1530" s="15" t="n">
        <v>5.47159411503283</v>
      </c>
      <c r="L1530" s="15" t="n">
        <v>65</v>
      </c>
      <c r="M1530" s="25" t="n">
        <v>4.33539001</v>
      </c>
      <c r="N1530" s="0" t="str">
        <f aca="false">A1530&amp;"_"&amp;B1530</f>
        <v>MAW753_1</v>
      </c>
      <c r="O1530" s="0" t="n">
        <f aca="false">HLOOKUP(N1530,UP!$C$15:$AH$16,2,0)</f>
        <v>1</v>
      </c>
    </row>
    <row r="1531" customFormat="false" ht="15.75" hidden="false" customHeight="true" outlineLevel="0" collapsed="false">
      <c r="A1531" s="21" t="s">
        <v>62</v>
      </c>
      <c r="B1531" s="36" t="n">
        <v>1</v>
      </c>
      <c r="C1531" s="37" t="s">
        <v>60</v>
      </c>
      <c r="D1531" s="38" t="n">
        <v>6487</v>
      </c>
      <c r="E1531" s="24" t="s">
        <v>98</v>
      </c>
      <c r="F1531" s="15" t="n">
        <f aca="false">IF(ISERROR(SEARCH("2",E1531)),0,1)</f>
        <v>1</v>
      </c>
      <c r="G1531" s="15" t="n">
        <v>0</v>
      </c>
      <c r="H1531" s="2" t="n">
        <f aca="false">MAX(I1531:J1531)</f>
        <v>0</v>
      </c>
      <c r="I1531" s="15" t="n">
        <v>0</v>
      </c>
      <c r="J1531" s="15" t="n">
        <v>0</v>
      </c>
      <c r="K1531" s="15" t="n">
        <v>3.85127843403573</v>
      </c>
      <c r="L1531" s="15" t="n">
        <v>65</v>
      </c>
      <c r="M1531" s="25" t="n">
        <v>4.33539001</v>
      </c>
      <c r="N1531" s="0" t="str">
        <f aca="false">A1531&amp;"_"&amp;B1531</f>
        <v>MAW753_1</v>
      </c>
      <c r="O1531" s="0" t="n">
        <f aca="false">HLOOKUP(N1531,UP!$C$15:$AH$16,2,0)</f>
        <v>1</v>
      </c>
    </row>
    <row r="1532" customFormat="false" ht="15.75" hidden="false" customHeight="true" outlineLevel="0" collapsed="false">
      <c r="A1532" s="21" t="s">
        <v>62</v>
      </c>
      <c r="B1532" s="36" t="n">
        <v>1</v>
      </c>
      <c r="C1532" s="37" t="s">
        <v>56</v>
      </c>
      <c r="D1532" s="38" t="n">
        <v>6064</v>
      </c>
      <c r="E1532" s="24" t="s">
        <v>98</v>
      </c>
      <c r="F1532" s="15" t="n">
        <f aca="false">IF(ISERROR(SEARCH("2",E1532)),0,1)</f>
        <v>1</v>
      </c>
      <c r="G1532" s="15" t="n">
        <v>0</v>
      </c>
      <c r="H1532" s="2" t="n">
        <f aca="false">MAX(I1532:J1532)</f>
        <v>0</v>
      </c>
      <c r="I1532" s="15" t="n">
        <v>0</v>
      </c>
      <c r="J1532" s="15" t="n">
        <v>0</v>
      </c>
      <c r="K1532" s="15" t="n">
        <v>4.94376727932158</v>
      </c>
      <c r="L1532" s="15" t="n">
        <v>65</v>
      </c>
      <c r="M1532" s="25" t="n">
        <v>4.33539001</v>
      </c>
      <c r="N1532" s="0" t="str">
        <f aca="false">A1532&amp;"_"&amp;B1532</f>
        <v>MAW753_1</v>
      </c>
      <c r="O1532" s="0" t="n">
        <f aca="false">HLOOKUP(N1532,UP!$C$15:$AH$16,2,0)</f>
        <v>1</v>
      </c>
    </row>
    <row r="1533" customFormat="false" ht="15.75" hidden="false" customHeight="true" outlineLevel="0" collapsed="false">
      <c r="A1533" s="21" t="s">
        <v>62</v>
      </c>
      <c r="B1533" s="36" t="n">
        <v>1</v>
      </c>
      <c r="C1533" s="37" t="s">
        <v>56</v>
      </c>
      <c r="D1533" s="38" t="n">
        <v>6059</v>
      </c>
      <c r="E1533" s="24" t="s">
        <v>98</v>
      </c>
      <c r="F1533" s="15" t="n">
        <f aca="false">IF(ISERROR(SEARCH("2",E1533)),0,1)</f>
        <v>1</v>
      </c>
      <c r="G1533" s="15" t="n">
        <v>0</v>
      </c>
      <c r="H1533" s="2" t="n">
        <f aca="false">MAX(I1533:J1533)</f>
        <v>0</v>
      </c>
      <c r="I1533" s="15" t="n">
        <v>0</v>
      </c>
      <c r="J1533" s="15" t="n">
        <v>0</v>
      </c>
      <c r="K1533" s="15" t="n">
        <v>3.51936917018397</v>
      </c>
      <c r="L1533" s="15" t="n">
        <v>65</v>
      </c>
      <c r="M1533" s="25" t="n">
        <v>4.33539001</v>
      </c>
      <c r="N1533" s="0" t="str">
        <f aca="false">A1533&amp;"_"&amp;B1533</f>
        <v>MAW753_1</v>
      </c>
      <c r="O1533" s="0" t="n">
        <f aca="false">HLOOKUP(N1533,UP!$C$15:$AH$16,2,0)</f>
        <v>1</v>
      </c>
    </row>
    <row r="1534" customFormat="false" ht="15.75" hidden="false" customHeight="true" outlineLevel="0" collapsed="false">
      <c r="A1534" s="21" t="s">
        <v>62</v>
      </c>
      <c r="B1534" s="36" t="n">
        <v>1</v>
      </c>
      <c r="C1534" s="37" t="s">
        <v>56</v>
      </c>
      <c r="D1534" s="38" t="n">
        <v>6060</v>
      </c>
      <c r="E1534" s="24" t="s">
        <v>98</v>
      </c>
      <c r="F1534" s="15" t="n">
        <f aca="false">IF(ISERROR(SEARCH("2",E1534)),0,1)</f>
        <v>1</v>
      </c>
      <c r="G1534" s="15" t="n">
        <v>0</v>
      </c>
      <c r="H1534" s="2" t="n">
        <f aca="false">MAX(I1534:J1534)</f>
        <v>0</v>
      </c>
      <c r="I1534" s="15" t="n">
        <v>0</v>
      </c>
      <c r="J1534" s="15" t="n">
        <v>0</v>
      </c>
      <c r="K1534" s="15" t="n">
        <v>4.52782041198629</v>
      </c>
      <c r="L1534" s="15" t="n">
        <v>65</v>
      </c>
      <c r="M1534" s="25" t="n">
        <v>4.33539001</v>
      </c>
      <c r="N1534" s="0" t="str">
        <f aca="false">A1534&amp;"_"&amp;B1534</f>
        <v>MAW753_1</v>
      </c>
      <c r="O1534" s="0" t="n">
        <f aca="false">HLOOKUP(N1534,UP!$C$15:$AH$16,2,0)</f>
        <v>1</v>
      </c>
    </row>
    <row r="1535" customFormat="false" ht="15.75" hidden="false" customHeight="true" outlineLevel="0" collapsed="false">
      <c r="A1535" s="21" t="s">
        <v>62</v>
      </c>
      <c r="B1535" s="36" t="n">
        <v>1</v>
      </c>
      <c r="C1535" s="37" t="s">
        <v>72</v>
      </c>
      <c r="D1535" s="38" t="n">
        <v>6061</v>
      </c>
      <c r="E1535" s="24" t="s">
        <v>98</v>
      </c>
      <c r="F1535" s="15" t="n">
        <f aca="false">IF(ISERROR(SEARCH("2",E1535)),0,1)</f>
        <v>1</v>
      </c>
      <c r="G1535" s="15" t="n">
        <v>0</v>
      </c>
      <c r="H1535" s="2" t="n">
        <f aca="false">MAX(I1535:J1535)</f>
        <v>0</v>
      </c>
      <c r="I1535" s="15" t="n">
        <v>0</v>
      </c>
      <c r="J1535" s="15" t="n">
        <v>0</v>
      </c>
      <c r="K1535" s="15" t="n">
        <v>5.93376166428406</v>
      </c>
      <c r="L1535" s="15" t="n">
        <v>65</v>
      </c>
      <c r="M1535" s="25" t="n">
        <v>4.33539001</v>
      </c>
      <c r="N1535" s="0" t="str">
        <f aca="false">A1535&amp;"_"&amp;B1535</f>
        <v>MAW753_1</v>
      </c>
      <c r="O1535" s="0" t="n">
        <f aca="false">HLOOKUP(N1535,UP!$C$15:$AH$16,2,0)</f>
        <v>1</v>
      </c>
    </row>
    <row r="1536" customFormat="false" ht="15.75" hidden="false" customHeight="true" outlineLevel="0" collapsed="false">
      <c r="A1536" s="21" t="s">
        <v>62</v>
      </c>
      <c r="B1536" s="36" t="n">
        <v>1</v>
      </c>
      <c r="C1536" s="37" t="s">
        <v>56</v>
      </c>
      <c r="D1536" s="38" t="n">
        <v>6238</v>
      </c>
      <c r="E1536" s="24" t="s">
        <v>98</v>
      </c>
      <c r="F1536" s="15" t="n">
        <f aca="false">IF(ISERROR(SEARCH("2",E1536)),0,1)</f>
        <v>1</v>
      </c>
      <c r="G1536" s="15" t="n">
        <v>0</v>
      </c>
      <c r="H1536" s="2" t="n">
        <f aca="false">MAX(I1536:J1536)</f>
        <v>0</v>
      </c>
      <c r="I1536" s="15" t="n">
        <v>0</v>
      </c>
      <c r="J1536" s="15" t="n">
        <v>0</v>
      </c>
      <c r="K1536" s="15" t="n">
        <v>5.80959021465092</v>
      </c>
      <c r="L1536" s="15" t="n">
        <v>65</v>
      </c>
      <c r="M1536" s="25" t="n">
        <v>4.33539001</v>
      </c>
      <c r="N1536" s="0" t="str">
        <f aca="false">A1536&amp;"_"&amp;B1536</f>
        <v>MAW753_1</v>
      </c>
      <c r="O1536" s="0" t="n">
        <f aca="false">HLOOKUP(N1536,UP!$C$15:$AH$16,2,0)</f>
        <v>1</v>
      </c>
    </row>
    <row r="1537" customFormat="false" ht="15.75" hidden="false" customHeight="true" outlineLevel="0" collapsed="false">
      <c r="A1537" s="21" t="s">
        <v>47</v>
      </c>
      <c r="B1537" s="26" t="n">
        <v>1</v>
      </c>
      <c r="C1537" s="27" t="s">
        <v>57</v>
      </c>
      <c r="D1537" s="27" t="n">
        <v>866</v>
      </c>
      <c r="E1537" s="24" t="s">
        <v>92</v>
      </c>
      <c r="F1537" s="15" t="n">
        <v>1</v>
      </c>
      <c r="G1537" s="15" t="n">
        <v>0</v>
      </c>
      <c r="H1537" s="2" t="n">
        <f aca="false">MAX(I1537:J1537)</f>
        <v>0</v>
      </c>
      <c r="I1537" s="15" t="n">
        <v>0</v>
      </c>
      <c r="J1537" s="15" t="n">
        <v>0</v>
      </c>
      <c r="K1537" s="15" t="n">
        <v>5.92280535990467</v>
      </c>
      <c r="L1537" s="15" t="n">
        <v>65</v>
      </c>
      <c r="M1537" s="25" t="n">
        <v>4.33539001</v>
      </c>
      <c r="N1537" s="0" t="str">
        <f aca="false">A1537&amp;"_"&amp;B1537</f>
        <v>MAW744_1</v>
      </c>
      <c r="O1537" s="0" t="n">
        <f aca="false">HLOOKUP(N1537,UP!$C$15:$AH$16,2,0)</f>
        <v>0</v>
      </c>
    </row>
    <row r="1538" customFormat="false" ht="15.75" hidden="false" customHeight="true" outlineLevel="0" collapsed="false">
      <c r="A1538" s="21" t="s">
        <v>47</v>
      </c>
      <c r="B1538" s="26" t="n">
        <v>1</v>
      </c>
      <c r="C1538" s="27" t="s">
        <v>57</v>
      </c>
      <c r="D1538" s="27" t="n">
        <v>867</v>
      </c>
      <c r="E1538" s="24" t="s">
        <v>92</v>
      </c>
      <c r="F1538" s="15" t="n">
        <v>1</v>
      </c>
      <c r="G1538" s="15" t="n">
        <v>0</v>
      </c>
      <c r="H1538" s="2" t="n">
        <f aca="false">MAX(I1538:J1538)</f>
        <v>0</v>
      </c>
      <c r="I1538" s="15" t="n">
        <v>0</v>
      </c>
      <c r="J1538" s="15" t="n">
        <v>0</v>
      </c>
      <c r="K1538" s="15" t="n">
        <v>4.28073414978145</v>
      </c>
      <c r="L1538" s="15" t="n">
        <v>65</v>
      </c>
      <c r="M1538" s="25" t="n">
        <v>4.33539001</v>
      </c>
      <c r="N1538" s="0" t="str">
        <f aca="false">A1538&amp;"_"&amp;B1538</f>
        <v>MAW744_1</v>
      </c>
      <c r="O1538" s="0" t="n">
        <f aca="false">HLOOKUP(N1538,UP!$C$15:$AH$16,2,0)</f>
        <v>0</v>
      </c>
    </row>
    <row r="1539" customFormat="false" ht="15.75" hidden="false" customHeight="true" outlineLevel="0" collapsed="false">
      <c r="A1539" s="21" t="s">
        <v>47</v>
      </c>
      <c r="B1539" s="26" t="n">
        <v>1</v>
      </c>
      <c r="C1539" s="27" t="s">
        <v>54</v>
      </c>
      <c r="D1539" s="27" t="n">
        <v>737</v>
      </c>
      <c r="E1539" s="24" t="s">
        <v>92</v>
      </c>
      <c r="F1539" s="15" t="n">
        <v>1</v>
      </c>
      <c r="G1539" s="15" t="n">
        <v>0</v>
      </c>
      <c r="H1539" s="2" t="n">
        <f aca="false">MAX(I1539:J1539)</f>
        <v>0</v>
      </c>
      <c r="I1539" s="15" t="n">
        <v>0</v>
      </c>
      <c r="J1539" s="15" t="n">
        <v>0</v>
      </c>
      <c r="K1539" s="15" t="n">
        <v>5.94263666353045</v>
      </c>
      <c r="L1539" s="15" t="n">
        <v>65</v>
      </c>
      <c r="M1539" s="25" t="n">
        <v>4.33539001</v>
      </c>
      <c r="N1539" s="0" t="str">
        <f aca="false">A1539&amp;"_"&amp;B1539</f>
        <v>MAW744_1</v>
      </c>
      <c r="O1539" s="0" t="n">
        <f aca="false">HLOOKUP(N1539,UP!$C$15:$AH$16,2,0)</f>
        <v>0</v>
      </c>
    </row>
    <row r="1540" customFormat="false" ht="15.75" hidden="false" customHeight="true" outlineLevel="0" collapsed="false">
      <c r="A1540" s="21" t="s">
        <v>47</v>
      </c>
      <c r="B1540" s="26" t="n">
        <v>1</v>
      </c>
      <c r="C1540" s="27" t="s">
        <v>56</v>
      </c>
      <c r="D1540" s="27" t="n">
        <v>878</v>
      </c>
      <c r="E1540" s="24" t="s">
        <v>92</v>
      </c>
      <c r="F1540" s="15" t="n">
        <v>1</v>
      </c>
      <c r="G1540" s="15" t="n">
        <v>0</v>
      </c>
      <c r="H1540" s="2" t="n">
        <f aca="false">MAX(I1540:J1540)</f>
        <v>0</v>
      </c>
      <c r="I1540" s="15" t="n">
        <v>0</v>
      </c>
      <c r="J1540" s="15" t="n">
        <v>0</v>
      </c>
      <c r="K1540" s="15" t="n">
        <v>5.56356423996667</v>
      </c>
      <c r="L1540" s="15" t="n">
        <v>65</v>
      </c>
      <c r="M1540" s="25" t="n">
        <v>4.33539001</v>
      </c>
      <c r="N1540" s="0" t="str">
        <f aca="false">A1540&amp;"_"&amp;B1540</f>
        <v>MAW744_1</v>
      </c>
      <c r="O1540" s="0" t="n">
        <f aca="false">HLOOKUP(N1540,UP!$C$15:$AH$16,2,0)</f>
        <v>0</v>
      </c>
    </row>
    <row r="1541" customFormat="false" ht="15.75" hidden="false" customHeight="true" outlineLevel="0" collapsed="false">
      <c r="A1541" s="21" t="s">
        <v>47</v>
      </c>
      <c r="B1541" s="26" t="n">
        <v>1</v>
      </c>
      <c r="C1541" s="27" t="s">
        <v>56</v>
      </c>
      <c r="D1541" s="27" t="n">
        <v>564</v>
      </c>
      <c r="E1541" s="24" t="s">
        <v>92</v>
      </c>
      <c r="F1541" s="15" t="n">
        <v>1</v>
      </c>
      <c r="G1541" s="15" t="n">
        <v>0</v>
      </c>
      <c r="H1541" s="2" t="n">
        <f aca="false">MAX(I1541:J1541)</f>
        <v>0</v>
      </c>
      <c r="I1541" s="15" t="n">
        <v>0</v>
      </c>
      <c r="J1541" s="15" t="n">
        <v>0</v>
      </c>
      <c r="K1541" s="15" t="n">
        <v>5.15232976161177</v>
      </c>
      <c r="L1541" s="15" t="n">
        <v>65</v>
      </c>
      <c r="M1541" s="25" t="n">
        <v>4.33539001</v>
      </c>
      <c r="N1541" s="0" t="str">
        <f aca="false">A1541&amp;"_"&amp;B1541</f>
        <v>MAW744_1</v>
      </c>
      <c r="O1541" s="0" t="n">
        <f aca="false">HLOOKUP(N1541,UP!$C$15:$AH$16,2,0)</f>
        <v>0</v>
      </c>
    </row>
    <row r="1542" customFormat="false" ht="15.75" hidden="false" customHeight="true" outlineLevel="0" collapsed="false">
      <c r="A1542" s="21" t="s">
        <v>47</v>
      </c>
      <c r="B1542" s="26" t="n">
        <v>1</v>
      </c>
      <c r="C1542" s="27" t="s">
        <v>60</v>
      </c>
      <c r="D1542" s="27" t="n">
        <v>842</v>
      </c>
      <c r="E1542" s="24" t="s">
        <v>92</v>
      </c>
      <c r="F1542" s="15" t="n">
        <v>1</v>
      </c>
      <c r="G1542" s="15" t="n">
        <v>0</v>
      </c>
      <c r="H1542" s="2" t="n">
        <f aca="false">MAX(I1542:J1542)</f>
        <v>0</v>
      </c>
      <c r="I1542" s="15" t="n">
        <v>0</v>
      </c>
      <c r="J1542" s="15" t="n">
        <v>0</v>
      </c>
      <c r="K1542" s="15" t="n">
        <v>3.46199583434778</v>
      </c>
      <c r="L1542" s="15" t="n">
        <v>65</v>
      </c>
      <c r="M1542" s="25" t="n">
        <v>4.33539001</v>
      </c>
      <c r="N1542" s="0" t="str">
        <f aca="false">A1542&amp;"_"&amp;B1542</f>
        <v>MAW744_1</v>
      </c>
      <c r="O1542" s="0" t="n">
        <f aca="false">HLOOKUP(N1542,UP!$C$15:$AH$16,2,0)</f>
        <v>0</v>
      </c>
    </row>
    <row r="1543" customFormat="false" ht="15.75" hidden="false" customHeight="true" outlineLevel="0" collapsed="false">
      <c r="A1543" s="21" t="s">
        <v>47</v>
      </c>
      <c r="B1543" s="26" t="n">
        <v>1</v>
      </c>
      <c r="C1543" s="27" t="s">
        <v>56</v>
      </c>
      <c r="D1543" s="27" t="n">
        <v>844</v>
      </c>
      <c r="E1543" s="24" t="s">
        <v>92</v>
      </c>
      <c r="F1543" s="15" t="n">
        <v>1</v>
      </c>
      <c r="G1543" s="15" t="n">
        <v>0</v>
      </c>
      <c r="H1543" s="2" t="n">
        <f aca="false">MAX(I1543:J1543)</f>
        <v>0</v>
      </c>
      <c r="I1543" s="15" t="n">
        <v>0</v>
      </c>
      <c r="J1543" s="15" t="n">
        <v>0</v>
      </c>
      <c r="K1543" s="15" t="n">
        <v>3.44487415438572</v>
      </c>
      <c r="L1543" s="15" t="n">
        <v>65</v>
      </c>
      <c r="M1543" s="25" t="n">
        <v>4.33539001</v>
      </c>
      <c r="N1543" s="0" t="str">
        <f aca="false">A1543&amp;"_"&amp;B1543</f>
        <v>MAW744_1</v>
      </c>
      <c r="O1543" s="0" t="n">
        <f aca="false">HLOOKUP(N1543,UP!$C$15:$AH$16,2,0)</f>
        <v>0</v>
      </c>
    </row>
    <row r="1544" customFormat="false" ht="15.75" hidden="false" customHeight="true" outlineLevel="0" collapsed="false">
      <c r="A1544" s="21" t="s">
        <v>47</v>
      </c>
      <c r="B1544" s="26" t="n">
        <v>1</v>
      </c>
      <c r="C1544" s="27" t="s">
        <v>56</v>
      </c>
      <c r="D1544" s="27" t="n">
        <v>553</v>
      </c>
      <c r="E1544" s="24" t="s">
        <v>92</v>
      </c>
      <c r="F1544" s="15" t="n">
        <v>1</v>
      </c>
      <c r="G1544" s="15" t="n">
        <v>0</v>
      </c>
      <c r="H1544" s="2" t="n">
        <f aca="false">MAX(I1544:J1544)</f>
        <v>0</v>
      </c>
      <c r="I1544" s="15" t="n">
        <v>0</v>
      </c>
      <c r="J1544" s="15" t="n">
        <v>0</v>
      </c>
      <c r="K1544" s="15" t="n">
        <v>4.88686518238343</v>
      </c>
      <c r="L1544" s="15" t="n">
        <v>65</v>
      </c>
      <c r="M1544" s="25" t="n">
        <v>4.33539001</v>
      </c>
      <c r="N1544" s="0" t="str">
        <f aca="false">A1544&amp;"_"&amp;B1544</f>
        <v>MAW744_1</v>
      </c>
      <c r="O1544" s="0" t="n">
        <f aca="false">HLOOKUP(N1544,UP!$C$15:$AH$16,2,0)</f>
        <v>0</v>
      </c>
    </row>
    <row r="1545" customFormat="false" ht="15.75" hidden="false" customHeight="true" outlineLevel="0" collapsed="false">
      <c r="A1545" s="21" t="s">
        <v>47</v>
      </c>
      <c r="B1545" s="26" t="n">
        <v>1</v>
      </c>
      <c r="C1545" s="27" t="s">
        <v>56</v>
      </c>
      <c r="D1545" s="27" t="n">
        <v>558</v>
      </c>
      <c r="E1545" s="24" t="s">
        <v>92</v>
      </c>
      <c r="F1545" s="15" t="n">
        <v>1</v>
      </c>
      <c r="G1545" s="15" t="n">
        <v>0</v>
      </c>
      <c r="H1545" s="2" t="n">
        <f aca="false">MAX(I1545:J1545)</f>
        <v>0</v>
      </c>
      <c r="I1545" s="15" t="n">
        <v>0</v>
      </c>
      <c r="J1545" s="15" t="n">
        <v>0</v>
      </c>
      <c r="K1545" s="15" t="n">
        <v>2.17570999224361</v>
      </c>
      <c r="L1545" s="15" t="n">
        <v>65</v>
      </c>
      <c r="M1545" s="25" t="n">
        <v>4.33539001</v>
      </c>
      <c r="N1545" s="0" t="str">
        <f aca="false">A1545&amp;"_"&amp;B1545</f>
        <v>MAW744_1</v>
      </c>
      <c r="O1545" s="0" t="n">
        <f aca="false">HLOOKUP(N1545,UP!$C$15:$AH$16,2,0)</f>
        <v>0</v>
      </c>
    </row>
    <row r="1546" customFormat="false" ht="15.75" hidden="false" customHeight="true" outlineLevel="0" collapsed="false">
      <c r="A1546" s="21" t="s">
        <v>47</v>
      </c>
      <c r="B1546" s="26" t="n">
        <v>1</v>
      </c>
      <c r="C1546" s="27" t="s">
        <v>60</v>
      </c>
      <c r="D1546" s="27" t="n">
        <v>700</v>
      </c>
      <c r="E1546" s="24" t="s">
        <v>92</v>
      </c>
      <c r="F1546" s="15" t="n">
        <v>1</v>
      </c>
      <c r="G1546" s="15" t="n">
        <v>0</v>
      </c>
      <c r="H1546" s="2" t="n">
        <f aca="false">MAX(I1546:J1546)</f>
        <v>0</v>
      </c>
      <c r="I1546" s="15" t="n">
        <v>0</v>
      </c>
      <c r="J1546" s="15" t="n">
        <v>0</v>
      </c>
      <c r="K1546" s="15" t="n">
        <v>4.58845315020057</v>
      </c>
      <c r="L1546" s="15" t="n">
        <v>65</v>
      </c>
      <c r="M1546" s="25" t="n">
        <v>4.33539001</v>
      </c>
      <c r="N1546" s="0" t="str">
        <f aca="false">A1546&amp;"_"&amp;B1546</f>
        <v>MAW744_1</v>
      </c>
      <c r="O1546" s="0" t="n">
        <f aca="false">HLOOKUP(N1546,UP!$C$15:$AH$16,2,0)</f>
        <v>0</v>
      </c>
    </row>
    <row r="1547" customFormat="false" ht="15.75" hidden="false" customHeight="true" outlineLevel="0" collapsed="false">
      <c r="A1547" s="21" t="s">
        <v>47</v>
      </c>
      <c r="B1547" s="26" t="n">
        <v>1</v>
      </c>
      <c r="C1547" s="27" t="s">
        <v>53</v>
      </c>
      <c r="D1547" s="27" t="n">
        <v>690</v>
      </c>
      <c r="E1547" s="24" t="s">
        <v>92</v>
      </c>
      <c r="F1547" s="15" t="n">
        <v>1</v>
      </c>
      <c r="G1547" s="15" t="n">
        <v>0</v>
      </c>
      <c r="H1547" s="2" t="n">
        <f aca="false">MAX(I1547:J1547)</f>
        <v>0</v>
      </c>
      <c r="I1547" s="15" t="n">
        <v>0</v>
      </c>
      <c r="J1547" s="15" t="n">
        <v>0</v>
      </c>
      <c r="K1547" s="15" t="n">
        <v>4.81916386069857</v>
      </c>
      <c r="L1547" s="15" t="n">
        <v>65</v>
      </c>
      <c r="M1547" s="25" t="n">
        <v>4.33539001</v>
      </c>
      <c r="N1547" s="0" t="str">
        <f aca="false">A1547&amp;"_"&amp;B1547</f>
        <v>MAW744_1</v>
      </c>
      <c r="O1547" s="0" t="n">
        <f aca="false">HLOOKUP(N1547,UP!$C$15:$AH$16,2,0)</f>
        <v>0</v>
      </c>
    </row>
    <row r="1548" customFormat="false" ht="15.75" hidden="false" customHeight="true" outlineLevel="0" collapsed="false">
      <c r="A1548" s="21" t="s">
        <v>47</v>
      </c>
      <c r="B1548" s="26" t="n">
        <v>1</v>
      </c>
      <c r="C1548" s="27" t="s">
        <v>56</v>
      </c>
      <c r="D1548" s="27" t="n">
        <v>837</v>
      </c>
      <c r="E1548" s="24" t="s">
        <v>92</v>
      </c>
      <c r="F1548" s="15" t="n">
        <v>1</v>
      </c>
      <c r="G1548" s="15" t="n">
        <v>0</v>
      </c>
      <c r="H1548" s="2" t="n">
        <f aca="false">MAX(I1548:J1548)</f>
        <v>0</v>
      </c>
      <c r="I1548" s="15" t="n">
        <v>0</v>
      </c>
      <c r="J1548" s="15" t="n">
        <v>0</v>
      </c>
      <c r="K1548" s="15" t="n">
        <v>4.52577837676146</v>
      </c>
      <c r="L1548" s="15" t="n">
        <v>65</v>
      </c>
      <c r="M1548" s="25" t="n">
        <v>4.33539001</v>
      </c>
      <c r="N1548" s="0" t="str">
        <f aca="false">A1548&amp;"_"&amp;B1548</f>
        <v>MAW744_1</v>
      </c>
      <c r="O1548" s="0" t="n">
        <f aca="false">HLOOKUP(N1548,UP!$C$15:$AH$16,2,0)</f>
        <v>0</v>
      </c>
    </row>
    <row r="1549" customFormat="false" ht="15.75" hidden="false" customHeight="true" outlineLevel="0" collapsed="false">
      <c r="A1549" s="21" t="s">
        <v>47</v>
      </c>
      <c r="B1549" s="26" t="n">
        <v>3</v>
      </c>
      <c r="C1549" s="27" t="s">
        <v>74</v>
      </c>
      <c r="D1549" s="27" t="n">
        <v>24</v>
      </c>
      <c r="E1549" s="24" t="s">
        <v>92</v>
      </c>
      <c r="F1549" s="15" t="n">
        <v>1</v>
      </c>
      <c r="G1549" s="15" t="n">
        <v>0</v>
      </c>
      <c r="H1549" s="2" t="n">
        <f aca="false">MAX(I1549:J1549)</f>
        <v>0</v>
      </c>
      <c r="I1549" s="15" t="n">
        <v>0</v>
      </c>
      <c r="J1549" s="15" t="n">
        <v>0</v>
      </c>
      <c r="K1549" s="15" t="n">
        <v>4.2911014055383</v>
      </c>
      <c r="L1549" s="15" t="n">
        <v>65</v>
      </c>
      <c r="M1549" s="25" t="n">
        <v>4.33539001</v>
      </c>
      <c r="N1549" s="0" t="str">
        <f aca="false">A1549&amp;"_"&amp;B1549</f>
        <v>MAW744_3</v>
      </c>
      <c r="O1549" s="0" t="n">
        <f aca="false">HLOOKUP(N1549,UP!$C$15:$AH$16,2,0)</f>
        <v>1</v>
      </c>
    </row>
    <row r="1550" customFormat="false" ht="15.75" hidden="false" customHeight="true" outlineLevel="0" collapsed="false">
      <c r="A1550" s="21" t="s">
        <v>47</v>
      </c>
      <c r="B1550" s="26" t="n">
        <v>1</v>
      </c>
      <c r="C1550" s="27" t="s">
        <v>56</v>
      </c>
      <c r="D1550" s="27" t="n">
        <v>685</v>
      </c>
      <c r="E1550" s="24" t="s">
        <v>92</v>
      </c>
      <c r="F1550" s="15" t="n">
        <v>1</v>
      </c>
      <c r="G1550" s="15" t="n">
        <v>0</v>
      </c>
      <c r="H1550" s="2" t="n">
        <f aca="false">MAX(I1550:J1550)</f>
        <v>0</v>
      </c>
      <c r="I1550" s="15" t="n">
        <v>0</v>
      </c>
      <c r="J1550" s="15" t="n">
        <v>0</v>
      </c>
      <c r="K1550" s="15" t="n">
        <v>3.5708127498865</v>
      </c>
      <c r="L1550" s="15" t="n">
        <v>65</v>
      </c>
      <c r="M1550" s="25" t="n">
        <v>4.33539001</v>
      </c>
      <c r="N1550" s="0" t="str">
        <f aca="false">A1550&amp;"_"&amp;B1550</f>
        <v>MAW744_1</v>
      </c>
      <c r="O1550" s="0" t="n">
        <f aca="false">HLOOKUP(N1550,UP!$C$15:$AH$16,2,0)</f>
        <v>0</v>
      </c>
    </row>
    <row r="1551" customFormat="false" ht="15.75" hidden="false" customHeight="true" outlineLevel="0" collapsed="false">
      <c r="A1551" s="21" t="s">
        <v>47</v>
      </c>
      <c r="B1551" s="26" t="n">
        <v>1</v>
      </c>
      <c r="C1551" s="27" t="s">
        <v>56</v>
      </c>
      <c r="D1551" s="27" t="n">
        <v>693</v>
      </c>
      <c r="E1551" s="24" t="s">
        <v>92</v>
      </c>
      <c r="F1551" s="15" t="n">
        <v>1</v>
      </c>
      <c r="G1551" s="15" t="n">
        <v>0</v>
      </c>
      <c r="H1551" s="2" t="n">
        <f aca="false">MAX(I1551:J1551)</f>
        <v>0</v>
      </c>
      <c r="I1551" s="15" t="n">
        <v>0</v>
      </c>
      <c r="J1551" s="15" t="n">
        <v>0</v>
      </c>
      <c r="K1551" s="15" t="n">
        <v>6.10364328702693</v>
      </c>
      <c r="L1551" s="15" t="n">
        <v>65</v>
      </c>
      <c r="M1551" s="25" t="n">
        <v>4.33539001</v>
      </c>
      <c r="N1551" s="0" t="str">
        <f aca="false">A1551&amp;"_"&amp;B1551</f>
        <v>MAW744_1</v>
      </c>
      <c r="O1551" s="0" t="n">
        <f aca="false">HLOOKUP(N1551,UP!$C$15:$AH$16,2,0)</f>
        <v>0</v>
      </c>
    </row>
    <row r="1552" customFormat="false" ht="15.75" hidden="false" customHeight="true" outlineLevel="0" collapsed="false">
      <c r="A1552" s="21" t="s">
        <v>47</v>
      </c>
      <c r="B1552" s="26" t="n">
        <v>1</v>
      </c>
      <c r="C1552" s="27" t="s">
        <v>60</v>
      </c>
      <c r="D1552" s="27" t="n">
        <v>828</v>
      </c>
      <c r="E1552" s="24" t="s">
        <v>92</v>
      </c>
      <c r="F1552" s="15" t="n">
        <v>1</v>
      </c>
      <c r="G1552" s="15" t="n">
        <v>0</v>
      </c>
      <c r="H1552" s="2" t="n">
        <f aca="false">MAX(I1552:J1552)</f>
        <v>0</v>
      </c>
      <c r="I1552" s="15" t="n">
        <v>0</v>
      </c>
      <c r="J1552" s="15" t="n">
        <v>0</v>
      </c>
      <c r="K1552" s="15" t="n">
        <v>3.41502902417661</v>
      </c>
      <c r="L1552" s="15" t="n">
        <v>65</v>
      </c>
      <c r="M1552" s="25" t="n">
        <v>4.33539001</v>
      </c>
      <c r="N1552" s="0" t="str">
        <f aca="false">A1552&amp;"_"&amp;B1552</f>
        <v>MAW744_1</v>
      </c>
      <c r="O1552" s="0" t="n">
        <f aca="false">HLOOKUP(N1552,UP!$C$15:$AH$16,2,0)</f>
        <v>0</v>
      </c>
    </row>
    <row r="1553" customFormat="false" ht="15.75" hidden="false" customHeight="true" outlineLevel="0" collapsed="false">
      <c r="A1553" s="21" t="s">
        <v>47</v>
      </c>
      <c r="B1553" s="26" t="n">
        <v>1</v>
      </c>
      <c r="C1553" s="27" t="s">
        <v>56</v>
      </c>
      <c r="D1553" s="27" t="n">
        <v>831</v>
      </c>
      <c r="E1553" s="24" t="s">
        <v>92</v>
      </c>
      <c r="F1553" s="15" t="n">
        <v>1</v>
      </c>
      <c r="G1553" s="15" t="n">
        <v>0</v>
      </c>
      <c r="H1553" s="2" t="n">
        <f aca="false">MAX(I1553:J1553)</f>
        <v>0</v>
      </c>
      <c r="I1553" s="15" t="n">
        <v>0</v>
      </c>
      <c r="J1553" s="15" t="n">
        <v>0</v>
      </c>
      <c r="K1553" s="15" t="n">
        <v>4.571213660514</v>
      </c>
      <c r="L1553" s="15" t="n">
        <v>65</v>
      </c>
      <c r="M1553" s="25" t="n">
        <v>4.33539001</v>
      </c>
      <c r="N1553" s="0" t="str">
        <f aca="false">A1553&amp;"_"&amp;B1553</f>
        <v>MAW744_1</v>
      </c>
      <c r="O1553" s="0" t="n">
        <f aca="false">HLOOKUP(N1553,UP!$C$15:$AH$16,2,0)</f>
        <v>0</v>
      </c>
    </row>
    <row r="1554" customFormat="false" ht="15.75" hidden="false" customHeight="true" outlineLevel="0" collapsed="false">
      <c r="A1554" s="21" t="s">
        <v>47</v>
      </c>
      <c r="B1554" s="26" t="n">
        <v>1</v>
      </c>
      <c r="C1554" s="27" t="s">
        <v>56</v>
      </c>
      <c r="D1554" s="27" t="n">
        <v>833</v>
      </c>
      <c r="E1554" s="24" t="s">
        <v>92</v>
      </c>
      <c r="F1554" s="15" t="n">
        <v>1</v>
      </c>
      <c r="G1554" s="15" t="n">
        <v>0</v>
      </c>
      <c r="H1554" s="2" t="n">
        <f aca="false">MAX(I1554:J1554)</f>
        <v>0</v>
      </c>
      <c r="I1554" s="15" t="n">
        <v>0</v>
      </c>
      <c r="J1554" s="15" t="n">
        <v>0</v>
      </c>
      <c r="K1554" s="15" t="n">
        <v>3.44487415438572</v>
      </c>
      <c r="L1554" s="15" t="n">
        <v>65</v>
      </c>
      <c r="M1554" s="25" t="n">
        <v>4.33539001</v>
      </c>
      <c r="N1554" s="0" t="str">
        <f aca="false">A1554&amp;"_"&amp;B1554</f>
        <v>MAW744_1</v>
      </c>
      <c r="O1554" s="0" t="n">
        <f aca="false">HLOOKUP(N1554,UP!$C$15:$AH$16,2,0)</f>
        <v>0</v>
      </c>
    </row>
    <row r="1555" customFormat="false" ht="15.75" hidden="false" customHeight="true" outlineLevel="0" collapsed="false">
      <c r="A1555" s="21" t="s">
        <v>47</v>
      </c>
      <c r="B1555" s="26" t="n">
        <v>1</v>
      </c>
      <c r="C1555" s="27" t="s">
        <v>56</v>
      </c>
      <c r="D1555" s="27" t="n">
        <v>826</v>
      </c>
      <c r="E1555" s="24" t="s">
        <v>92</v>
      </c>
      <c r="F1555" s="15" t="n">
        <v>1</v>
      </c>
      <c r="G1555" s="15" t="n">
        <v>0</v>
      </c>
      <c r="H1555" s="2" t="n">
        <f aca="false">MAX(I1555:J1555)</f>
        <v>0</v>
      </c>
      <c r="I1555" s="15" t="n">
        <v>0</v>
      </c>
      <c r="J1555" s="15" t="n">
        <v>0</v>
      </c>
      <c r="K1555" s="15" t="n">
        <v>4.65886409554915</v>
      </c>
      <c r="L1555" s="15" t="n">
        <v>65</v>
      </c>
      <c r="M1555" s="25" t="n">
        <v>4.33539001</v>
      </c>
      <c r="N1555" s="0" t="str">
        <f aca="false">A1555&amp;"_"&amp;B1555</f>
        <v>MAW744_1</v>
      </c>
      <c r="O1555" s="0" t="n">
        <f aca="false">HLOOKUP(N1555,UP!$C$15:$AH$16,2,0)</f>
        <v>0</v>
      </c>
    </row>
    <row r="1556" customFormat="false" ht="15.75" hidden="false" customHeight="true" outlineLevel="0" collapsed="false">
      <c r="A1556" s="21" t="s">
        <v>47</v>
      </c>
      <c r="B1556" s="26" t="n">
        <v>1</v>
      </c>
      <c r="C1556" s="27" t="s">
        <v>56</v>
      </c>
      <c r="D1556" s="27" t="n">
        <v>681</v>
      </c>
      <c r="E1556" s="24" t="s">
        <v>92</v>
      </c>
      <c r="F1556" s="15" t="n">
        <v>1</v>
      </c>
      <c r="G1556" s="15" t="n">
        <v>0</v>
      </c>
      <c r="H1556" s="2" t="n">
        <f aca="false">MAX(I1556:J1556)</f>
        <v>0</v>
      </c>
      <c r="I1556" s="15" t="n">
        <v>0</v>
      </c>
      <c r="J1556" s="15" t="n">
        <v>0</v>
      </c>
      <c r="K1556" s="15" t="n">
        <v>3.03006611438736</v>
      </c>
      <c r="L1556" s="15" t="n">
        <v>65</v>
      </c>
      <c r="M1556" s="25" t="n">
        <v>4.33539001</v>
      </c>
      <c r="N1556" s="0" t="str">
        <f aca="false">A1556&amp;"_"&amp;B1556</f>
        <v>MAW744_1</v>
      </c>
      <c r="O1556" s="0" t="n">
        <f aca="false">HLOOKUP(N1556,UP!$C$15:$AH$16,2,0)</f>
        <v>0</v>
      </c>
    </row>
    <row r="1557" customFormat="false" ht="15.75" hidden="false" customHeight="true" outlineLevel="0" collapsed="false">
      <c r="A1557" s="21" t="s">
        <v>47</v>
      </c>
      <c r="B1557" s="26" t="n">
        <v>1</v>
      </c>
      <c r="C1557" s="27" t="s">
        <v>56</v>
      </c>
      <c r="D1557" s="27" t="n">
        <v>554</v>
      </c>
      <c r="E1557" s="24" t="s">
        <v>92</v>
      </c>
      <c r="F1557" s="15" t="n">
        <v>1</v>
      </c>
      <c r="G1557" s="15" t="n">
        <v>0</v>
      </c>
      <c r="H1557" s="2" t="n">
        <f aca="false">MAX(I1557:J1557)</f>
        <v>0</v>
      </c>
      <c r="I1557" s="15" t="n">
        <v>0</v>
      </c>
      <c r="J1557" s="15" t="n">
        <v>0</v>
      </c>
      <c r="K1557" s="15" t="n">
        <v>4.6393862210969</v>
      </c>
      <c r="L1557" s="15" t="n">
        <v>65</v>
      </c>
      <c r="M1557" s="25" t="n">
        <v>4.33539001</v>
      </c>
      <c r="N1557" s="0" t="str">
        <f aca="false">A1557&amp;"_"&amp;B1557</f>
        <v>MAW744_1</v>
      </c>
      <c r="O1557" s="0" t="n">
        <f aca="false">HLOOKUP(N1557,UP!$C$15:$AH$16,2,0)</f>
        <v>0</v>
      </c>
    </row>
    <row r="1558" customFormat="false" ht="15.75" hidden="false" customHeight="true" outlineLevel="0" collapsed="false">
      <c r="A1558" s="21" t="s">
        <v>47</v>
      </c>
      <c r="B1558" s="26" t="n">
        <v>1</v>
      </c>
      <c r="C1558" s="27" t="s">
        <v>56</v>
      </c>
      <c r="D1558" s="27" t="n">
        <v>563</v>
      </c>
      <c r="E1558" s="24" t="s">
        <v>92</v>
      </c>
      <c r="F1558" s="15" t="n">
        <v>1</v>
      </c>
      <c r="G1558" s="15" t="n">
        <v>0</v>
      </c>
      <c r="H1558" s="2" t="n">
        <f aca="false">MAX(I1558:J1558)</f>
        <v>0</v>
      </c>
      <c r="I1558" s="15" t="n">
        <v>0</v>
      </c>
      <c r="J1558" s="15" t="n">
        <v>0</v>
      </c>
      <c r="K1558" s="15" t="n">
        <v>5.5863407867052</v>
      </c>
      <c r="L1558" s="15" t="n">
        <v>65</v>
      </c>
      <c r="M1558" s="25" t="n">
        <v>4.33539001</v>
      </c>
      <c r="N1558" s="0" t="str">
        <f aca="false">A1558&amp;"_"&amp;B1558</f>
        <v>MAW744_1</v>
      </c>
      <c r="O1558" s="0" t="n">
        <f aca="false">HLOOKUP(N1558,UP!$C$15:$AH$16,2,0)</f>
        <v>0</v>
      </c>
    </row>
    <row r="1559" customFormat="false" ht="15.75" hidden="false" customHeight="true" outlineLevel="0" collapsed="false">
      <c r="A1559" s="21" t="s">
        <v>47</v>
      </c>
      <c r="B1559" s="26" t="n">
        <v>1</v>
      </c>
      <c r="C1559" s="27" t="s">
        <v>57</v>
      </c>
      <c r="D1559" s="27" t="n">
        <v>568</v>
      </c>
      <c r="E1559" s="24" t="s">
        <v>92</v>
      </c>
      <c r="F1559" s="15" t="n">
        <v>1</v>
      </c>
      <c r="G1559" s="15" t="n">
        <v>0</v>
      </c>
      <c r="H1559" s="2" t="n">
        <f aca="false">MAX(I1559:J1559)</f>
        <v>0</v>
      </c>
      <c r="I1559" s="15" t="n">
        <v>0</v>
      </c>
      <c r="J1559" s="15" t="n">
        <v>0</v>
      </c>
      <c r="K1559" s="15" t="n">
        <v>3.27047649220331</v>
      </c>
      <c r="L1559" s="15" t="n">
        <v>65</v>
      </c>
      <c r="M1559" s="25" t="n">
        <v>4.33539001</v>
      </c>
      <c r="N1559" s="0" t="str">
        <f aca="false">A1559&amp;"_"&amp;B1559</f>
        <v>MAW744_1</v>
      </c>
      <c r="O1559" s="0" t="n">
        <f aca="false">HLOOKUP(N1559,UP!$C$15:$AH$16,2,0)</f>
        <v>0</v>
      </c>
    </row>
    <row r="1560" customFormat="false" ht="15.75" hidden="false" customHeight="true" outlineLevel="0" collapsed="false">
      <c r="A1560" s="21" t="s">
        <v>47</v>
      </c>
      <c r="B1560" s="26" t="n">
        <v>1</v>
      </c>
      <c r="C1560" s="27" t="s">
        <v>56</v>
      </c>
      <c r="D1560" s="27" t="n">
        <v>717</v>
      </c>
      <c r="E1560" s="24" t="s">
        <v>92</v>
      </c>
      <c r="F1560" s="15" t="n">
        <v>1</v>
      </c>
      <c r="G1560" s="15" t="n">
        <v>0</v>
      </c>
      <c r="H1560" s="2" t="n">
        <f aca="false">MAX(I1560:J1560)</f>
        <v>0</v>
      </c>
      <c r="I1560" s="15" t="n">
        <v>0</v>
      </c>
      <c r="J1560" s="15" t="n">
        <v>0</v>
      </c>
      <c r="K1560" s="15" t="n">
        <v>5.54585351138206</v>
      </c>
      <c r="L1560" s="15" t="n">
        <v>65</v>
      </c>
      <c r="M1560" s="25" t="n">
        <v>4.33539001</v>
      </c>
      <c r="N1560" s="0" t="str">
        <f aca="false">A1560&amp;"_"&amp;B1560</f>
        <v>MAW744_1</v>
      </c>
      <c r="O1560" s="0" t="n">
        <f aca="false">HLOOKUP(N1560,UP!$C$15:$AH$16,2,0)</f>
        <v>0</v>
      </c>
    </row>
    <row r="1561" customFormat="false" ht="15.75" hidden="false" customHeight="true" outlineLevel="0" collapsed="false">
      <c r="A1561" s="21" t="s">
        <v>47</v>
      </c>
      <c r="B1561" s="26" t="n">
        <v>1</v>
      </c>
      <c r="C1561" s="27" t="s">
        <v>56</v>
      </c>
      <c r="D1561" s="27" t="n">
        <v>815</v>
      </c>
      <c r="E1561" s="24" t="s">
        <v>92</v>
      </c>
      <c r="F1561" s="15" t="n">
        <v>1</v>
      </c>
      <c r="G1561" s="15" t="n">
        <v>0</v>
      </c>
      <c r="H1561" s="2" t="n">
        <f aca="false">MAX(I1561:J1561)</f>
        <v>0</v>
      </c>
      <c r="I1561" s="15" t="n">
        <v>0</v>
      </c>
      <c r="J1561" s="15" t="n">
        <v>0</v>
      </c>
      <c r="K1561" s="15" t="n">
        <v>4.09871812541409</v>
      </c>
      <c r="L1561" s="15" t="n">
        <v>65</v>
      </c>
      <c r="M1561" s="25" t="n">
        <v>4.33539001</v>
      </c>
      <c r="N1561" s="0" t="str">
        <f aca="false">A1561&amp;"_"&amp;B1561</f>
        <v>MAW744_1</v>
      </c>
      <c r="O1561" s="0" t="n">
        <f aca="false">HLOOKUP(N1561,UP!$C$15:$AH$16,2,0)</f>
        <v>0</v>
      </c>
    </row>
    <row r="1562" customFormat="false" ht="15.75" hidden="false" customHeight="true" outlineLevel="0" collapsed="false">
      <c r="A1562" s="21" t="s">
        <v>47</v>
      </c>
      <c r="B1562" s="26" t="n">
        <v>2</v>
      </c>
      <c r="C1562" s="27" t="s">
        <v>56</v>
      </c>
      <c r="D1562" s="27" t="n">
        <v>192</v>
      </c>
      <c r="E1562" s="24" t="s">
        <v>92</v>
      </c>
      <c r="F1562" s="15" t="n">
        <v>1</v>
      </c>
      <c r="G1562" s="15" t="n">
        <v>0</v>
      </c>
      <c r="H1562" s="2" t="n">
        <f aca="false">MAX(I1562:J1562)</f>
        <v>0</v>
      </c>
      <c r="I1562" s="15" t="n">
        <v>0</v>
      </c>
      <c r="J1562" s="15" t="n">
        <v>0</v>
      </c>
      <c r="K1562" s="15" t="n">
        <v>4.42650404890802</v>
      </c>
      <c r="L1562" s="15" t="n">
        <v>65</v>
      </c>
      <c r="M1562" s="25" t="n">
        <v>4.33539001</v>
      </c>
      <c r="N1562" s="0" t="str">
        <f aca="false">A1562&amp;"_"&amp;B1562</f>
        <v>MAW744_2</v>
      </c>
      <c r="O1562" s="0" t="n">
        <f aca="false">HLOOKUP(N1562,UP!$C$15:$AH$16,2,0)</f>
        <v>1</v>
      </c>
    </row>
    <row r="1563" customFormat="false" ht="15.75" hidden="false" customHeight="true" outlineLevel="0" collapsed="false">
      <c r="A1563" s="21" t="s">
        <v>47</v>
      </c>
      <c r="B1563" s="26" t="n">
        <v>2</v>
      </c>
      <c r="C1563" s="27" t="s">
        <v>56</v>
      </c>
      <c r="D1563" s="27" t="n">
        <v>181</v>
      </c>
      <c r="E1563" s="24" t="s">
        <v>92</v>
      </c>
      <c r="F1563" s="15" t="n">
        <v>1</v>
      </c>
      <c r="G1563" s="15" t="n">
        <v>0</v>
      </c>
      <c r="H1563" s="2" t="n">
        <f aca="false">MAX(I1563:J1563)</f>
        <v>0</v>
      </c>
      <c r="I1563" s="15" t="n">
        <v>0</v>
      </c>
      <c r="J1563" s="15" t="n">
        <v>0</v>
      </c>
      <c r="K1563" s="15" t="n">
        <v>5.20813230112116</v>
      </c>
      <c r="L1563" s="15" t="n">
        <v>65</v>
      </c>
      <c r="M1563" s="25" t="n">
        <v>4.33539001</v>
      </c>
      <c r="N1563" s="0" t="str">
        <f aca="false">A1563&amp;"_"&amp;B1563</f>
        <v>MAW744_2</v>
      </c>
      <c r="O1563" s="0" t="n">
        <f aca="false">HLOOKUP(N1563,UP!$C$15:$AH$16,2,0)</f>
        <v>1</v>
      </c>
    </row>
    <row r="1564" customFormat="false" ht="15.75" hidden="false" customHeight="true" outlineLevel="0" collapsed="false">
      <c r="A1564" s="21" t="s">
        <v>47</v>
      </c>
      <c r="B1564" s="26" t="n">
        <v>2</v>
      </c>
      <c r="C1564" s="27" t="s">
        <v>56</v>
      </c>
      <c r="D1564" s="27" t="n">
        <v>183</v>
      </c>
      <c r="E1564" s="24" t="s">
        <v>92</v>
      </c>
      <c r="F1564" s="15" t="n">
        <v>1</v>
      </c>
      <c r="G1564" s="15" t="n">
        <v>0</v>
      </c>
      <c r="H1564" s="2" t="n">
        <f aca="false">MAX(I1564:J1564)</f>
        <v>0</v>
      </c>
      <c r="I1564" s="15" t="n">
        <v>0</v>
      </c>
      <c r="J1564" s="15" t="n">
        <v>0</v>
      </c>
      <c r="K1564" s="15" t="n">
        <v>4.26408370871743</v>
      </c>
      <c r="L1564" s="15" t="n">
        <v>65</v>
      </c>
      <c r="M1564" s="25" t="n">
        <v>4.33539001</v>
      </c>
      <c r="N1564" s="0" t="str">
        <f aca="false">A1564&amp;"_"&amp;B1564</f>
        <v>MAW744_2</v>
      </c>
      <c r="O1564" s="0" t="n">
        <f aca="false">HLOOKUP(N1564,UP!$C$15:$AH$16,2,0)</f>
        <v>1</v>
      </c>
    </row>
    <row r="1565" customFormat="false" ht="15.75" hidden="false" customHeight="true" outlineLevel="0" collapsed="false">
      <c r="A1565" s="21" t="s">
        <v>47</v>
      </c>
      <c r="B1565" s="26" t="n">
        <v>2</v>
      </c>
      <c r="C1565" s="27" t="s">
        <v>56</v>
      </c>
      <c r="D1565" s="27" t="n">
        <v>655</v>
      </c>
      <c r="E1565" s="24" t="s">
        <v>92</v>
      </c>
      <c r="F1565" s="15" t="n">
        <v>1</v>
      </c>
      <c r="G1565" s="15" t="n">
        <v>0</v>
      </c>
      <c r="H1565" s="2" t="n">
        <f aca="false">MAX(I1565:J1565)</f>
        <v>0</v>
      </c>
      <c r="I1565" s="15" t="n">
        <v>0</v>
      </c>
      <c r="J1565" s="15" t="n">
        <v>0</v>
      </c>
      <c r="K1565" s="15" t="n">
        <v>4.06419987613278</v>
      </c>
      <c r="L1565" s="15" t="n">
        <v>65</v>
      </c>
      <c r="M1565" s="25" t="n">
        <v>4.33539001</v>
      </c>
      <c r="N1565" s="0" t="str">
        <f aca="false">A1565&amp;"_"&amp;B1565</f>
        <v>MAW744_2</v>
      </c>
      <c r="O1565" s="0" t="n">
        <f aca="false">HLOOKUP(N1565,UP!$C$15:$AH$16,2,0)</f>
        <v>1</v>
      </c>
    </row>
    <row r="1566" customFormat="false" ht="15.75" hidden="false" customHeight="true" outlineLevel="0" collapsed="false">
      <c r="A1566" s="21" t="s">
        <v>47</v>
      </c>
      <c r="B1566" s="26" t="n">
        <v>2</v>
      </c>
      <c r="C1566" s="27" t="s">
        <v>56</v>
      </c>
      <c r="D1566" s="27" t="n">
        <v>613</v>
      </c>
      <c r="E1566" s="24" t="s">
        <v>92</v>
      </c>
      <c r="F1566" s="15" t="n">
        <v>1</v>
      </c>
      <c r="G1566" s="15" t="n">
        <v>0</v>
      </c>
      <c r="H1566" s="2" t="n">
        <f aca="false">MAX(I1566:J1566)</f>
        <v>0</v>
      </c>
      <c r="I1566" s="15" t="n">
        <v>0</v>
      </c>
      <c r="J1566" s="15" t="n">
        <v>0</v>
      </c>
      <c r="K1566" s="15" t="n">
        <v>5.46322962459265</v>
      </c>
      <c r="L1566" s="15" t="n">
        <v>65</v>
      </c>
      <c r="M1566" s="25" t="n">
        <v>4.33539001</v>
      </c>
      <c r="N1566" s="0" t="str">
        <f aca="false">A1566&amp;"_"&amp;B1566</f>
        <v>MAW744_2</v>
      </c>
      <c r="O1566" s="0" t="n">
        <f aca="false">HLOOKUP(N1566,UP!$C$15:$AH$16,2,0)</f>
        <v>1</v>
      </c>
    </row>
    <row r="1567" customFormat="false" ht="15.75" hidden="false" customHeight="true" outlineLevel="0" collapsed="false">
      <c r="A1567" s="21" t="s">
        <v>47</v>
      </c>
      <c r="B1567" s="26" t="n">
        <v>1</v>
      </c>
      <c r="C1567" s="27" t="s">
        <v>56</v>
      </c>
      <c r="D1567" s="27" t="n">
        <v>806</v>
      </c>
      <c r="E1567" s="24" t="s">
        <v>92</v>
      </c>
      <c r="F1567" s="15" t="n">
        <v>1</v>
      </c>
      <c r="G1567" s="15" t="n">
        <v>0</v>
      </c>
      <c r="H1567" s="2" t="n">
        <f aca="false">MAX(I1567:J1567)</f>
        <v>0</v>
      </c>
      <c r="I1567" s="15" t="n">
        <v>0</v>
      </c>
      <c r="J1567" s="15" t="n">
        <v>0</v>
      </c>
      <c r="K1567" s="15" t="n">
        <v>6.32335842323737</v>
      </c>
      <c r="L1567" s="15" t="n">
        <v>65</v>
      </c>
      <c r="M1567" s="25" t="n">
        <v>4.33539001</v>
      </c>
      <c r="N1567" s="0" t="str">
        <f aca="false">A1567&amp;"_"&amp;B1567</f>
        <v>MAW744_1</v>
      </c>
      <c r="O1567" s="0" t="n">
        <f aca="false">HLOOKUP(N1567,UP!$C$15:$AH$16,2,0)</f>
        <v>0</v>
      </c>
    </row>
    <row r="1568" customFormat="false" ht="15.75" hidden="false" customHeight="true" outlineLevel="0" collapsed="false">
      <c r="A1568" s="21" t="s">
        <v>47</v>
      </c>
      <c r="B1568" s="26" t="n">
        <v>2</v>
      </c>
      <c r="C1568" s="27" t="s">
        <v>56</v>
      </c>
      <c r="D1568" s="27" t="n">
        <v>197</v>
      </c>
      <c r="E1568" s="24" t="s">
        <v>92</v>
      </c>
      <c r="F1568" s="15" t="n">
        <v>1</v>
      </c>
      <c r="G1568" s="15" t="n">
        <v>0</v>
      </c>
      <c r="H1568" s="2" t="n">
        <f aca="false">MAX(I1568:J1568)</f>
        <v>0</v>
      </c>
      <c r="I1568" s="15" t="n">
        <v>0</v>
      </c>
      <c r="J1568" s="15" t="n">
        <v>0</v>
      </c>
      <c r="K1568" s="15" t="n">
        <v>5.19823628426235</v>
      </c>
      <c r="L1568" s="15" t="n">
        <v>65</v>
      </c>
      <c r="M1568" s="25" t="n">
        <v>4.33539001</v>
      </c>
      <c r="N1568" s="0" t="str">
        <f aca="false">A1568&amp;"_"&amp;B1568</f>
        <v>MAW744_2</v>
      </c>
      <c r="O1568" s="0" t="n">
        <f aca="false">HLOOKUP(N1568,UP!$C$15:$AH$16,2,0)</f>
        <v>1</v>
      </c>
    </row>
    <row r="1569" customFormat="false" ht="15.75" hidden="false" customHeight="true" outlineLevel="0" collapsed="false">
      <c r="A1569" s="21" t="s">
        <v>47</v>
      </c>
      <c r="B1569" s="26" t="n">
        <v>2</v>
      </c>
      <c r="C1569" s="27" t="s">
        <v>56</v>
      </c>
      <c r="D1569" s="27" t="n">
        <v>622</v>
      </c>
      <c r="E1569" s="24" t="s">
        <v>92</v>
      </c>
      <c r="F1569" s="15" t="n">
        <v>1</v>
      </c>
      <c r="G1569" s="15" t="n">
        <v>0</v>
      </c>
      <c r="H1569" s="2" t="n">
        <f aca="false">MAX(I1569:J1569)</f>
        <v>0</v>
      </c>
      <c r="I1569" s="15" t="n">
        <v>0</v>
      </c>
      <c r="J1569" s="15" t="n">
        <v>0</v>
      </c>
      <c r="K1569" s="15" t="n">
        <v>3.2731075760507</v>
      </c>
      <c r="L1569" s="15" t="n">
        <v>65</v>
      </c>
      <c r="M1569" s="25" t="n">
        <v>4.33539001</v>
      </c>
      <c r="N1569" s="0" t="str">
        <f aca="false">A1569&amp;"_"&amp;B1569</f>
        <v>MAW744_2</v>
      </c>
      <c r="O1569" s="0" t="n">
        <f aca="false">HLOOKUP(N1569,UP!$C$15:$AH$16,2,0)</f>
        <v>1</v>
      </c>
    </row>
    <row r="1570" customFormat="false" ht="15.75" hidden="false" customHeight="true" outlineLevel="0" collapsed="false">
      <c r="A1570" s="21" t="s">
        <v>47</v>
      </c>
      <c r="B1570" s="26" t="n">
        <v>2</v>
      </c>
      <c r="C1570" s="27" t="s">
        <v>56</v>
      </c>
      <c r="D1570" s="27" t="n">
        <v>537</v>
      </c>
      <c r="E1570" s="24" t="s">
        <v>92</v>
      </c>
      <c r="F1570" s="15" t="n">
        <v>1</v>
      </c>
      <c r="G1570" s="15" t="n">
        <v>0</v>
      </c>
      <c r="H1570" s="2" t="n">
        <f aca="false">MAX(I1570:J1570)</f>
        <v>0</v>
      </c>
      <c r="I1570" s="15" t="n">
        <v>0</v>
      </c>
      <c r="J1570" s="15" t="n">
        <v>0</v>
      </c>
      <c r="K1570" s="15" t="n">
        <v>5.16682035772645</v>
      </c>
      <c r="L1570" s="15" t="n">
        <v>65</v>
      </c>
      <c r="M1570" s="25" t="n">
        <v>4.33539001</v>
      </c>
      <c r="N1570" s="0" t="str">
        <f aca="false">A1570&amp;"_"&amp;B1570</f>
        <v>MAW744_2</v>
      </c>
      <c r="O1570" s="0" t="n">
        <f aca="false">HLOOKUP(N1570,UP!$C$15:$AH$16,2,0)</f>
        <v>1</v>
      </c>
    </row>
    <row r="1571" customFormat="false" ht="15.75" hidden="false" customHeight="true" outlineLevel="0" collapsed="false">
      <c r="A1571" s="21" t="s">
        <v>47</v>
      </c>
      <c r="B1571" s="26" t="n">
        <v>2</v>
      </c>
      <c r="C1571" s="27" t="s">
        <v>56</v>
      </c>
      <c r="D1571" s="27" t="n">
        <v>180</v>
      </c>
      <c r="E1571" s="24" t="s">
        <v>92</v>
      </c>
      <c r="F1571" s="15" t="n">
        <v>1</v>
      </c>
      <c r="G1571" s="15" t="n">
        <v>0</v>
      </c>
      <c r="H1571" s="2" t="n">
        <f aca="false">MAX(I1571:J1571)</f>
        <v>0</v>
      </c>
      <c r="I1571" s="15" t="n">
        <v>0</v>
      </c>
      <c r="J1571" s="15" t="n">
        <v>0</v>
      </c>
      <c r="K1571" s="15" t="n">
        <v>3.80411527432371</v>
      </c>
      <c r="L1571" s="15" t="n">
        <v>65</v>
      </c>
      <c r="M1571" s="25" t="n">
        <v>4.33539001</v>
      </c>
      <c r="N1571" s="0" t="str">
        <f aca="false">A1571&amp;"_"&amp;B1571</f>
        <v>MAW744_2</v>
      </c>
      <c r="O1571" s="0" t="n">
        <f aca="false">HLOOKUP(N1571,UP!$C$15:$AH$16,2,0)</f>
        <v>1</v>
      </c>
    </row>
    <row r="1572" customFormat="false" ht="15.75" hidden="false" customHeight="true" outlineLevel="0" collapsed="false">
      <c r="A1572" s="21" t="s">
        <v>47</v>
      </c>
      <c r="B1572" s="26" t="n">
        <v>2</v>
      </c>
      <c r="C1572" s="27" t="s">
        <v>56</v>
      </c>
      <c r="D1572" s="27" t="n">
        <v>532</v>
      </c>
      <c r="E1572" s="24" t="s">
        <v>92</v>
      </c>
      <c r="F1572" s="15" t="n">
        <v>1</v>
      </c>
      <c r="G1572" s="15" t="n">
        <v>0</v>
      </c>
      <c r="H1572" s="2" t="n">
        <f aca="false">MAX(I1572:J1572)</f>
        <v>0</v>
      </c>
      <c r="I1572" s="15" t="n">
        <v>0</v>
      </c>
      <c r="J1572" s="15" t="n">
        <v>0</v>
      </c>
      <c r="K1572" s="15" t="n">
        <v>4.13197973763397</v>
      </c>
      <c r="L1572" s="15" t="n">
        <v>65</v>
      </c>
      <c r="M1572" s="25" t="n">
        <v>4.33539001</v>
      </c>
      <c r="N1572" s="0" t="str">
        <f aca="false">A1572&amp;"_"&amp;B1572</f>
        <v>MAW744_2</v>
      </c>
      <c r="O1572" s="0" t="n">
        <f aca="false">HLOOKUP(N1572,UP!$C$15:$AH$16,2,0)</f>
        <v>1</v>
      </c>
    </row>
    <row r="1573" customFormat="false" ht="15.75" hidden="false" customHeight="true" outlineLevel="0" collapsed="false">
      <c r="A1573" s="21" t="s">
        <v>47</v>
      </c>
      <c r="B1573" s="26" t="n">
        <v>2</v>
      </c>
      <c r="C1573" s="27" t="s">
        <v>56</v>
      </c>
      <c r="D1573" s="27" t="n">
        <v>651</v>
      </c>
      <c r="E1573" s="24" t="s">
        <v>92</v>
      </c>
      <c r="F1573" s="15" t="n">
        <v>1</v>
      </c>
      <c r="G1573" s="15" t="n">
        <v>0</v>
      </c>
      <c r="H1573" s="2" t="n">
        <f aca="false">MAX(I1573:J1573)</f>
        <v>0</v>
      </c>
      <c r="I1573" s="15" t="n">
        <v>0</v>
      </c>
      <c r="J1573" s="15" t="n">
        <v>0</v>
      </c>
      <c r="K1573" s="15" t="n">
        <v>3.57854892179596</v>
      </c>
      <c r="L1573" s="15" t="n">
        <v>65</v>
      </c>
      <c r="M1573" s="25" t="n">
        <v>4.33539001</v>
      </c>
      <c r="N1573" s="0" t="str">
        <f aca="false">A1573&amp;"_"&amp;B1573</f>
        <v>MAW744_2</v>
      </c>
      <c r="O1573" s="0" t="n">
        <f aca="false">HLOOKUP(N1573,UP!$C$15:$AH$16,2,0)</f>
        <v>1</v>
      </c>
    </row>
    <row r="1574" customFormat="false" ht="15.75" hidden="false" customHeight="true" outlineLevel="0" collapsed="false">
      <c r="A1574" s="21" t="s">
        <v>47</v>
      </c>
      <c r="B1574" s="26" t="n">
        <v>3</v>
      </c>
      <c r="C1574" s="27" t="s">
        <v>53</v>
      </c>
      <c r="D1574" s="27" t="n">
        <v>289</v>
      </c>
      <c r="E1574" s="24" t="s">
        <v>92</v>
      </c>
      <c r="F1574" s="15" t="n">
        <v>1</v>
      </c>
      <c r="G1574" s="15" t="n">
        <v>0</v>
      </c>
      <c r="H1574" s="2" t="n">
        <f aca="false">MAX(I1574:J1574)</f>
        <v>0</v>
      </c>
      <c r="I1574" s="15" t="n">
        <v>0</v>
      </c>
      <c r="J1574" s="15" t="n">
        <v>0</v>
      </c>
      <c r="K1574" s="15" t="n">
        <v>4.29659919268208</v>
      </c>
      <c r="L1574" s="15" t="n">
        <v>65</v>
      </c>
      <c r="M1574" s="25" t="n">
        <v>4.33539001</v>
      </c>
      <c r="N1574" s="0" t="str">
        <f aca="false">A1574&amp;"_"&amp;B1574</f>
        <v>MAW744_3</v>
      </c>
      <c r="O1574" s="0" t="n">
        <f aca="false">HLOOKUP(N1574,UP!$C$15:$AH$16,2,0)</f>
        <v>1</v>
      </c>
    </row>
    <row r="1575" customFormat="false" ht="15.75" hidden="false" customHeight="true" outlineLevel="0" collapsed="false">
      <c r="A1575" s="21" t="s">
        <v>47</v>
      </c>
      <c r="B1575" s="26" t="n">
        <v>3</v>
      </c>
      <c r="C1575" s="27" t="s">
        <v>56</v>
      </c>
      <c r="D1575" s="27" t="n">
        <v>218</v>
      </c>
      <c r="E1575" s="24" t="s">
        <v>92</v>
      </c>
      <c r="F1575" s="15" t="n">
        <v>1</v>
      </c>
      <c r="G1575" s="15" t="n">
        <v>0</v>
      </c>
      <c r="H1575" s="2" t="n">
        <f aca="false">MAX(I1575:J1575)</f>
        <v>0</v>
      </c>
      <c r="I1575" s="15" t="n">
        <v>0</v>
      </c>
      <c r="J1575" s="15" t="n">
        <v>0</v>
      </c>
      <c r="K1575" s="15" t="n">
        <v>6.07544749296096</v>
      </c>
      <c r="L1575" s="15" t="n">
        <v>65</v>
      </c>
      <c r="M1575" s="25" t="n">
        <v>4.33539001</v>
      </c>
      <c r="N1575" s="0" t="str">
        <f aca="false">A1575&amp;"_"&amp;B1575</f>
        <v>MAW744_3</v>
      </c>
      <c r="O1575" s="0" t="n">
        <f aca="false">HLOOKUP(N1575,UP!$C$15:$AH$16,2,0)</f>
        <v>1</v>
      </c>
    </row>
    <row r="1576" customFormat="false" ht="15.75" hidden="false" customHeight="true" outlineLevel="0" collapsed="false">
      <c r="A1576" s="21" t="s">
        <v>47</v>
      </c>
      <c r="B1576" s="26" t="n">
        <v>3</v>
      </c>
      <c r="C1576" s="27" t="s">
        <v>56</v>
      </c>
      <c r="D1576" s="27" t="n">
        <v>413</v>
      </c>
      <c r="E1576" s="24" t="s">
        <v>92</v>
      </c>
      <c r="F1576" s="15" t="n">
        <v>1</v>
      </c>
      <c r="G1576" s="15" t="n">
        <v>0</v>
      </c>
      <c r="H1576" s="2" t="n">
        <f aca="false">MAX(I1576:J1576)</f>
        <v>0</v>
      </c>
      <c r="I1576" s="15" t="n">
        <v>0</v>
      </c>
      <c r="J1576" s="15" t="n">
        <v>0</v>
      </c>
      <c r="K1576" s="15" t="n">
        <v>5.25902610210931</v>
      </c>
      <c r="L1576" s="15" t="n">
        <v>65</v>
      </c>
      <c r="M1576" s="25" t="n">
        <v>4.33539001</v>
      </c>
      <c r="N1576" s="0" t="str">
        <f aca="false">A1576&amp;"_"&amp;B1576</f>
        <v>MAW744_3</v>
      </c>
      <c r="O1576" s="0" t="n">
        <f aca="false">HLOOKUP(N1576,UP!$C$15:$AH$16,2,0)</f>
        <v>1</v>
      </c>
    </row>
    <row r="1577" customFormat="false" ht="15.75" hidden="false" customHeight="true" outlineLevel="0" collapsed="false">
      <c r="A1577" s="21" t="s">
        <v>47</v>
      </c>
      <c r="B1577" s="26" t="n">
        <v>3</v>
      </c>
      <c r="C1577" s="27" t="s">
        <v>56</v>
      </c>
      <c r="D1577" s="27" t="n">
        <v>7</v>
      </c>
      <c r="E1577" s="24" t="s">
        <v>92</v>
      </c>
      <c r="F1577" s="15" t="n">
        <v>1</v>
      </c>
      <c r="G1577" s="15" t="n">
        <v>0</v>
      </c>
      <c r="H1577" s="2" t="n">
        <f aca="false">MAX(I1577:J1577)</f>
        <v>0</v>
      </c>
      <c r="I1577" s="15" t="n">
        <v>0</v>
      </c>
      <c r="J1577" s="15" t="n">
        <v>0</v>
      </c>
      <c r="K1577" s="15" t="n">
        <v>5.07367213554752</v>
      </c>
      <c r="L1577" s="15" t="n">
        <v>65</v>
      </c>
      <c r="M1577" s="25" t="n">
        <v>4.33539001</v>
      </c>
      <c r="N1577" s="0" t="str">
        <f aca="false">A1577&amp;"_"&amp;B1577</f>
        <v>MAW744_3</v>
      </c>
      <c r="O1577" s="0" t="n">
        <f aca="false">HLOOKUP(N1577,UP!$C$15:$AH$16,2,0)</f>
        <v>1</v>
      </c>
    </row>
    <row r="1578" customFormat="false" ht="15.75" hidden="false" customHeight="true" outlineLevel="0" collapsed="false">
      <c r="A1578" s="21" t="s">
        <v>47</v>
      </c>
      <c r="B1578" s="26" t="n">
        <v>3</v>
      </c>
      <c r="C1578" s="27" t="s">
        <v>60</v>
      </c>
      <c r="D1578" s="27" t="n">
        <v>227</v>
      </c>
      <c r="E1578" s="24" t="s">
        <v>92</v>
      </c>
      <c r="F1578" s="15" t="n">
        <v>1</v>
      </c>
      <c r="G1578" s="15" t="n">
        <v>0</v>
      </c>
      <c r="H1578" s="2" t="n">
        <f aca="false">MAX(I1578:J1578)</f>
        <v>0</v>
      </c>
      <c r="I1578" s="15" t="n">
        <v>0</v>
      </c>
      <c r="J1578" s="15" t="n">
        <v>0</v>
      </c>
      <c r="K1578" s="15" t="n">
        <v>4.35982374483558</v>
      </c>
      <c r="L1578" s="15" t="n">
        <v>65</v>
      </c>
      <c r="M1578" s="25" t="n">
        <v>4.33539001</v>
      </c>
      <c r="N1578" s="0" t="str">
        <f aca="false">A1578&amp;"_"&amp;B1578</f>
        <v>MAW744_3</v>
      </c>
      <c r="O1578" s="0" t="n">
        <f aca="false">HLOOKUP(N1578,UP!$C$15:$AH$16,2,0)</f>
        <v>1</v>
      </c>
    </row>
    <row r="1579" customFormat="false" ht="15.75" hidden="false" customHeight="true" outlineLevel="0" collapsed="false">
      <c r="A1579" s="21" t="s">
        <v>47</v>
      </c>
      <c r="B1579" s="26" t="n">
        <v>3</v>
      </c>
      <c r="C1579" s="27" t="s">
        <v>56</v>
      </c>
      <c r="D1579" s="27" t="n">
        <v>235</v>
      </c>
      <c r="E1579" s="24" t="s">
        <v>92</v>
      </c>
      <c r="F1579" s="15" t="n">
        <v>1</v>
      </c>
      <c r="G1579" s="15" t="n">
        <v>0</v>
      </c>
      <c r="H1579" s="2" t="n">
        <f aca="false">MAX(I1579:J1579)</f>
        <v>0</v>
      </c>
      <c r="I1579" s="15" t="n">
        <v>0</v>
      </c>
      <c r="J1579" s="15" t="n">
        <v>0</v>
      </c>
      <c r="K1579" s="15" t="n">
        <v>4.47315669981383</v>
      </c>
      <c r="L1579" s="15" t="n">
        <v>65</v>
      </c>
      <c r="M1579" s="25" t="n">
        <v>4.33539001</v>
      </c>
      <c r="N1579" s="0" t="str">
        <f aca="false">A1579&amp;"_"&amp;B1579</f>
        <v>MAW744_3</v>
      </c>
      <c r="O1579" s="0" t="n">
        <f aca="false">HLOOKUP(N1579,UP!$C$15:$AH$16,2,0)</f>
        <v>1</v>
      </c>
    </row>
    <row r="1580" customFormat="false" ht="15.75" hidden="false" customHeight="true" outlineLevel="0" collapsed="false">
      <c r="A1580" s="21" t="s">
        <v>47</v>
      </c>
      <c r="B1580" s="26" t="n">
        <v>3</v>
      </c>
      <c r="C1580" s="27" t="s">
        <v>56</v>
      </c>
      <c r="D1580" s="27" t="n">
        <v>11</v>
      </c>
      <c r="E1580" s="24" t="s">
        <v>92</v>
      </c>
      <c r="F1580" s="15" t="n">
        <v>1</v>
      </c>
      <c r="G1580" s="15" t="n">
        <v>0</v>
      </c>
      <c r="H1580" s="2" t="n">
        <f aca="false">MAX(I1580:J1580)</f>
        <v>0</v>
      </c>
      <c r="I1580" s="15" t="n">
        <v>0</v>
      </c>
      <c r="J1580" s="15" t="n">
        <v>0</v>
      </c>
      <c r="K1580" s="15" t="n">
        <v>2.96880505764235</v>
      </c>
      <c r="L1580" s="15" t="n">
        <v>65</v>
      </c>
      <c r="M1580" s="25" t="n">
        <v>4.33539001</v>
      </c>
      <c r="N1580" s="0" t="str">
        <f aca="false">A1580&amp;"_"&amp;B1580</f>
        <v>MAW744_3</v>
      </c>
      <c r="O1580" s="0" t="n">
        <f aca="false">HLOOKUP(N1580,UP!$C$15:$AH$16,2,0)</f>
        <v>1</v>
      </c>
    </row>
    <row r="1581" customFormat="false" ht="15.75" hidden="false" customHeight="true" outlineLevel="0" collapsed="false">
      <c r="A1581" s="21" t="s">
        <v>47</v>
      </c>
      <c r="B1581" s="26" t="n">
        <v>3</v>
      </c>
      <c r="C1581" s="27" t="s">
        <v>56</v>
      </c>
      <c r="D1581" s="27" t="n">
        <v>201</v>
      </c>
      <c r="E1581" s="24" t="s">
        <v>92</v>
      </c>
      <c r="F1581" s="15" t="n">
        <v>1</v>
      </c>
      <c r="G1581" s="15" t="n">
        <v>0</v>
      </c>
      <c r="H1581" s="2" t="n">
        <f aca="false">MAX(I1581:J1581)</f>
        <v>0</v>
      </c>
      <c r="I1581" s="15" t="n">
        <v>0</v>
      </c>
      <c r="J1581" s="15" t="n">
        <v>0</v>
      </c>
      <c r="K1581" s="15" t="n">
        <v>6.73565318911286</v>
      </c>
      <c r="L1581" s="15" t="n">
        <v>65</v>
      </c>
      <c r="M1581" s="25" t="n">
        <v>4.33539001</v>
      </c>
      <c r="N1581" s="0" t="str">
        <f aca="false">A1581&amp;"_"&amp;B1581</f>
        <v>MAW744_3</v>
      </c>
      <c r="O1581" s="0" t="n">
        <f aca="false">HLOOKUP(N1581,UP!$C$15:$AH$16,2,0)</f>
        <v>1</v>
      </c>
    </row>
    <row r="1582" customFormat="false" ht="15.75" hidden="false" customHeight="true" outlineLevel="0" collapsed="false">
      <c r="A1582" s="21" t="s">
        <v>47</v>
      </c>
      <c r="B1582" s="26" t="n">
        <v>3</v>
      </c>
      <c r="C1582" s="27" t="s">
        <v>56</v>
      </c>
      <c r="D1582" s="27" t="n">
        <v>434</v>
      </c>
      <c r="E1582" s="24" t="s">
        <v>92</v>
      </c>
      <c r="F1582" s="15" t="n">
        <v>1</v>
      </c>
      <c r="G1582" s="15" t="n">
        <v>0</v>
      </c>
      <c r="H1582" s="2" t="n">
        <f aca="false">MAX(I1582:J1582)</f>
        <v>0</v>
      </c>
      <c r="I1582" s="15" t="n">
        <v>0</v>
      </c>
      <c r="J1582" s="15" t="n">
        <v>0</v>
      </c>
      <c r="K1582" s="15" t="n">
        <v>1.35858174304491</v>
      </c>
      <c r="L1582" s="15" t="n">
        <v>65</v>
      </c>
      <c r="M1582" s="25" t="n">
        <v>4.33539001</v>
      </c>
      <c r="N1582" s="0" t="str">
        <f aca="false">A1582&amp;"_"&amp;B1582</f>
        <v>MAW744_3</v>
      </c>
      <c r="O1582" s="0" t="n">
        <f aca="false">HLOOKUP(N1582,UP!$C$15:$AH$16,2,0)</f>
        <v>1</v>
      </c>
    </row>
    <row r="1583" customFormat="false" ht="15.75" hidden="false" customHeight="true" outlineLevel="0" collapsed="false">
      <c r="A1583" s="21" t="s">
        <v>47</v>
      </c>
      <c r="B1583" s="26" t="n">
        <v>3</v>
      </c>
      <c r="C1583" s="27" t="s">
        <v>56</v>
      </c>
      <c r="D1583" s="27" t="n">
        <v>20</v>
      </c>
      <c r="E1583" s="24" t="s">
        <v>92</v>
      </c>
      <c r="F1583" s="15" t="n">
        <v>1</v>
      </c>
      <c r="G1583" s="15" t="n">
        <v>0</v>
      </c>
      <c r="H1583" s="2" t="n">
        <f aca="false">MAX(I1583:J1583)</f>
        <v>0</v>
      </c>
      <c r="I1583" s="15" t="n">
        <v>0</v>
      </c>
      <c r="J1583" s="15" t="n">
        <v>0</v>
      </c>
      <c r="K1583" s="15" t="n">
        <v>5.42097520340187</v>
      </c>
      <c r="L1583" s="15" t="n">
        <v>65</v>
      </c>
      <c r="M1583" s="25" t="n">
        <v>4.33539001</v>
      </c>
      <c r="N1583" s="0" t="str">
        <f aca="false">A1583&amp;"_"&amp;B1583</f>
        <v>MAW744_3</v>
      </c>
      <c r="O1583" s="0" t="n">
        <f aca="false">HLOOKUP(N1583,UP!$C$15:$AH$16,2,0)</f>
        <v>1</v>
      </c>
    </row>
    <row r="1584" customFormat="false" ht="15.75" hidden="false" customHeight="true" outlineLevel="0" collapsed="false">
      <c r="A1584" s="21" t="s">
        <v>47</v>
      </c>
      <c r="B1584" s="26" t="n">
        <v>3</v>
      </c>
      <c r="C1584" s="27" t="s">
        <v>56</v>
      </c>
      <c r="D1584" s="27" t="n">
        <v>241</v>
      </c>
      <c r="E1584" s="24" t="s">
        <v>92</v>
      </c>
      <c r="F1584" s="15" t="n">
        <v>1</v>
      </c>
      <c r="G1584" s="15" t="n">
        <v>0</v>
      </c>
      <c r="H1584" s="2" t="n">
        <f aca="false">MAX(I1584:J1584)</f>
        <v>0</v>
      </c>
      <c r="I1584" s="15" t="n">
        <v>0</v>
      </c>
      <c r="J1584" s="15" t="n">
        <v>0</v>
      </c>
      <c r="K1584" s="15" t="n">
        <v>4.31713735465492</v>
      </c>
      <c r="L1584" s="15" t="n">
        <v>65</v>
      </c>
      <c r="M1584" s="25" t="n">
        <v>4.33539001</v>
      </c>
      <c r="N1584" s="0" t="str">
        <f aca="false">A1584&amp;"_"&amp;B1584</f>
        <v>MAW744_3</v>
      </c>
      <c r="O1584" s="0" t="n">
        <f aca="false">HLOOKUP(N1584,UP!$C$15:$AH$16,2,0)</f>
        <v>1</v>
      </c>
    </row>
    <row r="1585" customFormat="false" ht="15.75" hidden="false" customHeight="true" outlineLevel="0" collapsed="false">
      <c r="A1585" s="21" t="s">
        <v>47</v>
      </c>
      <c r="B1585" s="26" t="n">
        <v>3</v>
      </c>
      <c r="C1585" s="27" t="s">
        <v>56</v>
      </c>
      <c r="D1585" s="27" t="n">
        <v>427</v>
      </c>
      <c r="E1585" s="24" t="s">
        <v>92</v>
      </c>
      <c r="F1585" s="15" t="n">
        <v>1</v>
      </c>
      <c r="G1585" s="15" t="n">
        <v>0</v>
      </c>
      <c r="H1585" s="2" t="n">
        <f aca="false">MAX(I1585:J1585)</f>
        <v>0</v>
      </c>
      <c r="I1585" s="15" t="n">
        <v>0</v>
      </c>
      <c r="J1585" s="15" t="n">
        <v>0</v>
      </c>
      <c r="K1585" s="15" t="n">
        <v>5.83059961552181</v>
      </c>
      <c r="L1585" s="15" t="n">
        <v>65</v>
      </c>
      <c r="M1585" s="25" t="n">
        <v>4.33539001</v>
      </c>
      <c r="N1585" s="0" t="str">
        <f aca="false">A1585&amp;"_"&amp;B1585</f>
        <v>MAW744_3</v>
      </c>
      <c r="O1585" s="0" t="n">
        <f aca="false">HLOOKUP(N1585,UP!$C$15:$AH$16,2,0)</f>
        <v>1</v>
      </c>
    </row>
    <row r="1586" customFormat="false" ht="15.75" hidden="false" customHeight="true" outlineLevel="0" collapsed="false">
      <c r="A1586" s="21" t="s">
        <v>47</v>
      </c>
      <c r="B1586" s="26" t="n">
        <v>3</v>
      </c>
      <c r="C1586" s="27" t="s">
        <v>56</v>
      </c>
      <c r="D1586" s="27" t="n">
        <v>243</v>
      </c>
      <c r="E1586" s="24" t="s">
        <v>92</v>
      </c>
      <c r="F1586" s="15" t="n">
        <v>1</v>
      </c>
      <c r="G1586" s="15" t="n">
        <v>0</v>
      </c>
      <c r="H1586" s="2" t="n">
        <f aca="false">MAX(I1586:J1586)</f>
        <v>0</v>
      </c>
      <c r="I1586" s="15" t="n">
        <v>0</v>
      </c>
      <c r="J1586" s="15" t="n">
        <v>0</v>
      </c>
      <c r="K1586" s="15" t="n">
        <v>5.18068263531042</v>
      </c>
      <c r="L1586" s="15" t="n">
        <v>65</v>
      </c>
      <c r="M1586" s="25" t="n">
        <v>4.33539001</v>
      </c>
      <c r="N1586" s="0" t="str">
        <f aca="false">A1586&amp;"_"&amp;B1586</f>
        <v>MAW744_3</v>
      </c>
      <c r="O1586" s="0" t="n">
        <f aca="false">HLOOKUP(N1586,UP!$C$15:$AH$16,2,0)</f>
        <v>1</v>
      </c>
    </row>
    <row r="1587" customFormat="false" ht="15.75" hidden="false" customHeight="true" outlineLevel="0" collapsed="false">
      <c r="A1587" s="21" t="s">
        <v>47</v>
      </c>
      <c r="B1587" s="26" t="n">
        <v>3</v>
      </c>
      <c r="C1587" s="27" t="s">
        <v>67</v>
      </c>
      <c r="D1587" s="27" t="n">
        <v>44</v>
      </c>
      <c r="E1587" s="24" t="s">
        <v>92</v>
      </c>
      <c r="F1587" s="15" t="n">
        <v>1</v>
      </c>
      <c r="G1587" s="15" t="n">
        <v>0</v>
      </c>
      <c r="H1587" s="2" t="n">
        <f aca="false">MAX(I1587:J1587)</f>
        <v>0</v>
      </c>
      <c r="I1587" s="15" t="n">
        <v>0</v>
      </c>
      <c r="J1587" s="15" t="n">
        <v>0</v>
      </c>
      <c r="K1587" s="15" t="n">
        <v>4.6288226157992</v>
      </c>
      <c r="L1587" s="15" t="n">
        <v>65</v>
      </c>
      <c r="M1587" s="25" t="n">
        <v>4.33539001</v>
      </c>
      <c r="N1587" s="0" t="str">
        <f aca="false">A1587&amp;"_"&amp;B1587</f>
        <v>MAW744_3</v>
      </c>
      <c r="O1587" s="0" t="n">
        <f aca="false">HLOOKUP(N1587,UP!$C$15:$AH$16,2,0)</f>
        <v>1</v>
      </c>
    </row>
    <row r="1588" customFormat="false" ht="15.75" hidden="false" customHeight="true" outlineLevel="0" collapsed="false">
      <c r="A1588" s="21" t="s">
        <v>47</v>
      </c>
      <c r="B1588" s="26" t="n">
        <v>3</v>
      </c>
      <c r="C1588" s="27" t="s">
        <v>57</v>
      </c>
      <c r="D1588" s="27" t="n">
        <v>249</v>
      </c>
      <c r="E1588" s="24" t="s">
        <v>92</v>
      </c>
      <c r="F1588" s="15" t="n">
        <v>1</v>
      </c>
      <c r="G1588" s="15" t="n">
        <v>0</v>
      </c>
      <c r="H1588" s="2" t="n">
        <f aca="false">MAX(I1588:J1588)</f>
        <v>0</v>
      </c>
      <c r="I1588" s="15" t="n">
        <v>0</v>
      </c>
      <c r="J1588" s="15" t="n">
        <v>0</v>
      </c>
      <c r="K1588" s="15" t="n">
        <v>4.91557148525561</v>
      </c>
      <c r="L1588" s="15" t="n">
        <v>65</v>
      </c>
      <c r="M1588" s="25" t="n">
        <v>4.33539001</v>
      </c>
      <c r="N1588" s="0" t="str">
        <f aca="false">A1588&amp;"_"&amp;B1588</f>
        <v>MAW744_3</v>
      </c>
      <c r="O1588" s="0" t="n">
        <f aca="false">HLOOKUP(N1588,UP!$C$15:$AH$16,2,0)</f>
        <v>1</v>
      </c>
    </row>
    <row r="1589" customFormat="false" ht="15.75" hidden="false" customHeight="true" outlineLevel="0" collapsed="false">
      <c r="A1589" s="21" t="s">
        <v>47</v>
      </c>
      <c r="B1589" s="26" t="n">
        <v>4</v>
      </c>
      <c r="C1589" s="27" t="s">
        <v>57</v>
      </c>
      <c r="D1589" s="27" t="n">
        <v>329</v>
      </c>
      <c r="E1589" s="24" t="s">
        <v>92</v>
      </c>
      <c r="F1589" s="15" t="n">
        <v>1</v>
      </c>
      <c r="G1589" s="15" t="n">
        <v>0</v>
      </c>
      <c r="H1589" s="2" t="n">
        <f aca="false">MAX(I1589:J1589)</f>
        <v>0</v>
      </c>
      <c r="I1589" s="15" t="n">
        <v>0</v>
      </c>
      <c r="J1589" s="15" t="n">
        <v>0</v>
      </c>
      <c r="K1589" s="15" t="n">
        <v>3.23690072071807</v>
      </c>
      <c r="L1589" s="15" t="n">
        <v>65</v>
      </c>
      <c r="M1589" s="25" t="n">
        <v>4.33539001</v>
      </c>
      <c r="N1589" s="0" t="str">
        <f aca="false">A1589&amp;"_"&amp;B1589</f>
        <v>MAW744_4</v>
      </c>
      <c r="O1589" s="0" t="n">
        <f aca="false">HLOOKUP(N1589,UP!$C$15:$AH$16,2,0)</f>
        <v>0</v>
      </c>
    </row>
    <row r="1590" customFormat="false" ht="15.75" hidden="false" customHeight="true" outlineLevel="0" collapsed="false">
      <c r="A1590" s="21" t="s">
        <v>47</v>
      </c>
      <c r="B1590" s="26" t="n">
        <v>4</v>
      </c>
      <c r="C1590" s="27" t="s">
        <v>75</v>
      </c>
      <c r="D1590" s="27" t="n">
        <v>324</v>
      </c>
      <c r="E1590" s="24" t="s">
        <v>92</v>
      </c>
      <c r="F1590" s="15" t="n">
        <v>1</v>
      </c>
      <c r="G1590" s="15" t="n">
        <v>0</v>
      </c>
      <c r="H1590" s="2" t="n">
        <f aca="false">MAX(I1590:J1590)</f>
        <v>0</v>
      </c>
      <c r="I1590" s="15" t="n">
        <v>0</v>
      </c>
      <c r="J1590" s="15" t="n">
        <v>0</v>
      </c>
      <c r="K1590" s="15" t="n">
        <v>4.48819707464289</v>
      </c>
      <c r="L1590" s="15" t="n">
        <v>65</v>
      </c>
      <c r="M1590" s="25" t="n">
        <v>4.33539001</v>
      </c>
      <c r="N1590" s="0" t="str">
        <f aca="false">A1590&amp;"_"&amp;B1590</f>
        <v>MAW744_4</v>
      </c>
      <c r="O1590" s="0" t="n">
        <f aca="false">HLOOKUP(N1590,UP!$C$15:$AH$16,2,0)</f>
        <v>0</v>
      </c>
    </row>
    <row r="1591" customFormat="false" ht="15.75" hidden="false" customHeight="true" outlineLevel="0" collapsed="false">
      <c r="A1591" s="21" t="s">
        <v>47</v>
      </c>
      <c r="B1591" s="26" t="n">
        <v>4</v>
      </c>
      <c r="C1591" s="27" t="s">
        <v>56</v>
      </c>
      <c r="D1591" s="27" t="n">
        <v>319</v>
      </c>
      <c r="E1591" s="24" t="s">
        <v>92</v>
      </c>
      <c r="F1591" s="15" t="n">
        <v>1</v>
      </c>
      <c r="G1591" s="15" t="n">
        <v>0</v>
      </c>
      <c r="H1591" s="2" t="n">
        <f aca="false">MAX(I1591:J1591)</f>
        <v>0</v>
      </c>
      <c r="I1591" s="15" t="n">
        <v>0</v>
      </c>
      <c r="J1591" s="15" t="n">
        <v>0</v>
      </c>
      <c r="K1591" s="15" t="n">
        <v>3.25154839646544</v>
      </c>
      <c r="L1591" s="15" t="n">
        <v>65</v>
      </c>
      <c r="M1591" s="25" t="n">
        <v>4.33539001</v>
      </c>
      <c r="N1591" s="0" t="str">
        <f aca="false">A1591&amp;"_"&amp;B1591</f>
        <v>MAW744_4</v>
      </c>
      <c r="O1591" s="0" t="n">
        <f aca="false">HLOOKUP(N1591,UP!$C$15:$AH$16,2,0)</f>
        <v>0</v>
      </c>
    </row>
    <row r="1592" customFormat="false" ht="15.75" hidden="false" customHeight="true" outlineLevel="0" collapsed="false">
      <c r="A1592" s="21" t="s">
        <v>47</v>
      </c>
      <c r="B1592" s="26" t="n">
        <v>4</v>
      </c>
      <c r="C1592" s="27" t="s">
        <v>57</v>
      </c>
      <c r="D1592" s="27" t="n">
        <v>483</v>
      </c>
      <c r="E1592" s="24" t="s">
        <v>92</v>
      </c>
      <c r="F1592" s="15" t="n">
        <v>1</v>
      </c>
      <c r="G1592" s="15" t="n">
        <v>0</v>
      </c>
      <c r="H1592" s="2" t="n">
        <f aca="false">MAX(I1592:J1592)</f>
        <v>0</v>
      </c>
      <c r="I1592" s="15" t="n">
        <v>0</v>
      </c>
      <c r="J1592" s="15" t="n">
        <v>0</v>
      </c>
      <c r="K1592" s="15" t="n">
        <v>7.06304641352508</v>
      </c>
      <c r="L1592" s="15" t="n">
        <v>65</v>
      </c>
      <c r="M1592" s="25" t="n">
        <v>4.33539001</v>
      </c>
      <c r="N1592" s="0" t="str">
        <f aca="false">A1592&amp;"_"&amp;B1592</f>
        <v>MAW744_4</v>
      </c>
      <c r="O1592" s="0" t="n">
        <f aca="false">HLOOKUP(N1592,UP!$C$15:$AH$16,2,0)</f>
        <v>0</v>
      </c>
    </row>
    <row r="1593" customFormat="false" ht="15.75" hidden="false" customHeight="true" outlineLevel="0" collapsed="false">
      <c r="A1593" s="21" t="s">
        <v>47</v>
      </c>
      <c r="B1593" s="26" t="n">
        <v>4</v>
      </c>
      <c r="C1593" s="27" t="s">
        <v>56</v>
      </c>
      <c r="D1593" s="27" t="n">
        <v>98</v>
      </c>
      <c r="E1593" s="24" t="s">
        <v>92</v>
      </c>
      <c r="F1593" s="15" t="n">
        <v>1</v>
      </c>
      <c r="G1593" s="15" t="n">
        <v>0</v>
      </c>
      <c r="H1593" s="2" t="n">
        <f aca="false">MAX(I1593:J1593)</f>
        <v>0</v>
      </c>
      <c r="I1593" s="15" t="n">
        <v>0</v>
      </c>
      <c r="J1593" s="15" t="n">
        <v>0</v>
      </c>
      <c r="K1593" s="15" t="n">
        <v>2.50997545058557</v>
      </c>
      <c r="L1593" s="15" t="n">
        <v>65</v>
      </c>
      <c r="M1593" s="25" t="n">
        <v>4.33539001</v>
      </c>
      <c r="N1593" s="0" t="str">
        <f aca="false">A1593&amp;"_"&amp;B1593</f>
        <v>MAW744_4</v>
      </c>
      <c r="O1593" s="0" t="n">
        <f aca="false">HLOOKUP(N1593,UP!$C$15:$AH$16,2,0)</f>
        <v>0</v>
      </c>
    </row>
    <row r="1594" customFormat="false" ht="15.75" hidden="false" customHeight="true" outlineLevel="0" collapsed="false">
      <c r="A1594" s="21" t="s">
        <v>47</v>
      </c>
      <c r="B1594" s="26" t="n">
        <v>4</v>
      </c>
      <c r="C1594" s="27" t="s">
        <v>56</v>
      </c>
      <c r="D1594" s="27" t="n">
        <v>337</v>
      </c>
      <c r="E1594" s="24" t="s">
        <v>92</v>
      </c>
      <c r="F1594" s="15" t="n">
        <v>1</v>
      </c>
      <c r="G1594" s="15" t="n">
        <v>0</v>
      </c>
      <c r="H1594" s="2" t="n">
        <f aca="false">MAX(I1594:J1594)</f>
        <v>0</v>
      </c>
      <c r="I1594" s="15" t="n">
        <v>0</v>
      </c>
      <c r="J1594" s="15" t="n">
        <v>0</v>
      </c>
      <c r="K1594" s="15" t="n">
        <v>6.33172291367755</v>
      </c>
      <c r="L1594" s="15" t="n">
        <v>65</v>
      </c>
      <c r="M1594" s="25" t="n">
        <v>4.33539001</v>
      </c>
      <c r="N1594" s="0" t="str">
        <f aca="false">A1594&amp;"_"&amp;B1594</f>
        <v>MAW744_4</v>
      </c>
      <c r="O1594" s="0" t="n">
        <f aca="false">HLOOKUP(N1594,UP!$C$15:$AH$16,2,0)</f>
        <v>0</v>
      </c>
    </row>
    <row r="1595" customFormat="false" ht="15.75" hidden="false" customHeight="true" outlineLevel="0" collapsed="false">
      <c r="A1595" s="21" t="s">
        <v>47</v>
      </c>
      <c r="B1595" s="26" t="n">
        <v>4</v>
      </c>
      <c r="C1595" s="27" t="s">
        <v>56</v>
      </c>
      <c r="D1595" s="27" t="n">
        <v>342</v>
      </c>
      <c r="E1595" s="24" t="s">
        <v>92</v>
      </c>
      <c r="F1595" s="15" t="n">
        <v>1</v>
      </c>
      <c r="G1595" s="15" t="n">
        <v>0</v>
      </c>
      <c r="H1595" s="2" t="n">
        <f aca="false">MAX(I1595:J1595)</f>
        <v>0</v>
      </c>
      <c r="I1595" s="15" t="n">
        <v>0</v>
      </c>
      <c r="J1595" s="15" t="n">
        <v>0</v>
      </c>
      <c r="K1595" s="15" t="n">
        <v>4.43918822924689</v>
      </c>
      <c r="L1595" s="15" t="n">
        <v>65</v>
      </c>
      <c r="M1595" s="25" t="n">
        <v>4.33539001</v>
      </c>
      <c r="N1595" s="0" t="str">
        <f aca="false">A1595&amp;"_"&amp;B1595</f>
        <v>MAW744_4</v>
      </c>
      <c r="O1595" s="0" t="n">
        <f aca="false">HLOOKUP(N1595,UP!$C$15:$AH$16,2,0)</f>
        <v>0</v>
      </c>
    </row>
    <row r="1596" customFormat="false" ht="15.75" hidden="false" customHeight="true" outlineLevel="0" collapsed="false">
      <c r="A1596" s="21" t="s">
        <v>47</v>
      </c>
      <c r="B1596" s="26" t="n">
        <v>4</v>
      </c>
      <c r="C1596" s="27" t="s">
        <v>76</v>
      </c>
      <c r="D1596" s="27" t="n">
        <v>75</v>
      </c>
      <c r="E1596" s="24" t="s">
        <v>92</v>
      </c>
      <c r="F1596" s="15" t="n">
        <v>1</v>
      </c>
      <c r="G1596" s="15" t="n">
        <v>0</v>
      </c>
      <c r="H1596" s="2" t="n">
        <f aca="false">MAX(I1596:J1596)</f>
        <v>0</v>
      </c>
      <c r="I1596" s="15" t="n">
        <v>0</v>
      </c>
      <c r="J1596" s="15" t="n">
        <v>0</v>
      </c>
      <c r="K1596" s="15" t="n">
        <v>3.61220323309754</v>
      </c>
      <c r="L1596" s="15" t="n">
        <v>65</v>
      </c>
      <c r="M1596" s="25" t="n">
        <v>4.33539001</v>
      </c>
      <c r="N1596" s="0" t="str">
        <f aca="false">A1596&amp;"_"&amp;B1596</f>
        <v>MAW744_4</v>
      </c>
      <c r="O1596" s="0" t="n">
        <f aca="false">HLOOKUP(N1596,UP!$C$15:$AH$16,2,0)</f>
        <v>0</v>
      </c>
    </row>
    <row r="1597" customFormat="false" ht="15.75" hidden="false" customHeight="true" outlineLevel="0" collapsed="false">
      <c r="A1597" s="21" t="s">
        <v>47</v>
      </c>
      <c r="B1597" s="26" t="n">
        <v>4</v>
      </c>
      <c r="C1597" s="27" t="s">
        <v>56</v>
      </c>
      <c r="D1597" s="27" t="n">
        <v>68</v>
      </c>
      <c r="E1597" s="24" t="s">
        <v>92</v>
      </c>
      <c r="F1597" s="15" t="n">
        <v>1</v>
      </c>
      <c r="G1597" s="15" t="n">
        <v>0</v>
      </c>
      <c r="H1597" s="2" t="n">
        <f aca="false">MAX(I1597:J1597)</f>
        <v>0</v>
      </c>
      <c r="I1597" s="15" t="n">
        <v>0</v>
      </c>
      <c r="J1597" s="15" t="n">
        <v>0</v>
      </c>
      <c r="K1597" s="15" t="n">
        <v>3.93649413476435</v>
      </c>
      <c r="L1597" s="15" t="n">
        <v>65</v>
      </c>
      <c r="M1597" s="25" t="n">
        <v>4.33539001</v>
      </c>
      <c r="N1597" s="0" t="str">
        <f aca="false">A1597&amp;"_"&amp;B1597</f>
        <v>MAW744_4</v>
      </c>
      <c r="O1597" s="0" t="n">
        <f aca="false">HLOOKUP(N1597,UP!$C$15:$AH$16,2,0)</f>
        <v>0</v>
      </c>
    </row>
    <row r="1598" customFormat="false" ht="15.75" hidden="false" customHeight="true" outlineLevel="0" collapsed="false">
      <c r="A1598" s="21" t="s">
        <v>47</v>
      </c>
      <c r="B1598" s="26" t="n">
        <v>4</v>
      </c>
      <c r="C1598" s="27" t="s">
        <v>56</v>
      </c>
      <c r="D1598" s="27" t="n">
        <v>62</v>
      </c>
      <c r="E1598" s="24" t="s">
        <v>92</v>
      </c>
      <c r="F1598" s="15" t="n">
        <v>1</v>
      </c>
      <c r="G1598" s="15" t="n">
        <v>0</v>
      </c>
      <c r="H1598" s="2" t="n">
        <f aca="false">MAX(I1598:J1598)</f>
        <v>0</v>
      </c>
      <c r="I1598" s="15" t="n">
        <v>0</v>
      </c>
      <c r="J1598" s="15" t="n">
        <v>0</v>
      </c>
      <c r="K1598" s="15" t="n">
        <v>4.66879938231613</v>
      </c>
      <c r="L1598" s="15" t="n">
        <v>65</v>
      </c>
      <c r="M1598" s="25" t="n">
        <v>4.33539001</v>
      </c>
      <c r="N1598" s="0" t="str">
        <f aca="false">A1598&amp;"_"&amp;B1598</f>
        <v>MAW744_4</v>
      </c>
      <c r="O1598" s="0" t="n">
        <f aca="false">HLOOKUP(N1598,UP!$C$15:$AH$16,2,0)</f>
        <v>0</v>
      </c>
    </row>
    <row r="1599" customFormat="false" ht="15.75" hidden="false" customHeight="true" outlineLevel="0" collapsed="false">
      <c r="A1599" s="21" t="s">
        <v>47</v>
      </c>
      <c r="B1599" s="26" t="n">
        <v>4</v>
      </c>
      <c r="C1599" s="27" t="s">
        <v>56</v>
      </c>
      <c r="D1599" s="27" t="n">
        <v>63</v>
      </c>
      <c r="E1599" s="24" t="s">
        <v>92</v>
      </c>
      <c r="F1599" s="15" t="n">
        <v>1</v>
      </c>
      <c r="G1599" s="15" t="n">
        <v>0</v>
      </c>
      <c r="H1599" s="2" t="n">
        <f aca="false">MAX(I1599:J1599)</f>
        <v>0</v>
      </c>
      <c r="I1599" s="15" t="n">
        <v>0</v>
      </c>
      <c r="J1599" s="15" t="n">
        <v>0</v>
      </c>
      <c r="K1599" s="15" t="n">
        <v>4.4462175428093</v>
      </c>
      <c r="L1599" s="15" t="n">
        <v>65</v>
      </c>
      <c r="M1599" s="25" t="n">
        <v>4.33539001</v>
      </c>
      <c r="N1599" s="0" t="str">
        <f aca="false">A1599&amp;"_"&amp;B1599</f>
        <v>MAW744_4</v>
      </c>
      <c r="O1599" s="0" t="n">
        <f aca="false">HLOOKUP(N1599,UP!$C$15:$AH$16,2,0)</f>
        <v>0</v>
      </c>
    </row>
    <row r="1600" customFormat="false" ht="15.75" hidden="false" customHeight="true" outlineLevel="0" collapsed="false">
      <c r="A1600" s="21" t="s">
        <v>47</v>
      </c>
      <c r="B1600" s="26" t="n">
        <v>4</v>
      </c>
      <c r="C1600" s="27" t="s">
        <v>56</v>
      </c>
      <c r="D1600" s="27" t="n">
        <v>310</v>
      </c>
      <c r="E1600" s="24" t="s">
        <v>92</v>
      </c>
      <c r="F1600" s="15" t="n">
        <v>1</v>
      </c>
      <c r="G1600" s="15" t="n">
        <v>0</v>
      </c>
      <c r="H1600" s="2" t="n">
        <f aca="false">MAX(I1600:J1600)</f>
        <v>0</v>
      </c>
      <c r="I1600" s="15" t="n">
        <v>0</v>
      </c>
      <c r="J1600" s="15" t="n">
        <v>0</v>
      </c>
      <c r="K1600" s="15" t="n">
        <v>4.5262496156595</v>
      </c>
      <c r="L1600" s="15" t="n">
        <v>65</v>
      </c>
      <c r="M1600" s="25" t="n">
        <v>4.33539001</v>
      </c>
      <c r="N1600" s="0" t="str">
        <f aca="false">A1600&amp;"_"&amp;B1600</f>
        <v>MAW744_4</v>
      </c>
      <c r="O1600" s="0" t="n">
        <f aca="false">HLOOKUP(N1600,UP!$C$15:$AH$16,2,0)</f>
        <v>0</v>
      </c>
    </row>
    <row r="1601" customFormat="false" ht="15.75" hidden="false" customHeight="true" outlineLevel="0" collapsed="false">
      <c r="A1601" s="21" t="s">
        <v>47</v>
      </c>
      <c r="B1601" s="26" t="n">
        <v>4</v>
      </c>
      <c r="C1601" s="27" t="s">
        <v>56</v>
      </c>
      <c r="D1601" s="27" t="n">
        <v>474</v>
      </c>
      <c r="E1601" s="24" t="s">
        <v>92</v>
      </c>
      <c r="F1601" s="15" t="n">
        <v>1</v>
      </c>
      <c r="G1601" s="15" t="n">
        <v>0</v>
      </c>
      <c r="H1601" s="2" t="n">
        <f aca="false">MAX(I1601:J1601)</f>
        <v>0</v>
      </c>
      <c r="I1601" s="15" t="n">
        <v>0</v>
      </c>
      <c r="J1601" s="15" t="n">
        <v>0</v>
      </c>
      <c r="K1601" s="15" t="n">
        <v>2.18717680542921</v>
      </c>
      <c r="L1601" s="15" t="n">
        <v>65</v>
      </c>
      <c r="M1601" s="25" t="n">
        <v>4.33539001</v>
      </c>
      <c r="N1601" s="0" t="str">
        <f aca="false">A1601&amp;"_"&amp;B1601</f>
        <v>MAW744_4</v>
      </c>
      <c r="O1601" s="0" t="n">
        <f aca="false">HLOOKUP(N1601,UP!$C$15:$AH$16,2,0)</f>
        <v>0</v>
      </c>
    </row>
    <row r="1602" customFormat="false" ht="15.75" hidden="false" customHeight="true" outlineLevel="0" collapsed="false">
      <c r="A1602" s="21" t="s">
        <v>47</v>
      </c>
      <c r="B1602" s="26" t="n">
        <v>4</v>
      </c>
      <c r="C1602" s="27" t="s">
        <v>56</v>
      </c>
      <c r="D1602" s="27" t="n">
        <v>60</v>
      </c>
      <c r="E1602" s="24" t="s">
        <v>92</v>
      </c>
      <c r="F1602" s="15" t="n">
        <v>1</v>
      </c>
      <c r="G1602" s="15" t="n">
        <v>0</v>
      </c>
      <c r="H1602" s="2" t="n">
        <f aca="false">MAX(I1602:J1602)</f>
        <v>0</v>
      </c>
      <c r="I1602" s="15" t="n">
        <v>0</v>
      </c>
      <c r="J1602" s="15" t="n">
        <v>0</v>
      </c>
      <c r="K1602" s="15" t="n">
        <v>3.57049859062114</v>
      </c>
      <c r="L1602" s="15" t="n">
        <v>65</v>
      </c>
      <c r="M1602" s="25" t="n">
        <v>4.33539001</v>
      </c>
      <c r="N1602" s="0" t="str">
        <f aca="false">A1602&amp;"_"&amp;B1602</f>
        <v>MAW744_4</v>
      </c>
      <c r="O1602" s="0" t="n">
        <f aca="false">HLOOKUP(N1602,UP!$C$15:$AH$16,2,0)</f>
        <v>0</v>
      </c>
    </row>
    <row r="1603" customFormat="false" ht="15.75" hidden="false" customHeight="true" outlineLevel="0" collapsed="false">
      <c r="A1603" s="21" t="s">
        <v>47</v>
      </c>
      <c r="B1603" s="26" t="n">
        <v>4</v>
      </c>
      <c r="C1603" s="27" t="s">
        <v>56</v>
      </c>
      <c r="D1603" s="27" t="n">
        <v>61</v>
      </c>
      <c r="E1603" s="24" t="s">
        <v>92</v>
      </c>
      <c r="F1603" s="15" t="n">
        <v>1</v>
      </c>
      <c r="G1603" s="15" t="n">
        <v>0</v>
      </c>
      <c r="H1603" s="2" t="n">
        <f aca="false">MAX(I1603:J1603)</f>
        <v>0</v>
      </c>
      <c r="I1603" s="15" t="n">
        <v>0</v>
      </c>
      <c r="J1603" s="15" t="n">
        <v>0</v>
      </c>
      <c r="K1603" s="15" t="n">
        <v>4.2474332676534</v>
      </c>
      <c r="L1603" s="15" t="n">
        <v>65</v>
      </c>
      <c r="M1603" s="25" t="n">
        <v>4.33539001</v>
      </c>
      <c r="N1603" s="0" t="str">
        <f aca="false">A1603&amp;"_"&amp;B1603</f>
        <v>MAW744_4</v>
      </c>
      <c r="O1603" s="0" t="n">
        <f aca="false">HLOOKUP(N1603,UP!$C$15:$AH$16,2,0)</f>
        <v>0</v>
      </c>
    </row>
    <row r="1604" customFormat="false" ht="15.75" hidden="false" customHeight="true" outlineLevel="0" collapsed="false">
      <c r="A1604" s="21" t="s">
        <v>47</v>
      </c>
      <c r="B1604" s="26" t="n">
        <v>4</v>
      </c>
      <c r="C1604" s="27" t="s">
        <v>54</v>
      </c>
      <c r="D1604" s="27" t="n">
        <v>122</v>
      </c>
      <c r="E1604" s="24" t="s">
        <v>92</v>
      </c>
      <c r="F1604" s="15" t="n">
        <v>1</v>
      </c>
      <c r="G1604" s="15" t="n">
        <v>0</v>
      </c>
      <c r="H1604" s="2" t="n">
        <f aca="false">MAX(I1604:J1604)</f>
        <v>0</v>
      </c>
      <c r="I1604" s="15" t="n">
        <v>0</v>
      </c>
      <c r="J1604" s="15" t="n">
        <v>0</v>
      </c>
      <c r="K1604" s="15" t="n">
        <v>2.17146884216127</v>
      </c>
      <c r="L1604" s="15" t="n">
        <v>65</v>
      </c>
      <c r="M1604" s="25" t="n">
        <v>4.33539001</v>
      </c>
      <c r="N1604" s="0" t="str">
        <f aca="false">A1604&amp;"_"&amp;B1604</f>
        <v>MAW744_4</v>
      </c>
      <c r="O1604" s="0" t="n">
        <f aca="false">HLOOKUP(N1604,UP!$C$15:$AH$16,2,0)</f>
        <v>0</v>
      </c>
    </row>
    <row r="1605" customFormat="false" ht="15.75" hidden="false" customHeight="true" outlineLevel="0" collapsed="false">
      <c r="A1605" s="21" t="s">
        <v>47</v>
      </c>
      <c r="B1605" s="26" t="n">
        <v>4</v>
      </c>
      <c r="C1605" s="27" t="s">
        <v>56</v>
      </c>
      <c r="D1605" s="27" t="n">
        <v>123</v>
      </c>
      <c r="E1605" s="24" t="s">
        <v>92</v>
      </c>
      <c r="F1605" s="15" t="n">
        <v>1</v>
      </c>
      <c r="G1605" s="15" t="n">
        <v>0</v>
      </c>
      <c r="H1605" s="2" t="n">
        <f aca="false">MAX(I1605:J1605)</f>
        <v>0</v>
      </c>
      <c r="I1605" s="15" t="n">
        <v>0</v>
      </c>
      <c r="J1605" s="15" t="n">
        <v>0</v>
      </c>
      <c r="K1605" s="15" t="n">
        <v>4.136377967349</v>
      </c>
      <c r="L1605" s="15" t="n">
        <v>65</v>
      </c>
      <c r="M1605" s="25" t="n">
        <v>4.33539001</v>
      </c>
      <c r="N1605" s="0" t="str">
        <f aca="false">A1605&amp;"_"&amp;B1605</f>
        <v>MAW744_4</v>
      </c>
      <c r="O1605" s="0" t="n">
        <f aca="false">HLOOKUP(N1605,UP!$C$15:$AH$16,2,0)</f>
        <v>0</v>
      </c>
    </row>
    <row r="1606" customFormat="false" ht="15.75" hidden="false" customHeight="true" outlineLevel="0" collapsed="false">
      <c r="A1606" s="21" t="s">
        <v>47</v>
      </c>
      <c r="B1606" s="26" t="n">
        <v>4</v>
      </c>
      <c r="C1606" s="27" t="s">
        <v>57</v>
      </c>
      <c r="D1606" s="27" t="n">
        <v>301</v>
      </c>
      <c r="E1606" s="24" t="s">
        <v>92</v>
      </c>
      <c r="F1606" s="15" t="n">
        <v>1</v>
      </c>
      <c r="G1606" s="15" t="n">
        <v>0</v>
      </c>
      <c r="H1606" s="2" t="n">
        <f aca="false">MAX(I1606:J1606)</f>
        <v>0</v>
      </c>
      <c r="I1606" s="15" t="n">
        <v>0</v>
      </c>
      <c r="J1606" s="15" t="n">
        <v>0</v>
      </c>
      <c r="K1606" s="15" t="n">
        <v>3.24903512234256</v>
      </c>
      <c r="L1606" s="15" t="n">
        <v>65</v>
      </c>
      <c r="M1606" s="25" t="n">
        <v>4.33539001</v>
      </c>
      <c r="N1606" s="0" t="str">
        <f aca="false">A1606&amp;"_"&amp;B1606</f>
        <v>MAW744_4</v>
      </c>
      <c r="O1606" s="0" t="n">
        <f aca="false">HLOOKUP(N1606,UP!$C$15:$AH$16,2,0)</f>
        <v>0</v>
      </c>
    </row>
    <row r="1607" customFormat="false" ht="15.75" hidden="false" customHeight="true" outlineLevel="0" collapsed="false">
      <c r="A1607" s="21" t="s">
        <v>47</v>
      </c>
      <c r="B1607" s="26" t="n">
        <v>4</v>
      </c>
      <c r="C1607" s="27" t="s">
        <v>56</v>
      </c>
      <c r="D1607" s="27" t="n">
        <v>366</v>
      </c>
      <c r="E1607" s="24" t="s">
        <v>92</v>
      </c>
      <c r="F1607" s="15" t="n">
        <v>1</v>
      </c>
      <c r="G1607" s="15" t="n">
        <v>0</v>
      </c>
      <c r="H1607" s="2" t="n">
        <f aca="false">MAX(I1607:J1607)</f>
        <v>0</v>
      </c>
      <c r="I1607" s="15" t="n">
        <v>0</v>
      </c>
      <c r="J1607" s="15" t="n">
        <v>0</v>
      </c>
      <c r="K1607" s="15" t="n">
        <v>5.52983138884875</v>
      </c>
      <c r="L1607" s="15" t="n">
        <v>65</v>
      </c>
      <c r="M1607" s="25" t="n">
        <v>4.33539001</v>
      </c>
      <c r="N1607" s="0" t="str">
        <f aca="false">A1607&amp;"_"&amp;B1607</f>
        <v>MAW744_4</v>
      </c>
      <c r="O1607" s="0" t="n">
        <f aca="false">HLOOKUP(N1607,UP!$C$15:$AH$16,2,0)</f>
        <v>0</v>
      </c>
    </row>
    <row r="1608" customFormat="false" ht="15.75" hidden="false" customHeight="true" outlineLevel="0" collapsed="false">
      <c r="A1608" s="21" t="s">
        <v>47</v>
      </c>
      <c r="B1608" s="26" t="n">
        <v>4</v>
      </c>
      <c r="C1608" s="27" t="s">
        <v>56</v>
      </c>
      <c r="D1608" s="27" t="n">
        <v>145</v>
      </c>
      <c r="E1608" s="24" t="s">
        <v>92</v>
      </c>
      <c r="F1608" s="15" t="n">
        <v>1</v>
      </c>
      <c r="G1608" s="15" t="n">
        <v>0</v>
      </c>
      <c r="H1608" s="2" t="n">
        <f aca="false">MAX(I1608:J1608)</f>
        <v>0</v>
      </c>
      <c r="I1608" s="15" t="n">
        <v>0</v>
      </c>
      <c r="J1608" s="15" t="n">
        <v>0</v>
      </c>
      <c r="K1608" s="15" t="n">
        <v>4.16728338507869</v>
      </c>
      <c r="L1608" s="15" t="n">
        <v>65</v>
      </c>
      <c r="M1608" s="25" t="n">
        <v>4.33539001</v>
      </c>
      <c r="N1608" s="0" t="str">
        <f aca="false">A1608&amp;"_"&amp;B1608</f>
        <v>MAW744_4</v>
      </c>
      <c r="O1608" s="0" t="n">
        <f aca="false">HLOOKUP(N1608,UP!$C$15:$AH$16,2,0)</f>
        <v>0</v>
      </c>
    </row>
    <row r="1609" customFormat="false" ht="15.75" hidden="false" customHeight="true" outlineLevel="0" collapsed="false">
      <c r="A1609" s="21" t="s">
        <v>47</v>
      </c>
      <c r="B1609" s="26" t="n">
        <v>4</v>
      </c>
      <c r="C1609" s="27" t="s">
        <v>57</v>
      </c>
      <c r="D1609" s="27" t="n">
        <v>383</v>
      </c>
      <c r="E1609" s="24" t="s">
        <v>92</v>
      </c>
      <c r="F1609" s="15" t="n">
        <v>1</v>
      </c>
      <c r="G1609" s="15" t="n">
        <v>0</v>
      </c>
      <c r="H1609" s="2" t="n">
        <f aca="false">MAX(I1609:J1609)</f>
        <v>0</v>
      </c>
      <c r="I1609" s="15" t="n">
        <v>0</v>
      </c>
      <c r="J1609" s="15" t="n">
        <v>0</v>
      </c>
      <c r="K1609" s="15" t="n">
        <v>5.0971555406331</v>
      </c>
      <c r="L1609" s="15" t="n">
        <v>65</v>
      </c>
      <c r="M1609" s="25" t="n">
        <v>4.33539001</v>
      </c>
      <c r="N1609" s="0" t="str">
        <f aca="false">A1609&amp;"_"&amp;B1609</f>
        <v>MAW744_4</v>
      </c>
      <c r="O1609" s="0" t="n">
        <f aca="false">HLOOKUP(N1609,UP!$C$15:$AH$16,2,0)</f>
        <v>0</v>
      </c>
    </row>
    <row r="1610" customFormat="false" ht="15.75" hidden="false" customHeight="true" outlineLevel="0" collapsed="false">
      <c r="A1610" s="21" t="s">
        <v>47</v>
      </c>
      <c r="B1610" s="26" t="n">
        <v>4</v>
      </c>
      <c r="C1610" s="27" t="s">
        <v>56</v>
      </c>
      <c r="D1610" s="27" t="n">
        <v>388</v>
      </c>
      <c r="E1610" s="24" t="s">
        <v>92</v>
      </c>
      <c r="F1610" s="15" t="n">
        <v>1</v>
      </c>
      <c r="G1610" s="15" t="n">
        <v>0</v>
      </c>
      <c r="H1610" s="2" t="n">
        <f aca="false">MAX(I1610:J1610)</f>
        <v>0</v>
      </c>
      <c r="I1610" s="15" t="n">
        <v>0</v>
      </c>
      <c r="J1610" s="15" t="n">
        <v>0</v>
      </c>
      <c r="K1610" s="15" t="n">
        <v>5.10068983236839</v>
      </c>
      <c r="L1610" s="15" t="n">
        <v>65</v>
      </c>
      <c r="M1610" s="25" t="n">
        <v>4.33539001</v>
      </c>
      <c r="N1610" s="0" t="str">
        <f aca="false">A1610&amp;"_"&amp;B1610</f>
        <v>MAW744_4</v>
      </c>
      <c r="O1610" s="0" t="n">
        <f aca="false">HLOOKUP(N1610,UP!$C$15:$AH$16,2,0)</f>
        <v>0</v>
      </c>
    </row>
    <row r="1611" customFormat="false" ht="15.75" hidden="false" customHeight="true" outlineLevel="0" collapsed="false">
      <c r="A1611" s="21" t="s">
        <v>47</v>
      </c>
      <c r="B1611" s="26" t="n">
        <v>4</v>
      </c>
      <c r="C1611" s="27" t="s">
        <v>56</v>
      </c>
      <c r="D1611" s="27" t="n">
        <v>363</v>
      </c>
      <c r="E1611" s="24" t="s">
        <v>92</v>
      </c>
      <c r="F1611" s="15" t="n">
        <v>1</v>
      </c>
      <c r="G1611" s="15" t="n">
        <v>0</v>
      </c>
      <c r="H1611" s="2" t="n">
        <f aca="false">MAX(I1611:J1611)</f>
        <v>0</v>
      </c>
      <c r="I1611" s="15" t="n">
        <v>0</v>
      </c>
      <c r="J1611" s="15" t="n">
        <v>0</v>
      </c>
      <c r="K1611" s="15" t="n">
        <v>4.99293320435026</v>
      </c>
      <c r="L1611" s="15" t="n">
        <v>65</v>
      </c>
      <c r="M1611" s="25" t="n">
        <v>4.33539001</v>
      </c>
      <c r="N1611" s="0" t="str">
        <f aca="false">A1611&amp;"_"&amp;B1611</f>
        <v>MAW744_4</v>
      </c>
      <c r="O1611" s="0" t="n">
        <f aca="false">HLOOKUP(N1611,UP!$C$15:$AH$16,2,0)</f>
        <v>0</v>
      </c>
    </row>
    <row r="1612" customFormat="false" ht="15.75" hidden="false" customHeight="true" outlineLevel="0" collapsed="false">
      <c r="A1612" s="21" t="s">
        <v>47</v>
      </c>
      <c r="B1612" s="26" t="n">
        <v>4</v>
      </c>
      <c r="C1612" s="27" t="s">
        <v>56</v>
      </c>
      <c r="D1612" s="27" t="n">
        <v>494</v>
      </c>
      <c r="E1612" s="24" t="s">
        <v>92</v>
      </c>
      <c r="F1612" s="15" t="n">
        <v>1</v>
      </c>
      <c r="G1612" s="15" t="n">
        <v>0</v>
      </c>
      <c r="H1612" s="2" t="n">
        <f aca="false">MAX(I1612:J1612)</f>
        <v>0</v>
      </c>
      <c r="I1612" s="15" t="n">
        <v>0</v>
      </c>
      <c r="J1612" s="15" t="n">
        <v>0</v>
      </c>
      <c r="K1612" s="15" t="n">
        <v>5.87992262018317</v>
      </c>
      <c r="L1612" s="15" t="n">
        <v>65</v>
      </c>
      <c r="M1612" s="25" t="n">
        <v>4.33539001</v>
      </c>
      <c r="N1612" s="0" t="str">
        <f aca="false">A1612&amp;"_"&amp;B1612</f>
        <v>MAW744_4</v>
      </c>
      <c r="O1612" s="0" t="n">
        <f aca="false">HLOOKUP(N1612,UP!$C$15:$AH$16,2,0)</f>
        <v>0</v>
      </c>
    </row>
    <row r="1613" customFormat="false" ht="15.75" hidden="false" customHeight="true" outlineLevel="0" collapsed="false">
      <c r="A1613" s="21" t="s">
        <v>47</v>
      </c>
      <c r="B1613" s="26" t="n">
        <v>4</v>
      </c>
      <c r="C1613" s="27" t="s">
        <v>71</v>
      </c>
      <c r="D1613" s="27" t="n">
        <v>118</v>
      </c>
      <c r="E1613" s="24" t="s">
        <v>92</v>
      </c>
      <c r="F1613" s="15" t="n">
        <v>1</v>
      </c>
      <c r="G1613" s="15" t="n">
        <v>0</v>
      </c>
      <c r="H1613" s="2" t="n">
        <f aca="false">MAX(I1613:J1613)</f>
        <v>0</v>
      </c>
      <c r="I1613" s="15" t="n">
        <v>0</v>
      </c>
      <c r="J1613" s="15" t="n">
        <v>0</v>
      </c>
      <c r="K1613" s="15" t="n">
        <v>3.4005776979701</v>
      </c>
      <c r="L1613" s="15" t="n">
        <v>65</v>
      </c>
      <c r="M1613" s="25" t="n">
        <v>4.33539001</v>
      </c>
      <c r="N1613" s="0" t="str">
        <f aca="false">A1613&amp;"_"&amp;B1613</f>
        <v>MAW744_4</v>
      </c>
      <c r="O1613" s="0" t="n">
        <f aca="false">HLOOKUP(N1613,UP!$C$15:$AH$16,2,0)</f>
        <v>0</v>
      </c>
    </row>
    <row r="1614" customFormat="false" ht="15.75" hidden="false" customHeight="true" outlineLevel="0" collapsed="false">
      <c r="A1614" s="21" t="s">
        <v>47</v>
      </c>
      <c r="B1614" s="26" t="n">
        <v>4</v>
      </c>
      <c r="C1614" s="27" t="s">
        <v>56</v>
      </c>
      <c r="D1614" s="27" t="n">
        <v>55</v>
      </c>
      <c r="E1614" s="24" t="s">
        <v>92</v>
      </c>
      <c r="F1614" s="15" t="n">
        <v>1</v>
      </c>
      <c r="G1614" s="15" t="n">
        <v>0</v>
      </c>
      <c r="H1614" s="2" t="n">
        <f aca="false">MAX(I1614:J1614)</f>
        <v>0</v>
      </c>
      <c r="I1614" s="15" t="n">
        <v>0</v>
      </c>
      <c r="J1614" s="15" t="n">
        <v>0</v>
      </c>
      <c r="K1614" s="15" t="n">
        <v>3.93083926798789</v>
      </c>
      <c r="L1614" s="15" t="n">
        <v>65</v>
      </c>
      <c r="M1614" s="25" t="n">
        <v>4.33539001</v>
      </c>
      <c r="N1614" s="0" t="str">
        <f aca="false">A1614&amp;"_"&amp;B1614</f>
        <v>MAW744_4</v>
      </c>
      <c r="O1614" s="0" t="n">
        <f aca="false">HLOOKUP(N1614,UP!$C$15:$AH$16,2,0)</f>
        <v>0</v>
      </c>
    </row>
    <row r="1615" customFormat="false" ht="15.75" hidden="false" customHeight="true" outlineLevel="0" collapsed="false">
      <c r="A1615" s="21" t="s">
        <v>47</v>
      </c>
      <c r="B1615" s="26" t="n">
        <v>4</v>
      </c>
      <c r="C1615" s="27" t="s">
        <v>56</v>
      </c>
      <c r="D1615" s="27" t="n">
        <v>115</v>
      </c>
      <c r="E1615" s="24" t="s">
        <v>92</v>
      </c>
      <c r="F1615" s="15" t="n">
        <v>1</v>
      </c>
      <c r="G1615" s="15" t="n">
        <v>0</v>
      </c>
      <c r="H1615" s="2" t="n">
        <f aca="false">MAX(I1615:J1615)</f>
        <v>0</v>
      </c>
      <c r="I1615" s="15" t="n">
        <v>0</v>
      </c>
      <c r="J1615" s="15" t="n">
        <v>0</v>
      </c>
      <c r="K1615" s="15" t="n">
        <v>3.72263021487123</v>
      </c>
      <c r="L1615" s="15" t="n">
        <v>65</v>
      </c>
      <c r="M1615" s="25" t="n">
        <v>4.33539001</v>
      </c>
      <c r="N1615" s="0" t="str">
        <f aca="false">A1615&amp;"_"&amp;B1615</f>
        <v>MAW744_4</v>
      </c>
      <c r="O1615" s="0" t="n">
        <f aca="false">HLOOKUP(N1615,UP!$C$15:$AH$16,2,0)</f>
        <v>0</v>
      </c>
    </row>
    <row r="1616" customFormat="false" ht="15.75" hidden="false" customHeight="true" outlineLevel="0" collapsed="false">
      <c r="A1616" s="21" t="s">
        <v>47</v>
      </c>
      <c r="B1616" s="26" t="n">
        <v>4</v>
      </c>
      <c r="C1616" s="27" t="s">
        <v>56</v>
      </c>
      <c r="D1616" s="27" t="n">
        <v>298</v>
      </c>
      <c r="E1616" s="24" t="s">
        <v>92</v>
      </c>
      <c r="F1616" s="15" t="n">
        <v>1</v>
      </c>
      <c r="G1616" s="15" t="n">
        <v>0</v>
      </c>
      <c r="H1616" s="2" t="n">
        <f aca="false">MAX(I1616:J1616)</f>
        <v>0</v>
      </c>
      <c r="I1616" s="15" t="n">
        <v>0</v>
      </c>
      <c r="J1616" s="15" t="n">
        <v>0</v>
      </c>
      <c r="K1616" s="15" t="n">
        <v>5.40911569113457</v>
      </c>
      <c r="L1616" s="15" t="n">
        <v>65</v>
      </c>
      <c r="M1616" s="25" t="n">
        <v>4.33539001</v>
      </c>
      <c r="N1616" s="0" t="str">
        <f aca="false">A1616&amp;"_"&amp;B1616</f>
        <v>MAW744_4</v>
      </c>
      <c r="O1616" s="0" t="n">
        <f aca="false">HLOOKUP(N1616,UP!$C$15:$AH$16,2,0)</f>
        <v>0</v>
      </c>
    </row>
    <row r="1617" customFormat="false" ht="15.75" hidden="false" customHeight="true" outlineLevel="0" collapsed="false">
      <c r="A1617" s="21" t="s">
        <v>47</v>
      </c>
      <c r="B1617" s="26" t="n">
        <v>3</v>
      </c>
      <c r="C1617" s="27" t="s">
        <v>102</v>
      </c>
      <c r="D1617" s="27" t="n">
        <v>275</v>
      </c>
      <c r="E1617" s="24" t="s">
        <v>92</v>
      </c>
      <c r="F1617" s="15" t="n">
        <v>1</v>
      </c>
      <c r="G1617" s="15" t="n">
        <v>0</v>
      </c>
      <c r="H1617" s="2" t="n">
        <f aca="false">MAX(I1617:J1617)</f>
        <v>0</v>
      </c>
      <c r="I1617" s="15" t="n">
        <v>0</v>
      </c>
      <c r="J1617" s="15" t="n">
        <v>0</v>
      </c>
      <c r="K1617" s="15" t="n">
        <v>5.17844425054474</v>
      </c>
      <c r="L1617" s="15" t="n">
        <v>65</v>
      </c>
      <c r="M1617" s="25" t="n">
        <v>4.33539001</v>
      </c>
      <c r="N1617" s="0" t="str">
        <f aca="false">A1617&amp;"_"&amp;B1617</f>
        <v>MAW744_3</v>
      </c>
      <c r="O1617" s="0" t="n">
        <f aca="false">HLOOKUP(N1617,UP!$C$15:$AH$16,2,0)</f>
        <v>1</v>
      </c>
    </row>
    <row r="1618" customFormat="false" ht="15.75" hidden="false" customHeight="true" outlineLevel="0" collapsed="false">
      <c r="A1618" s="21" t="s">
        <v>47</v>
      </c>
      <c r="B1618" s="26" t="n">
        <v>3</v>
      </c>
      <c r="C1618" s="27" t="s">
        <v>56</v>
      </c>
      <c r="D1618" s="27" t="n">
        <v>39</v>
      </c>
      <c r="E1618" s="24" t="s">
        <v>92</v>
      </c>
      <c r="F1618" s="15" t="n">
        <v>1</v>
      </c>
      <c r="G1618" s="15" t="n">
        <v>0</v>
      </c>
      <c r="H1618" s="2" t="n">
        <f aca="false">MAX(I1618:J1618)</f>
        <v>0</v>
      </c>
      <c r="I1618" s="15" t="n">
        <v>0</v>
      </c>
      <c r="J1618" s="15" t="n">
        <v>0</v>
      </c>
      <c r="K1618" s="15" t="n">
        <v>3.9701877159741</v>
      </c>
      <c r="L1618" s="15" t="n">
        <v>65</v>
      </c>
      <c r="M1618" s="25" t="n">
        <v>4.33539001</v>
      </c>
      <c r="N1618" s="0" t="str">
        <f aca="false">A1618&amp;"_"&amp;B1618</f>
        <v>MAW744_3</v>
      </c>
      <c r="O1618" s="0" t="n">
        <f aca="false">HLOOKUP(N1618,UP!$C$15:$AH$16,2,0)</f>
        <v>1</v>
      </c>
    </row>
    <row r="1619" customFormat="false" ht="15.75" hidden="false" customHeight="true" outlineLevel="0" collapsed="false">
      <c r="A1619" s="21" t="s">
        <v>47</v>
      </c>
      <c r="B1619" s="26" t="n">
        <v>3</v>
      </c>
      <c r="C1619" s="27" t="s">
        <v>56</v>
      </c>
      <c r="D1619" s="27" t="n">
        <v>451</v>
      </c>
      <c r="E1619" s="24" t="s">
        <v>92</v>
      </c>
      <c r="F1619" s="15" t="n">
        <v>1</v>
      </c>
      <c r="G1619" s="15" t="n">
        <v>0</v>
      </c>
      <c r="H1619" s="2" t="n">
        <f aca="false">MAX(I1619:J1619)</f>
        <v>0</v>
      </c>
      <c r="I1619" s="15" t="n">
        <v>0</v>
      </c>
      <c r="J1619" s="15" t="n">
        <v>0</v>
      </c>
      <c r="K1619" s="15" t="n">
        <v>5.66688336836161</v>
      </c>
      <c r="L1619" s="15" t="n">
        <v>65</v>
      </c>
      <c r="M1619" s="25" t="n">
        <v>4.33539001</v>
      </c>
      <c r="N1619" s="0" t="str">
        <f aca="false">A1619&amp;"_"&amp;B1619</f>
        <v>MAW744_3</v>
      </c>
      <c r="O1619" s="0" t="n">
        <f aca="false">HLOOKUP(N1619,UP!$C$15:$AH$16,2,0)</f>
        <v>1</v>
      </c>
    </row>
    <row r="1620" customFormat="false" ht="15.75" hidden="false" customHeight="true" outlineLevel="0" collapsed="false">
      <c r="A1620" s="21" t="s">
        <v>47</v>
      </c>
      <c r="B1620" s="26" t="n">
        <v>3</v>
      </c>
      <c r="C1620" s="27" t="s">
        <v>56</v>
      </c>
      <c r="D1620" s="27" t="n">
        <v>269</v>
      </c>
      <c r="E1620" s="24" t="s">
        <v>92</v>
      </c>
      <c r="F1620" s="15" t="n">
        <v>1</v>
      </c>
      <c r="G1620" s="15" t="n">
        <v>0</v>
      </c>
      <c r="H1620" s="2" t="n">
        <f aca="false">MAX(I1620:J1620)</f>
        <v>0</v>
      </c>
      <c r="I1620" s="15" t="n">
        <v>0</v>
      </c>
      <c r="J1620" s="15" t="n">
        <v>0</v>
      </c>
      <c r="K1620" s="15" t="n">
        <v>4.06152952237722</v>
      </c>
      <c r="L1620" s="15" t="n">
        <v>65</v>
      </c>
      <c r="M1620" s="25" t="n">
        <v>4.33539001</v>
      </c>
      <c r="N1620" s="0" t="str">
        <f aca="false">A1620&amp;"_"&amp;B1620</f>
        <v>MAW744_3</v>
      </c>
      <c r="O1620" s="0" t="n">
        <f aca="false">HLOOKUP(N1620,UP!$C$15:$AH$16,2,0)</f>
        <v>1</v>
      </c>
    </row>
    <row r="1621" customFormat="false" ht="15.75" hidden="false" customHeight="true" outlineLevel="0" collapsed="false">
      <c r="A1621" s="21" t="s">
        <v>47</v>
      </c>
      <c r="B1621" s="26" t="n">
        <v>3</v>
      </c>
      <c r="C1621" s="27" t="s">
        <v>48</v>
      </c>
      <c r="D1621" s="27" t="n">
        <v>445</v>
      </c>
      <c r="E1621" s="24" t="s">
        <v>92</v>
      </c>
      <c r="F1621" s="15" t="n">
        <v>1</v>
      </c>
      <c r="G1621" s="15" t="n">
        <v>0</v>
      </c>
      <c r="H1621" s="2" t="n">
        <f aca="false">MAX(I1621:J1621)</f>
        <v>0</v>
      </c>
      <c r="I1621" s="15" t="n">
        <v>0</v>
      </c>
      <c r="J1621" s="15" t="n">
        <v>0</v>
      </c>
      <c r="K1621" s="15" t="n">
        <v>3.09446876378595</v>
      </c>
      <c r="L1621" s="15" t="n">
        <v>65</v>
      </c>
      <c r="M1621" s="25" t="n">
        <v>4.33539001</v>
      </c>
      <c r="N1621" s="0" t="str">
        <f aca="false">A1621&amp;"_"&amp;B1621</f>
        <v>MAW744_3</v>
      </c>
      <c r="O1621" s="0" t="n">
        <f aca="false">HLOOKUP(N1621,UP!$C$15:$AH$16,2,0)</f>
        <v>1</v>
      </c>
    </row>
    <row r="1622" customFormat="false" ht="15.75" hidden="false" customHeight="true" outlineLevel="0" collapsed="false">
      <c r="A1622" s="21" t="s">
        <v>47</v>
      </c>
      <c r="B1622" s="26" t="n">
        <v>3</v>
      </c>
      <c r="C1622" s="27" t="s">
        <v>61</v>
      </c>
      <c r="D1622" s="27" t="n">
        <v>272</v>
      </c>
      <c r="E1622" s="24" t="s">
        <v>92</v>
      </c>
      <c r="F1622" s="15" t="n">
        <v>1</v>
      </c>
      <c r="G1622" s="15" t="n">
        <v>0</v>
      </c>
      <c r="H1622" s="2" t="n">
        <f aca="false">MAX(I1622:J1622)</f>
        <v>0</v>
      </c>
      <c r="I1622" s="15" t="n">
        <v>0</v>
      </c>
      <c r="J1622" s="15" t="n">
        <v>0</v>
      </c>
      <c r="K1622" s="15" t="n">
        <v>3.67566340470006</v>
      </c>
      <c r="L1622" s="15" t="n">
        <v>65</v>
      </c>
      <c r="M1622" s="25" t="n">
        <v>4.33539001</v>
      </c>
      <c r="N1622" s="0" t="str">
        <f aca="false">A1622&amp;"_"&amp;B1622</f>
        <v>MAW744_3</v>
      </c>
      <c r="O1622" s="0" t="n">
        <f aca="false">HLOOKUP(N1622,UP!$C$15:$AH$16,2,0)</f>
        <v>1</v>
      </c>
    </row>
    <row r="1623" customFormat="false" ht="15.75" hidden="false" customHeight="true" outlineLevel="0" collapsed="false">
      <c r="A1623" s="21" t="s">
        <v>47</v>
      </c>
      <c r="B1623" s="26" t="n">
        <v>3</v>
      </c>
      <c r="C1623" s="27" t="s">
        <v>53</v>
      </c>
      <c r="D1623" s="27" t="n">
        <v>283</v>
      </c>
      <c r="E1623" s="24" t="s">
        <v>92</v>
      </c>
      <c r="F1623" s="15" t="n">
        <v>1</v>
      </c>
      <c r="G1623" s="15" t="n">
        <v>0</v>
      </c>
      <c r="H1623" s="2" t="n">
        <f aca="false">MAX(I1623:J1623)</f>
        <v>0</v>
      </c>
      <c r="I1623" s="15" t="n">
        <v>0</v>
      </c>
      <c r="J1623" s="15" t="n">
        <v>0</v>
      </c>
      <c r="K1623" s="15" t="n">
        <v>6.23213442655875</v>
      </c>
      <c r="L1623" s="15" t="n">
        <v>65</v>
      </c>
      <c r="M1623" s="25" t="n">
        <v>4.33539001</v>
      </c>
      <c r="N1623" s="0" t="str">
        <f aca="false">A1623&amp;"_"&amp;B1623</f>
        <v>MAW744_3</v>
      </c>
      <c r="O1623" s="0" t="n">
        <f aca="false">HLOOKUP(N1623,UP!$C$15:$AH$16,2,0)</f>
        <v>1</v>
      </c>
    </row>
    <row r="1624" customFormat="false" ht="15.75" hidden="false" customHeight="true" outlineLevel="0" collapsed="false">
      <c r="A1624" s="21" t="s">
        <v>47</v>
      </c>
      <c r="B1624" s="26" t="n">
        <v>3</v>
      </c>
      <c r="C1624" s="27" t="s">
        <v>56</v>
      </c>
      <c r="D1624" s="27" t="n">
        <v>284</v>
      </c>
      <c r="E1624" s="24" t="s">
        <v>92</v>
      </c>
      <c r="F1624" s="15" t="n">
        <v>1</v>
      </c>
      <c r="G1624" s="15" t="n">
        <v>0</v>
      </c>
      <c r="H1624" s="2" t="n">
        <f aca="false">MAX(I1624:J1624)</f>
        <v>0</v>
      </c>
      <c r="I1624" s="15" t="n">
        <v>0</v>
      </c>
      <c r="J1624" s="15" t="n">
        <v>0</v>
      </c>
      <c r="K1624" s="15" t="n">
        <v>4.75385800341208</v>
      </c>
      <c r="L1624" s="15" t="n">
        <v>65</v>
      </c>
      <c r="M1624" s="25" t="n">
        <v>4.33539001</v>
      </c>
      <c r="N1624" s="0" t="str">
        <f aca="false">A1624&amp;"_"&amp;B1624</f>
        <v>MAW744_3</v>
      </c>
      <c r="O1624" s="0" t="n">
        <f aca="false">HLOOKUP(N1624,UP!$C$15:$AH$16,2,0)</f>
        <v>1</v>
      </c>
    </row>
    <row r="1625" customFormat="false" ht="15.75" hidden="false" customHeight="true" outlineLevel="0" collapsed="false">
      <c r="A1625" s="21" t="s">
        <v>47</v>
      </c>
      <c r="B1625" s="26" t="n">
        <v>3</v>
      </c>
      <c r="C1625" s="27" t="s">
        <v>48</v>
      </c>
      <c r="D1625" s="27" t="n">
        <v>257</v>
      </c>
      <c r="E1625" s="24" t="s">
        <v>92</v>
      </c>
      <c r="F1625" s="15" t="n">
        <v>1</v>
      </c>
      <c r="G1625" s="15" t="n">
        <v>0</v>
      </c>
      <c r="H1625" s="2" t="n">
        <f aca="false">MAX(I1625:J1625)</f>
        <v>0</v>
      </c>
      <c r="I1625" s="15" t="n">
        <v>0</v>
      </c>
      <c r="J1625" s="15" t="n">
        <v>0</v>
      </c>
      <c r="K1625" s="15" t="n">
        <v>4.24185694069328</v>
      </c>
      <c r="L1625" s="15" t="n">
        <v>65</v>
      </c>
      <c r="M1625" s="25" t="n">
        <v>4.33539001</v>
      </c>
      <c r="N1625" s="0" t="str">
        <f aca="false">A1625&amp;"_"&amp;B1625</f>
        <v>MAW744_3</v>
      </c>
      <c r="O1625" s="0" t="n">
        <f aca="false">HLOOKUP(N1625,UP!$C$15:$AH$16,2,0)</f>
        <v>1</v>
      </c>
    </row>
    <row r="1626" customFormat="false" ht="15.75" hidden="false" customHeight="true" outlineLevel="0" collapsed="false">
      <c r="A1626" s="21" t="s">
        <v>47</v>
      </c>
      <c r="B1626" s="26" t="n">
        <v>2</v>
      </c>
      <c r="C1626" s="27" t="s">
        <v>76</v>
      </c>
      <c r="D1626" s="27" t="n">
        <v>645</v>
      </c>
      <c r="E1626" s="24" t="s">
        <v>92</v>
      </c>
      <c r="F1626" s="15" t="n">
        <v>1</v>
      </c>
      <c r="G1626" s="15" t="n">
        <v>0</v>
      </c>
      <c r="H1626" s="2" t="n">
        <f aca="false">MAX(I1626:J1626)</f>
        <v>0</v>
      </c>
      <c r="I1626" s="15" t="n">
        <v>0</v>
      </c>
      <c r="J1626" s="15" t="n">
        <v>0</v>
      </c>
      <c r="K1626" s="15" t="n">
        <v>3.6332519038766</v>
      </c>
      <c r="L1626" s="15" t="n">
        <v>65</v>
      </c>
      <c r="M1626" s="25" t="n">
        <v>4.33539001</v>
      </c>
      <c r="N1626" s="0" t="str">
        <f aca="false">A1626&amp;"_"&amp;B1626</f>
        <v>MAW744_2</v>
      </c>
      <c r="O1626" s="0" t="n">
        <f aca="false">HLOOKUP(N1626,UP!$C$15:$AH$16,2,0)</f>
        <v>1</v>
      </c>
    </row>
    <row r="1627" customFormat="false" ht="15.75" hidden="false" customHeight="true" outlineLevel="0" collapsed="false">
      <c r="A1627" s="21" t="s">
        <v>47</v>
      </c>
      <c r="B1627" s="26" t="n">
        <v>2</v>
      </c>
      <c r="C1627" s="27" t="s">
        <v>56</v>
      </c>
      <c r="D1627" s="27" t="n">
        <v>607</v>
      </c>
      <c r="E1627" s="24" t="s">
        <v>92</v>
      </c>
      <c r="F1627" s="15" t="n">
        <v>1</v>
      </c>
      <c r="G1627" s="15" t="n">
        <v>0</v>
      </c>
      <c r="H1627" s="2" t="n">
        <f aca="false">MAX(I1627:J1627)</f>
        <v>0</v>
      </c>
      <c r="I1627" s="15" t="n">
        <v>0</v>
      </c>
      <c r="J1627" s="15" t="n">
        <v>0</v>
      </c>
      <c r="K1627" s="15" t="n">
        <v>4.88085688643344</v>
      </c>
      <c r="L1627" s="15" t="n">
        <v>65</v>
      </c>
      <c r="M1627" s="25" t="n">
        <v>4.33539001</v>
      </c>
      <c r="N1627" s="0" t="str">
        <f aca="false">A1627&amp;"_"&amp;B1627</f>
        <v>MAW744_2</v>
      </c>
      <c r="O1627" s="0" t="n">
        <f aca="false">HLOOKUP(N1627,UP!$C$15:$AH$16,2,0)</f>
        <v>1</v>
      </c>
    </row>
    <row r="1628" customFormat="false" ht="15.75" hidden="false" customHeight="true" outlineLevel="0" collapsed="false">
      <c r="A1628" s="21" t="s">
        <v>47</v>
      </c>
      <c r="B1628" s="26" t="n">
        <v>2</v>
      </c>
      <c r="C1628" s="27" t="s">
        <v>57</v>
      </c>
      <c r="D1628" s="27" t="n">
        <v>516</v>
      </c>
      <c r="E1628" s="24" t="s">
        <v>92</v>
      </c>
      <c r="F1628" s="15" t="n">
        <v>1</v>
      </c>
      <c r="G1628" s="15" t="n">
        <v>0</v>
      </c>
      <c r="H1628" s="2" t="n">
        <f aca="false">MAX(I1628:J1628)</f>
        <v>0</v>
      </c>
      <c r="I1628" s="15" t="n">
        <v>0</v>
      </c>
      <c r="J1628" s="15" t="n">
        <v>0</v>
      </c>
      <c r="K1628" s="15" t="n">
        <v>3.88010254663241</v>
      </c>
      <c r="L1628" s="15" t="n">
        <v>65</v>
      </c>
      <c r="M1628" s="25" t="n">
        <v>4.33539001</v>
      </c>
      <c r="N1628" s="0" t="str">
        <f aca="false">A1628&amp;"_"&amp;B1628</f>
        <v>MAW744_2</v>
      </c>
      <c r="O1628" s="0" t="n">
        <f aca="false">HLOOKUP(N1628,UP!$C$15:$AH$16,2,0)</f>
        <v>1</v>
      </c>
    </row>
    <row r="1629" customFormat="false" ht="15.75" hidden="false" customHeight="true" outlineLevel="0" collapsed="false">
      <c r="A1629" s="21" t="s">
        <v>47</v>
      </c>
      <c r="B1629" s="26" t="n">
        <v>2</v>
      </c>
      <c r="C1629" s="27" t="s">
        <v>56</v>
      </c>
      <c r="D1629" s="27" t="n">
        <v>157</v>
      </c>
      <c r="E1629" s="24" t="s">
        <v>92</v>
      </c>
      <c r="F1629" s="15" t="n">
        <v>1</v>
      </c>
      <c r="G1629" s="15" t="n">
        <v>0</v>
      </c>
      <c r="H1629" s="2" t="n">
        <f aca="false">MAX(I1629:J1629)</f>
        <v>0</v>
      </c>
      <c r="I1629" s="15" t="n">
        <v>0</v>
      </c>
      <c r="J1629" s="15" t="n">
        <v>0</v>
      </c>
      <c r="K1629" s="15" t="n">
        <v>1.77708115441124</v>
      </c>
      <c r="L1629" s="15" t="n">
        <v>65</v>
      </c>
      <c r="M1629" s="25" t="n">
        <v>4.33539001</v>
      </c>
      <c r="N1629" s="0" t="str">
        <f aca="false">A1629&amp;"_"&amp;B1629</f>
        <v>MAW744_2</v>
      </c>
      <c r="O1629" s="0" t="n">
        <f aca="false">HLOOKUP(N1629,UP!$C$15:$AH$16,2,0)</f>
        <v>1</v>
      </c>
    </row>
    <row r="1630" customFormat="false" ht="15.75" hidden="false" customHeight="true" outlineLevel="0" collapsed="false">
      <c r="A1630" s="21" t="s">
        <v>47</v>
      </c>
      <c r="B1630" s="26" t="n">
        <v>2</v>
      </c>
      <c r="C1630" s="27" t="s">
        <v>56</v>
      </c>
      <c r="D1630" s="27" t="n">
        <v>610</v>
      </c>
      <c r="E1630" s="24" t="s">
        <v>92</v>
      </c>
      <c r="F1630" s="15" t="n">
        <v>1</v>
      </c>
      <c r="G1630" s="15" t="n">
        <v>0</v>
      </c>
      <c r="H1630" s="2" t="n">
        <f aca="false">MAX(I1630:J1630)</f>
        <v>0</v>
      </c>
      <c r="I1630" s="15" t="n">
        <v>0</v>
      </c>
      <c r="J1630" s="15" t="n">
        <v>0</v>
      </c>
      <c r="K1630" s="15" t="n">
        <v>4.67280491294946</v>
      </c>
      <c r="L1630" s="15" t="n">
        <v>65</v>
      </c>
      <c r="M1630" s="25" t="n">
        <v>4.33539001</v>
      </c>
      <c r="N1630" s="0" t="str">
        <f aca="false">A1630&amp;"_"&amp;B1630</f>
        <v>MAW744_2</v>
      </c>
      <c r="O1630" s="0" t="n">
        <f aca="false">HLOOKUP(N1630,UP!$C$15:$AH$16,2,0)</f>
        <v>1</v>
      </c>
    </row>
    <row r="1631" customFormat="false" ht="15.75" hidden="false" customHeight="true" outlineLevel="0" collapsed="false">
      <c r="A1631" s="21" t="s">
        <v>47</v>
      </c>
      <c r="B1631" s="26" t="n">
        <v>2</v>
      </c>
      <c r="C1631" s="27" t="s">
        <v>66</v>
      </c>
      <c r="D1631" s="27" t="n">
        <v>149</v>
      </c>
      <c r="E1631" s="24" t="s">
        <v>92</v>
      </c>
      <c r="F1631" s="15" t="n">
        <v>1</v>
      </c>
      <c r="G1631" s="15" t="n">
        <v>0</v>
      </c>
      <c r="H1631" s="2" t="n">
        <f aca="false">MAX(I1631:J1631)</f>
        <v>0</v>
      </c>
      <c r="I1631" s="15" t="n">
        <v>0</v>
      </c>
      <c r="J1631" s="15" t="n">
        <v>0</v>
      </c>
      <c r="K1631" s="15" t="n">
        <v>5.47988006565668</v>
      </c>
      <c r="L1631" s="15" t="n">
        <v>65</v>
      </c>
      <c r="M1631" s="25" t="n">
        <v>4.33539001</v>
      </c>
      <c r="N1631" s="0" t="str">
        <f aca="false">A1631&amp;"_"&amp;B1631</f>
        <v>MAW744_2</v>
      </c>
      <c r="O1631" s="0" t="n">
        <f aca="false">HLOOKUP(N1631,UP!$C$15:$AH$16,2,0)</f>
        <v>1</v>
      </c>
    </row>
    <row r="1632" customFormat="false" ht="15.75" hidden="false" customHeight="true" outlineLevel="0" collapsed="false">
      <c r="A1632" s="21" t="s">
        <v>47</v>
      </c>
      <c r="B1632" s="26" t="n">
        <v>2</v>
      </c>
      <c r="C1632" s="27" t="s">
        <v>56</v>
      </c>
      <c r="D1632" s="27" t="n">
        <v>152</v>
      </c>
      <c r="E1632" s="24" t="s">
        <v>92</v>
      </c>
      <c r="F1632" s="15" t="n">
        <v>1</v>
      </c>
      <c r="G1632" s="15" t="n">
        <v>0</v>
      </c>
      <c r="H1632" s="2" t="n">
        <f aca="false">MAX(I1632:J1632)</f>
        <v>0</v>
      </c>
      <c r="I1632" s="15" t="n">
        <v>0</v>
      </c>
      <c r="J1632" s="15" t="n">
        <v>0</v>
      </c>
      <c r="K1632" s="15" t="n">
        <v>4.11077398722224</v>
      </c>
      <c r="L1632" s="15" t="n">
        <v>65</v>
      </c>
      <c r="M1632" s="25" t="n">
        <v>4.33539001</v>
      </c>
      <c r="N1632" s="0" t="str">
        <f aca="false">A1632&amp;"_"&amp;B1632</f>
        <v>MAW744_2</v>
      </c>
      <c r="O1632" s="0" t="n">
        <f aca="false">HLOOKUP(N1632,UP!$C$15:$AH$16,2,0)</f>
        <v>1</v>
      </c>
    </row>
    <row r="1633" customFormat="false" ht="15.75" hidden="false" customHeight="true" outlineLevel="0" collapsed="false">
      <c r="A1633" s="21" t="s">
        <v>47</v>
      </c>
      <c r="B1633" s="26" t="n">
        <v>2</v>
      </c>
      <c r="C1633" s="27" t="s">
        <v>56</v>
      </c>
      <c r="D1633" s="27" t="n">
        <v>153</v>
      </c>
      <c r="E1633" s="24" t="s">
        <v>92</v>
      </c>
      <c r="F1633" s="15" t="n">
        <v>1</v>
      </c>
      <c r="G1633" s="15" t="n">
        <v>0</v>
      </c>
      <c r="H1633" s="2" t="n">
        <f aca="false">MAX(I1633:J1633)</f>
        <v>0</v>
      </c>
      <c r="I1633" s="15" t="n">
        <v>0</v>
      </c>
      <c r="J1633" s="15" t="n">
        <v>0</v>
      </c>
      <c r="K1633" s="15" t="n">
        <v>3.42896984157692</v>
      </c>
      <c r="L1633" s="15" t="n">
        <v>65</v>
      </c>
      <c r="M1633" s="25" t="n">
        <v>4.33539001</v>
      </c>
      <c r="N1633" s="0" t="str">
        <f aca="false">A1633&amp;"_"&amp;B1633</f>
        <v>MAW744_2</v>
      </c>
      <c r="O1633" s="0" t="n">
        <f aca="false">HLOOKUP(N1633,UP!$C$15:$AH$16,2,0)</f>
        <v>1</v>
      </c>
    </row>
    <row r="1634" customFormat="false" ht="15.75" hidden="false" customHeight="true" outlineLevel="0" collapsed="false">
      <c r="A1634" s="21" t="s">
        <v>47</v>
      </c>
      <c r="B1634" s="26" t="n">
        <v>2</v>
      </c>
      <c r="C1634" s="27" t="s">
        <v>56</v>
      </c>
      <c r="D1634" s="27" t="n">
        <v>399</v>
      </c>
      <c r="E1634" s="24" t="s">
        <v>92</v>
      </c>
      <c r="F1634" s="15" t="n">
        <v>1</v>
      </c>
      <c r="G1634" s="15" t="n">
        <v>0</v>
      </c>
      <c r="H1634" s="2" t="n">
        <f aca="false">MAX(I1634:J1634)</f>
        <v>0</v>
      </c>
      <c r="I1634" s="15" t="n">
        <v>0</v>
      </c>
      <c r="J1634" s="15" t="n">
        <v>0</v>
      </c>
      <c r="K1634" s="15" t="n">
        <v>5.09907976613342</v>
      </c>
      <c r="L1634" s="15" t="n">
        <v>65</v>
      </c>
      <c r="M1634" s="25" t="n">
        <v>4.33539001</v>
      </c>
      <c r="N1634" s="0" t="str">
        <f aca="false">A1634&amp;"_"&amp;B1634</f>
        <v>MAW744_2</v>
      </c>
      <c r="O1634" s="0" t="n">
        <f aca="false">HLOOKUP(N1634,UP!$C$15:$AH$16,2,0)</f>
        <v>1</v>
      </c>
    </row>
    <row r="1635" customFormat="false" ht="15.75" hidden="false" customHeight="true" outlineLevel="0" collapsed="false">
      <c r="A1635" s="21" t="s">
        <v>47</v>
      </c>
      <c r="B1635" s="26" t="n">
        <v>2</v>
      </c>
      <c r="C1635" s="27" t="s">
        <v>56</v>
      </c>
      <c r="D1635" s="27" t="n">
        <v>623</v>
      </c>
      <c r="E1635" s="24" t="s">
        <v>92</v>
      </c>
      <c r="F1635" s="15" t="n">
        <v>1</v>
      </c>
      <c r="G1635" s="15" t="n">
        <v>0</v>
      </c>
      <c r="H1635" s="2" t="n">
        <f aca="false">MAX(I1635:J1635)</f>
        <v>0</v>
      </c>
      <c r="I1635" s="15" t="n">
        <v>0</v>
      </c>
      <c r="J1635" s="15" t="n">
        <v>0</v>
      </c>
      <c r="K1635" s="15" t="n">
        <v>3.65210145979813</v>
      </c>
      <c r="L1635" s="15" t="n">
        <v>65</v>
      </c>
      <c r="M1635" s="25" t="n">
        <v>4.33539001</v>
      </c>
      <c r="N1635" s="0" t="str">
        <f aca="false">A1635&amp;"_"&amp;B1635</f>
        <v>MAW744_2</v>
      </c>
      <c r="O1635" s="0" t="n">
        <f aca="false">HLOOKUP(N1635,UP!$C$15:$AH$16,2,0)</f>
        <v>1</v>
      </c>
    </row>
    <row r="1636" customFormat="false" ht="15.75" hidden="false" customHeight="true" outlineLevel="0" collapsed="false">
      <c r="A1636" s="21" t="s">
        <v>47</v>
      </c>
      <c r="B1636" s="26" t="n">
        <v>2</v>
      </c>
      <c r="C1636" s="27" t="s">
        <v>56</v>
      </c>
      <c r="D1636" s="27" t="n">
        <v>625</v>
      </c>
      <c r="E1636" s="24" t="s">
        <v>92</v>
      </c>
      <c r="F1636" s="15" t="n">
        <v>1</v>
      </c>
      <c r="G1636" s="15" t="n">
        <v>0</v>
      </c>
      <c r="H1636" s="2" t="n">
        <f aca="false">MAX(I1636:J1636)</f>
        <v>0</v>
      </c>
      <c r="I1636" s="15" t="n">
        <v>0</v>
      </c>
      <c r="J1636" s="15" t="n">
        <v>0</v>
      </c>
      <c r="K1636" s="15" t="n">
        <v>4.69605269858602</v>
      </c>
      <c r="L1636" s="15" t="n">
        <v>65</v>
      </c>
      <c r="M1636" s="25" t="n">
        <v>4.33539001</v>
      </c>
      <c r="N1636" s="0" t="str">
        <f aca="false">A1636&amp;"_"&amp;B1636</f>
        <v>MAW744_2</v>
      </c>
      <c r="O1636" s="0" t="n">
        <f aca="false">HLOOKUP(N1636,UP!$C$15:$AH$16,2,0)</f>
        <v>1</v>
      </c>
    </row>
    <row r="1637" customFormat="false" ht="15.75" hidden="false" customHeight="true" outlineLevel="0" collapsed="false">
      <c r="A1637" s="21" t="s">
        <v>47</v>
      </c>
      <c r="B1637" s="12" t="n">
        <v>5</v>
      </c>
      <c r="C1637" s="29" t="s">
        <v>56</v>
      </c>
      <c r="D1637" s="30" t="n">
        <v>7018</v>
      </c>
      <c r="E1637" s="24" t="s">
        <v>92</v>
      </c>
      <c r="F1637" s="15" t="n">
        <v>1</v>
      </c>
      <c r="G1637" s="15" t="n">
        <v>0</v>
      </c>
      <c r="H1637" s="2" t="n">
        <f aca="false">MAX(I1637:J1637)</f>
        <v>0</v>
      </c>
      <c r="I1637" s="15" t="n">
        <v>0</v>
      </c>
      <c r="J1637" s="15" t="n">
        <v>0</v>
      </c>
      <c r="K1637" s="15" t="n">
        <v>4.38322861010482</v>
      </c>
      <c r="L1637" s="15" t="n">
        <v>65</v>
      </c>
      <c r="M1637" s="25" t="n">
        <v>4.33539001</v>
      </c>
      <c r="N1637" s="0" t="str">
        <f aca="false">A1637&amp;"_"&amp;B1637</f>
        <v>MAW744_5</v>
      </c>
      <c r="O1637" s="0" t="n">
        <f aca="false">HLOOKUP(N1637,UP!$C$15:$AH$16,2,0)</f>
        <v>0</v>
      </c>
    </row>
    <row r="1638" customFormat="false" ht="15.75" hidden="false" customHeight="true" outlineLevel="0" collapsed="false">
      <c r="A1638" s="21" t="s">
        <v>47</v>
      </c>
      <c r="B1638" s="12" t="n">
        <v>5</v>
      </c>
      <c r="C1638" s="29" t="s">
        <v>56</v>
      </c>
      <c r="D1638" s="30" t="n">
        <v>7019</v>
      </c>
      <c r="E1638" s="24" t="s">
        <v>92</v>
      </c>
      <c r="F1638" s="15" t="n">
        <v>1</v>
      </c>
      <c r="G1638" s="15" t="n">
        <v>0</v>
      </c>
      <c r="H1638" s="2" t="n">
        <f aca="false">MAX(I1638:J1638)</f>
        <v>0</v>
      </c>
      <c r="I1638" s="15" t="n">
        <v>0</v>
      </c>
      <c r="J1638" s="15" t="n">
        <v>0</v>
      </c>
      <c r="K1638" s="15" t="n">
        <v>3.42896984157692</v>
      </c>
      <c r="L1638" s="15" t="n">
        <v>65</v>
      </c>
      <c r="M1638" s="25" t="n">
        <v>4.33539001</v>
      </c>
      <c r="N1638" s="0" t="str">
        <f aca="false">A1638&amp;"_"&amp;B1638</f>
        <v>MAW744_5</v>
      </c>
      <c r="O1638" s="0" t="n">
        <f aca="false">HLOOKUP(N1638,UP!$C$15:$AH$16,2,0)</f>
        <v>0</v>
      </c>
    </row>
    <row r="1639" customFormat="false" ht="15.75" hidden="false" customHeight="true" outlineLevel="0" collapsed="false">
      <c r="A1639" s="21" t="s">
        <v>47</v>
      </c>
      <c r="B1639" s="12" t="n">
        <v>5</v>
      </c>
      <c r="C1639" s="29" t="s">
        <v>53</v>
      </c>
      <c r="D1639" s="30" t="n">
        <v>7010</v>
      </c>
      <c r="E1639" s="24" t="s">
        <v>92</v>
      </c>
      <c r="F1639" s="15" t="n">
        <v>1</v>
      </c>
      <c r="G1639" s="15" t="n">
        <v>0</v>
      </c>
      <c r="H1639" s="2" t="n">
        <f aca="false">MAX(I1639:J1639)</f>
        <v>0</v>
      </c>
      <c r="I1639" s="15" t="n">
        <v>0</v>
      </c>
      <c r="J1639" s="15" t="n">
        <v>0</v>
      </c>
      <c r="K1639" s="15" t="n">
        <v>5.78131588076862</v>
      </c>
      <c r="L1639" s="15" t="n">
        <v>65</v>
      </c>
      <c r="M1639" s="25" t="n">
        <v>4.33539001</v>
      </c>
      <c r="N1639" s="0" t="str">
        <f aca="false">A1639&amp;"_"&amp;B1639</f>
        <v>MAW744_5</v>
      </c>
      <c r="O1639" s="0" t="n">
        <f aca="false">HLOOKUP(N1639,UP!$C$15:$AH$16,2,0)</f>
        <v>0</v>
      </c>
    </row>
    <row r="1640" customFormat="false" ht="15.75" hidden="false" customHeight="true" outlineLevel="0" collapsed="false">
      <c r="A1640" s="21" t="s">
        <v>47</v>
      </c>
      <c r="B1640" s="12" t="n">
        <v>5</v>
      </c>
      <c r="C1640" s="29" t="s">
        <v>58</v>
      </c>
      <c r="D1640" s="30" t="n">
        <v>7015</v>
      </c>
      <c r="E1640" s="24" t="s">
        <v>92</v>
      </c>
      <c r="F1640" s="15" t="n">
        <v>1</v>
      </c>
      <c r="G1640" s="15" t="n">
        <v>0</v>
      </c>
      <c r="H1640" s="2" t="n">
        <f aca="false">MAX(I1640:J1640)</f>
        <v>0</v>
      </c>
      <c r="I1640" s="15" t="n">
        <v>0</v>
      </c>
      <c r="J1640" s="15" t="n">
        <v>0</v>
      </c>
      <c r="K1640" s="15" t="n">
        <v>4.75574295900423</v>
      </c>
      <c r="L1640" s="15" t="n">
        <v>65</v>
      </c>
      <c r="M1640" s="25" t="n">
        <v>4.33539001</v>
      </c>
      <c r="N1640" s="0" t="str">
        <f aca="false">A1640&amp;"_"&amp;B1640</f>
        <v>MAW744_5</v>
      </c>
      <c r="O1640" s="0" t="n">
        <f aca="false">HLOOKUP(N1640,UP!$C$15:$AH$16,2,0)</f>
        <v>0</v>
      </c>
    </row>
    <row r="1641" customFormat="false" ht="15.75" hidden="false" customHeight="true" outlineLevel="0" collapsed="false">
      <c r="A1641" s="21" t="s">
        <v>47</v>
      </c>
      <c r="B1641" s="12" t="n">
        <v>5</v>
      </c>
      <c r="C1641" s="29" t="s">
        <v>66</v>
      </c>
      <c r="D1641" s="30" t="n">
        <v>7007</v>
      </c>
      <c r="E1641" s="24" t="s">
        <v>92</v>
      </c>
      <c r="F1641" s="15" t="n">
        <v>1</v>
      </c>
      <c r="G1641" s="15" t="n">
        <v>0</v>
      </c>
      <c r="H1641" s="2" t="n">
        <f aca="false">MAX(I1641:J1641)</f>
        <v>0</v>
      </c>
      <c r="I1641" s="15" t="n">
        <v>0</v>
      </c>
      <c r="J1641" s="15" t="n">
        <v>0</v>
      </c>
      <c r="K1641" s="15" t="n">
        <v>7.53738763430897</v>
      </c>
      <c r="L1641" s="15" t="n">
        <v>65</v>
      </c>
      <c r="M1641" s="25" t="n">
        <v>4.33539001</v>
      </c>
      <c r="N1641" s="0" t="str">
        <f aca="false">A1641&amp;"_"&amp;B1641</f>
        <v>MAW744_5</v>
      </c>
      <c r="O1641" s="0" t="n">
        <f aca="false">HLOOKUP(N1641,UP!$C$15:$AH$16,2,0)</f>
        <v>0</v>
      </c>
    </row>
    <row r="1642" customFormat="false" ht="15.75" hidden="false" customHeight="true" outlineLevel="0" collapsed="false">
      <c r="A1642" s="21" t="s">
        <v>47</v>
      </c>
      <c r="B1642" s="12" t="n">
        <v>5</v>
      </c>
      <c r="C1642" s="29" t="s">
        <v>56</v>
      </c>
      <c r="D1642" s="30" t="n">
        <v>7008</v>
      </c>
      <c r="E1642" s="24" t="s">
        <v>92</v>
      </c>
      <c r="F1642" s="15" t="n">
        <v>1</v>
      </c>
      <c r="G1642" s="15" t="n">
        <v>0</v>
      </c>
      <c r="H1642" s="2" t="n">
        <f aca="false">MAX(I1642:J1642)</f>
        <v>0</v>
      </c>
      <c r="I1642" s="15" t="n">
        <v>0</v>
      </c>
      <c r="J1642" s="15" t="n">
        <v>0</v>
      </c>
      <c r="K1642" s="15" t="n">
        <v>3.85167113311743</v>
      </c>
      <c r="L1642" s="15" t="n">
        <v>65</v>
      </c>
      <c r="M1642" s="25" t="n">
        <v>4.33539001</v>
      </c>
      <c r="N1642" s="0" t="str">
        <f aca="false">A1642&amp;"_"&amp;B1642</f>
        <v>MAW744_5</v>
      </c>
      <c r="O1642" s="0" t="n">
        <f aca="false">HLOOKUP(N1642,UP!$C$15:$AH$16,2,0)</f>
        <v>0</v>
      </c>
    </row>
    <row r="1643" customFormat="false" ht="15.75" hidden="false" customHeight="true" outlineLevel="0" collapsed="false">
      <c r="A1643" s="21" t="s">
        <v>47</v>
      </c>
      <c r="B1643" s="12" t="n">
        <v>5</v>
      </c>
      <c r="C1643" s="29" t="s">
        <v>57</v>
      </c>
      <c r="D1643" s="30" t="n">
        <v>7206</v>
      </c>
      <c r="E1643" s="24" t="s">
        <v>92</v>
      </c>
      <c r="F1643" s="15" t="n">
        <v>1</v>
      </c>
      <c r="G1643" s="15" t="n">
        <v>0</v>
      </c>
      <c r="H1643" s="2" t="n">
        <f aca="false">MAX(I1643:J1643)</f>
        <v>0</v>
      </c>
      <c r="I1643" s="15" t="n">
        <v>0</v>
      </c>
      <c r="J1643" s="15" t="n">
        <v>0</v>
      </c>
      <c r="K1643" s="15" t="n">
        <v>5.91365547130109</v>
      </c>
      <c r="L1643" s="15" t="n">
        <v>65</v>
      </c>
      <c r="M1643" s="25" t="n">
        <v>4.33539001</v>
      </c>
      <c r="N1643" s="0" t="str">
        <f aca="false">A1643&amp;"_"&amp;B1643</f>
        <v>MAW744_5</v>
      </c>
      <c r="O1643" s="0" t="n">
        <f aca="false">HLOOKUP(N1643,UP!$C$15:$AH$16,2,0)</f>
        <v>0</v>
      </c>
    </row>
    <row r="1644" customFormat="false" ht="15.75" hidden="false" customHeight="true" outlineLevel="0" collapsed="false">
      <c r="A1644" s="21" t="s">
        <v>47</v>
      </c>
      <c r="B1644" s="12" t="n">
        <v>5</v>
      </c>
      <c r="C1644" s="29" t="s">
        <v>76</v>
      </c>
      <c r="D1644" s="30" t="n">
        <v>7006</v>
      </c>
      <c r="E1644" s="24" t="s">
        <v>92</v>
      </c>
      <c r="F1644" s="15" t="n">
        <v>1</v>
      </c>
      <c r="G1644" s="15" t="n">
        <v>0</v>
      </c>
      <c r="H1644" s="2" t="n">
        <f aca="false">MAX(I1644:J1644)</f>
        <v>0</v>
      </c>
      <c r="I1644" s="15" t="n">
        <v>0</v>
      </c>
      <c r="J1644" s="15" t="n">
        <v>0</v>
      </c>
      <c r="K1644" s="15" t="n">
        <v>5.82223512508162</v>
      </c>
      <c r="L1644" s="15" t="n">
        <v>65</v>
      </c>
      <c r="M1644" s="25" t="n">
        <v>4.33539001</v>
      </c>
      <c r="N1644" s="0" t="str">
        <f aca="false">A1644&amp;"_"&amp;B1644</f>
        <v>MAW744_5</v>
      </c>
      <c r="O1644" s="0" t="n">
        <f aca="false">HLOOKUP(N1644,UP!$C$15:$AH$16,2,0)</f>
        <v>0</v>
      </c>
    </row>
    <row r="1645" customFormat="false" ht="15.75" hidden="false" customHeight="true" outlineLevel="0" collapsed="false">
      <c r="A1645" s="21" t="s">
        <v>47</v>
      </c>
      <c r="B1645" s="12" t="n">
        <v>5</v>
      </c>
      <c r="C1645" s="29" t="s">
        <v>71</v>
      </c>
      <c r="D1645" s="30" t="n">
        <v>7203</v>
      </c>
      <c r="E1645" s="24" t="s">
        <v>92</v>
      </c>
      <c r="F1645" s="15" t="n">
        <v>1</v>
      </c>
      <c r="G1645" s="15" t="n">
        <v>0</v>
      </c>
      <c r="H1645" s="2" t="n">
        <f aca="false">MAX(I1645:J1645)</f>
        <v>0</v>
      </c>
      <c r="I1645" s="15" t="n">
        <v>0</v>
      </c>
      <c r="J1645" s="15" t="n">
        <v>0</v>
      </c>
      <c r="K1645" s="15" t="n">
        <v>1.44764589477418</v>
      </c>
      <c r="L1645" s="15" t="n">
        <v>65</v>
      </c>
      <c r="M1645" s="25" t="n">
        <v>4.33539001</v>
      </c>
      <c r="N1645" s="0" t="str">
        <f aca="false">A1645&amp;"_"&amp;B1645</f>
        <v>MAW744_5</v>
      </c>
      <c r="O1645" s="0" t="n">
        <f aca="false">HLOOKUP(N1645,UP!$C$15:$AH$16,2,0)</f>
        <v>0</v>
      </c>
    </row>
    <row r="1646" customFormat="false" ht="15.75" hidden="false" customHeight="true" outlineLevel="0" collapsed="false">
      <c r="A1646" s="21" t="s">
        <v>47</v>
      </c>
      <c r="B1646" s="12" t="n">
        <v>5</v>
      </c>
      <c r="C1646" s="29" t="s">
        <v>95</v>
      </c>
      <c r="D1646" s="30" t="n">
        <v>7002</v>
      </c>
      <c r="E1646" s="24" t="s">
        <v>92</v>
      </c>
      <c r="F1646" s="15" t="n">
        <v>1</v>
      </c>
      <c r="G1646" s="15" t="n">
        <v>0</v>
      </c>
      <c r="H1646" s="2" t="n">
        <f aca="false">MAX(I1646:J1646)</f>
        <v>0</v>
      </c>
      <c r="I1646" s="15" t="n">
        <v>0</v>
      </c>
      <c r="J1646" s="15" t="n">
        <v>0</v>
      </c>
      <c r="K1646" s="15" t="n">
        <v>6.13945744327785</v>
      </c>
      <c r="L1646" s="15" t="n">
        <v>65</v>
      </c>
      <c r="M1646" s="25" t="n">
        <v>4.33539001</v>
      </c>
      <c r="N1646" s="0" t="str">
        <f aca="false">A1646&amp;"_"&amp;B1646</f>
        <v>MAW744_5</v>
      </c>
      <c r="O1646" s="0" t="n">
        <f aca="false">HLOOKUP(N1646,UP!$C$15:$AH$16,2,0)</f>
        <v>0</v>
      </c>
    </row>
    <row r="1647" customFormat="false" ht="15.75" hidden="false" customHeight="true" outlineLevel="0" collapsed="false">
      <c r="A1647" s="21" t="s">
        <v>47</v>
      </c>
      <c r="B1647" s="12" t="n">
        <v>5</v>
      </c>
      <c r="C1647" s="29" t="s">
        <v>56</v>
      </c>
      <c r="D1647" s="30" t="n">
        <v>7216</v>
      </c>
      <c r="E1647" s="24" t="s">
        <v>92</v>
      </c>
      <c r="F1647" s="15" t="n">
        <v>1</v>
      </c>
      <c r="G1647" s="15" t="n">
        <v>0</v>
      </c>
      <c r="H1647" s="2" t="n">
        <f aca="false">MAX(I1647:J1647)</f>
        <v>0</v>
      </c>
      <c r="I1647" s="15" t="n">
        <v>0</v>
      </c>
      <c r="J1647" s="15" t="n">
        <v>0</v>
      </c>
      <c r="K1647" s="15" t="n">
        <v>4.61295757289857</v>
      </c>
      <c r="L1647" s="15" t="n">
        <v>65</v>
      </c>
      <c r="M1647" s="25" t="n">
        <v>4.33539001</v>
      </c>
      <c r="N1647" s="0" t="str">
        <f aca="false">A1647&amp;"_"&amp;B1647</f>
        <v>MAW744_5</v>
      </c>
      <c r="O1647" s="0" t="n">
        <f aca="false">HLOOKUP(N1647,UP!$C$15:$AH$16,2,0)</f>
        <v>0</v>
      </c>
    </row>
    <row r="1648" customFormat="false" ht="15.75" hidden="false" customHeight="true" outlineLevel="0" collapsed="false">
      <c r="A1648" s="21" t="s">
        <v>47</v>
      </c>
      <c r="B1648" s="12" t="n">
        <v>5</v>
      </c>
      <c r="C1648" s="29" t="s">
        <v>56</v>
      </c>
      <c r="D1648" s="30" t="n">
        <v>7027</v>
      </c>
      <c r="E1648" s="24" t="s">
        <v>92</v>
      </c>
      <c r="F1648" s="15" t="n">
        <v>1</v>
      </c>
      <c r="G1648" s="15" t="n">
        <v>0</v>
      </c>
      <c r="H1648" s="2" t="n">
        <f aca="false">MAX(I1648:J1648)</f>
        <v>0</v>
      </c>
      <c r="I1648" s="15" t="n">
        <v>0</v>
      </c>
      <c r="J1648" s="15" t="n">
        <v>0</v>
      </c>
      <c r="K1648" s="15" t="n">
        <v>3.62288464811975</v>
      </c>
      <c r="L1648" s="15" t="n">
        <v>65</v>
      </c>
      <c r="M1648" s="25" t="n">
        <v>4.33539001</v>
      </c>
      <c r="N1648" s="0" t="str">
        <f aca="false">A1648&amp;"_"&amp;B1648</f>
        <v>MAW744_5</v>
      </c>
      <c r="O1648" s="0" t="n">
        <f aca="false">HLOOKUP(N1648,UP!$C$15:$AH$16,2,0)</f>
        <v>0</v>
      </c>
    </row>
    <row r="1649" customFormat="false" ht="15.75" hidden="false" customHeight="true" outlineLevel="0" collapsed="false">
      <c r="A1649" s="21" t="s">
        <v>47</v>
      </c>
      <c r="B1649" s="12" t="n">
        <v>5</v>
      </c>
      <c r="C1649" s="29" t="s">
        <v>56</v>
      </c>
      <c r="D1649" s="30" t="n">
        <v>7028</v>
      </c>
      <c r="E1649" s="24" t="s">
        <v>92</v>
      </c>
      <c r="F1649" s="15" t="n">
        <v>1</v>
      </c>
      <c r="G1649" s="15" t="n">
        <v>0</v>
      </c>
      <c r="H1649" s="2" t="n">
        <f aca="false">MAX(I1649:J1649)</f>
        <v>0</v>
      </c>
      <c r="I1649" s="15" t="n">
        <v>0</v>
      </c>
      <c r="J1649" s="15" t="n">
        <v>0</v>
      </c>
      <c r="K1649" s="15" t="n">
        <v>4.75103057002384</v>
      </c>
      <c r="L1649" s="15" t="n">
        <v>65</v>
      </c>
      <c r="M1649" s="25" t="n">
        <v>4.33539001</v>
      </c>
      <c r="N1649" s="0" t="str">
        <f aca="false">A1649&amp;"_"&amp;B1649</f>
        <v>MAW744_5</v>
      </c>
      <c r="O1649" s="0" t="n">
        <f aca="false">HLOOKUP(N1649,UP!$C$15:$AH$16,2,0)</f>
        <v>0</v>
      </c>
    </row>
    <row r="1650" customFormat="false" ht="15.75" hidden="false" customHeight="true" outlineLevel="0" collapsed="false">
      <c r="A1650" s="21" t="s">
        <v>47</v>
      </c>
      <c r="B1650" s="12" t="n">
        <v>5</v>
      </c>
      <c r="C1650" s="29" t="s">
        <v>56</v>
      </c>
      <c r="D1650" s="30" t="n">
        <v>7220</v>
      </c>
      <c r="E1650" s="24" t="s">
        <v>92</v>
      </c>
      <c r="F1650" s="15" t="n">
        <v>1</v>
      </c>
      <c r="G1650" s="15" t="n">
        <v>0</v>
      </c>
      <c r="H1650" s="2" t="n">
        <f aca="false">MAX(I1650:J1650)</f>
        <v>0</v>
      </c>
      <c r="I1650" s="15" t="n">
        <v>0</v>
      </c>
      <c r="J1650" s="15" t="n">
        <v>0</v>
      </c>
      <c r="K1650" s="15" t="n">
        <v>5.22195530879695</v>
      </c>
      <c r="L1650" s="15" t="n">
        <v>65</v>
      </c>
      <c r="M1650" s="25" t="n">
        <v>4.33539001</v>
      </c>
      <c r="N1650" s="0" t="str">
        <f aca="false">A1650&amp;"_"&amp;B1650</f>
        <v>MAW744_5</v>
      </c>
      <c r="O1650" s="0" t="n">
        <f aca="false">HLOOKUP(N1650,UP!$C$15:$AH$16,2,0)</f>
        <v>0</v>
      </c>
    </row>
    <row r="1651" customFormat="false" ht="15.75" hidden="false" customHeight="true" outlineLevel="0" collapsed="false">
      <c r="A1651" s="21" t="s">
        <v>55</v>
      </c>
      <c r="B1651" s="26" t="n">
        <v>2</v>
      </c>
      <c r="C1651" s="27" t="s">
        <v>56</v>
      </c>
      <c r="D1651" s="27" t="n">
        <v>1155</v>
      </c>
      <c r="E1651" s="24" t="s">
        <v>92</v>
      </c>
      <c r="F1651" s="15" t="n">
        <v>1</v>
      </c>
      <c r="G1651" s="15" t="n">
        <v>0</v>
      </c>
      <c r="H1651" s="2" t="n">
        <f aca="false">MAX(I1651:J1651)</f>
        <v>0</v>
      </c>
      <c r="I1651" s="15" t="n">
        <v>0</v>
      </c>
      <c r="J1651" s="15" t="n">
        <v>0</v>
      </c>
      <c r="K1651" s="15" t="n">
        <v>3.57898089078583</v>
      </c>
      <c r="L1651" s="15" t="n">
        <v>65</v>
      </c>
      <c r="M1651" s="25" t="n">
        <v>4.33539001</v>
      </c>
      <c r="N1651" s="0" t="str">
        <f aca="false">A1651&amp;"_"&amp;B1651</f>
        <v>MAW745_2</v>
      </c>
      <c r="O1651" s="0" t="n">
        <f aca="false">HLOOKUP(N1651,UP!$C$15:$AH$16,2,0)</f>
        <v>0</v>
      </c>
    </row>
    <row r="1652" customFormat="false" ht="15.75" hidden="false" customHeight="true" outlineLevel="0" collapsed="false">
      <c r="A1652" s="21" t="s">
        <v>55</v>
      </c>
      <c r="B1652" s="26" t="n">
        <v>2</v>
      </c>
      <c r="C1652" s="27" t="s">
        <v>45</v>
      </c>
      <c r="D1652" s="27" t="n">
        <v>1371</v>
      </c>
      <c r="E1652" s="24" t="s">
        <v>92</v>
      </c>
      <c r="F1652" s="15" t="n">
        <v>1</v>
      </c>
      <c r="G1652" s="15" t="n">
        <v>0</v>
      </c>
      <c r="H1652" s="2" t="n">
        <f aca="false">MAX(I1652:J1652)</f>
        <v>0</v>
      </c>
      <c r="I1652" s="15" t="n">
        <v>0</v>
      </c>
      <c r="J1652" s="15" t="n">
        <v>0</v>
      </c>
      <c r="K1652" s="15" t="n">
        <v>1.76494675278675</v>
      </c>
      <c r="L1652" s="15" t="n">
        <v>65</v>
      </c>
      <c r="M1652" s="25" t="n">
        <v>4.33539001</v>
      </c>
      <c r="N1652" s="0" t="str">
        <f aca="false">A1652&amp;"_"&amp;B1652</f>
        <v>MAW745_2</v>
      </c>
      <c r="O1652" s="0" t="n">
        <f aca="false">HLOOKUP(N1652,UP!$C$15:$AH$16,2,0)</f>
        <v>0</v>
      </c>
    </row>
    <row r="1653" customFormat="false" ht="15.75" hidden="false" customHeight="true" outlineLevel="0" collapsed="false">
      <c r="A1653" s="21" t="s">
        <v>55</v>
      </c>
      <c r="B1653" s="26" t="n">
        <v>2</v>
      </c>
      <c r="C1653" s="27" t="s">
        <v>58</v>
      </c>
      <c r="D1653" s="27" t="n">
        <v>1503</v>
      </c>
      <c r="E1653" s="24" t="s">
        <v>92</v>
      </c>
      <c r="F1653" s="15" t="n">
        <v>1</v>
      </c>
      <c r="G1653" s="15" t="n">
        <v>0</v>
      </c>
      <c r="H1653" s="2" t="n">
        <f aca="false">MAX(I1653:J1653)</f>
        <v>0</v>
      </c>
      <c r="I1653" s="15" t="n">
        <v>0</v>
      </c>
      <c r="J1653" s="15" t="n">
        <v>0</v>
      </c>
      <c r="K1653" s="15" t="n">
        <v>4.78621640774405</v>
      </c>
      <c r="L1653" s="15" t="n">
        <v>65</v>
      </c>
      <c r="M1653" s="25" t="n">
        <v>4.33539001</v>
      </c>
      <c r="N1653" s="0" t="str">
        <f aca="false">A1653&amp;"_"&amp;B1653</f>
        <v>MAW745_2</v>
      </c>
      <c r="O1653" s="0" t="n">
        <f aca="false">HLOOKUP(N1653,UP!$C$15:$AH$16,2,0)</f>
        <v>0</v>
      </c>
    </row>
    <row r="1654" customFormat="false" ht="15.75" hidden="false" customHeight="true" outlineLevel="0" collapsed="false">
      <c r="A1654" s="21" t="s">
        <v>55</v>
      </c>
      <c r="B1654" s="26" t="n">
        <v>2</v>
      </c>
      <c r="C1654" s="27" t="s">
        <v>56</v>
      </c>
      <c r="D1654" s="27" t="n">
        <v>1159</v>
      </c>
      <c r="E1654" s="24" t="s">
        <v>92</v>
      </c>
      <c r="F1654" s="15" t="n">
        <v>1</v>
      </c>
      <c r="G1654" s="15" t="n">
        <v>0</v>
      </c>
      <c r="H1654" s="2" t="n">
        <f aca="false">MAX(I1654:J1654)</f>
        <v>0</v>
      </c>
      <c r="I1654" s="15" t="n">
        <v>0</v>
      </c>
      <c r="J1654" s="15" t="n">
        <v>0</v>
      </c>
      <c r="K1654" s="15" t="n">
        <v>7.72203474252371</v>
      </c>
      <c r="L1654" s="15" t="n">
        <v>65</v>
      </c>
      <c r="M1654" s="25" t="n">
        <v>4.33539001</v>
      </c>
      <c r="N1654" s="0" t="str">
        <f aca="false">A1654&amp;"_"&amp;B1654</f>
        <v>MAW745_2</v>
      </c>
      <c r="O1654" s="0" t="n">
        <f aca="false">HLOOKUP(N1654,UP!$C$15:$AH$16,2,0)</f>
        <v>0</v>
      </c>
    </row>
    <row r="1655" customFormat="false" ht="15.75" hidden="false" customHeight="true" outlineLevel="0" collapsed="false">
      <c r="A1655" s="21" t="s">
        <v>55</v>
      </c>
      <c r="B1655" s="26" t="n">
        <v>2</v>
      </c>
      <c r="C1655" s="27" t="s">
        <v>76</v>
      </c>
      <c r="D1655" s="27" t="n">
        <v>1353</v>
      </c>
      <c r="E1655" s="24" t="s">
        <v>92</v>
      </c>
      <c r="F1655" s="15" t="n">
        <v>1</v>
      </c>
      <c r="G1655" s="15" t="n">
        <v>0</v>
      </c>
      <c r="H1655" s="2" t="n">
        <f aca="false">MAX(I1655:J1655)</f>
        <v>0</v>
      </c>
      <c r="I1655" s="15" t="n">
        <v>0</v>
      </c>
      <c r="J1655" s="15" t="n">
        <v>0</v>
      </c>
      <c r="K1655" s="15" t="n">
        <v>4.19131656887865</v>
      </c>
      <c r="L1655" s="15" t="n">
        <v>65</v>
      </c>
      <c r="M1655" s="25" t="n">
        <v>4.33539001</v>
      </c>
      <c r="N1655" s="0" t="str">
        <f aca="false">A1655&amp;"_"&amp;B1655</f>
        <v>MAW745_2</v>
      </c>
      <c r="O1655" s="0" t="n">
        <f aca="false">HLOOKUP(N1655,UP!$C$15:$AH$16,2,0)</f>
        <v>0</v>
      </c>
    </row>
    <row r="1656" customFormat="false" ht="15.75" hidden="false" customHeight="true" outlineLevel="0" collapsed="false">
      <c r="A1656" s="21" t="s">
        <v>55</v>
      </c>
      <c r="B1656" s="26" t="n">
        <v>2</v>
      </c>
      <c r="C1656" s="27" t="s">
        <v>71</v>
      </c>
      <c r="D1656" s="27" t="n">
        <v>1496</v>
      </c>
      <c r="E1656" s="24" t="s">
        <v>92</v>
      </c>
      <c r="F1656" s="15" t="n">
        <v>1</v>
      </c>
      <c r="G1656" s="15" t="n">
        <v>0</v>
      </c>
      <c r="H1656" s="2" t="n">
        <f aca="false">MAX(I1656:J1656)</f>
        <v>0</v>
      </c>
      <c r="I1656" s="15" t="n">
        <v>0</v>
      </c>
      <c r="J1656" s="15" t="n">
        <v>0</v>
      </c>
      <c r="K1656" s="15" t="n">
        <v>3.85163186320926</v>
      </c>
      <c r="L1656" s="15" t="n">
        <v>65</v>
      </c>
      <c r="M1656" s="25" t="n">
        <v>4.33539001</v>
      </c>
      <c r="N1656" s="0" t="str">
        <f aca="false">A1656&amp;"_"&amp;B1656</f>
        <v>MAW745_2</v>
      </c>
      <c r="O1656" s="0" t="n">
        <f aca="false">HLOOKUP(N1656,UP!$C$15:$AH$16,2,0)</f>
        <v>0</v>
      </c>
    </row>
    <row r="1657" customFormat="false" ht="15.75" hidden="false" customHeight="true" outlineLevel="0" collapsed="false">
      <c r="A1657" s="21" t="s">
        <v>55</v>
      </c>
      <c r="B1657" s="26" t="n">
        <v>2</v>
      </c>
      <c r="C1657" s="27" t="s">
        <v>56</v>
      </c>
      <c r="D1657" s="27" t="n">
        <v>1384</v>
      </c>
      <c r="E1657" s="24" t="s">
        <v>92</v>
      </c>
      <c r="F1657" s="15" t="n">
        <v>1</v>
      </c>
      <c r="G1657" s="15" t="n">
        <v>0</v>
      </c>
      <c r="H1657" s="2" t="n">
        <f aca="false">MAX(I1657:J1657)</f>
        <v>0</v>
      </c>
      <c r="I1657" s="15" t="n">
        <v>0</v>
      </c>
      <c r="J1657" s="15" t="n">
        <v>0</v>
      </c>
      <c r="K1657" s="15" t="n">
        <v>4.26801069953441</v>
      </c>
      <c r="L1657" s="15" t="n">
        <v>65</v>
      </c>
      <c r="M1657" s="25" t="n">
        <v>4.33539001</v>
      </c>
      <c r="N1657" s="0" t="str">
        <f aca="false">A1657&amp;"_"&amp;B1657</f>
        <v>MAW745_2</v>
      </c>
      <c r="O1657" s="0" t="n">
        <f aca="false">HLOOKUP(N1657,UP!$C$15:$AH$16,2,0)</f>
        <v>0</v>
      </c>
    </row>
    <row r="1658" customFormat="false" ht="15.75" hidden="false" customHeight="true" outlineLevel="0" collapsed="false">
      <c r="A1658" s="21" t="s">
        <v>55</v>
      </c>
      <c r="B1658" s="26" t="n">
        <v>2</v>
      </c>
      <c r="C1658" s="27" t="s">
        <v>56</v>
      </c>
      <c r="D1658" s="27" t="n">
        <v>1160</v>
      </c>
      <c r="E1658" s="24" t="s">
        <v>92</v>
      </c>
      <c r="F1658" s="15" t="n">
        <v>1</v>
      </c>
      <c r="G1658" s="15" t="n">
        <v>0</v>
      </c>
      <c r="H1658" s="2" t="n">
        <f aca="false">MAX(I1658:J1658)</f>
        <v>0</v>
      </c>
      <c r="I1658" s="15" t="n">
        <v>0</v>
      </c>
      <c r="J1658" s="15" t="n">
        <v>0</v>
      </c>
      <c r="K1658" s="15" t="n">
        <v>5.15723850013301</v>
      </c>
      <c r="L1658" s="15" t="n">
        <v>65</v>
      </c>
      <c r="M1658" s="25" t="n">
        <v>4.33539001</v>
      </c>
      <c r="N1658" s="0" t="str">
        <f aca="false">A1658&amp;"_"&amp;B1658</f>
        <v>MAW745_2</v>
      </c>
      <c r="O1658" s="0" t="n">
        <f aca="false">HLOOKUP(N1658,UP!$C$15:$AH$16,2,0)</f>
        <v>0</v>
      </c>
    </row>
    <row r="1659" customFormat="false" ht="15.75" hidden="false" customHeight="true" outlineLevel="0" collapsed="false">
      <c r="A1659" s="21" t="s">
        <v>55</v>
      </c>
      <c r="B1659" s="26" t="n">
        <v>2</v>
      </c>
      <c r="C1659" s="27" t="s">
        <v>56</v>
      </c>
      <c r="D1659" s="27" t="n">
        <v>1380</v>
      </c>
      <c r="E1659" s="24" t="s">
        <v>92</v>
      </c>
      <c r="F1659" s="15" t="n">
        <v>1</v>
      </c>
      <c r="G1659" s="15" t="n">
        <v>0</v>
      </c>
      <c r="H1659" s="2" t="n">
        <f aca="false">MAX(I1659:J1659)</f>
        <v>0</v>
      </c>
      <c r="I1659" s="15" t="n">
        <v>0</v>
      </c>
      <c r="J1659" s="15" t="n">
        <v>0</v>
      </c>
      <c r="K1659" s="15" t="n">
        <v>4.43341555274592</v>
      </c>
      <c r="L1659" s="15" t="n">
        <v>65</v>
      </c>
      <c r="M1659" s="25" t="n">
        <v>4.33539001</v>
      </c>
      <c r="N1659" s="0" t="str">
        <f aca="false">A1659&amp;"_"&amp;B1659</f>
        <v>MAW745_2</v>
      </c>
      <c r="O1659" s="0" t="n">
        <f aca="false">HLOOKUP(N1659,UP!$C$15:$AH$16,2,0)</f>
        <v>0</v>
      </c>
    </row>
    <row r="1660" customFormat="false" ht="15.75" hidden="false" customHeight="true" outlineLevel="0" collapsed="false">
      <c r="A1660" s="21" t="s">
        <v>55</v>
      </c>
      <c r="B1660" s="26" t="n">
        <v>2</v>
      </c>
      <c r="C1660" s="27" t="s">
        <v>56</v>
      </c>
      <c r="D1660" s="27" t="n">
        <v>1385</v>
      </c>
      <c r="E1660" s="24" t="s">
        <v>92</v>
      </c>
      <c r="F1660" s="15" t="n">
        <v>1</v>
      </c>
      <c r="G1660" s="15" t="n">
        <v>0</v>
      </c>
      <c r="H1660" s="2" t="n">
        <f aca="false">MAX(I1660:J1660)</f>
        <v>0</v>
      </c>
      <c r="I1660" s="15" t="n">
        <v>0</v>
      </c>
      <c r="J1660" s="15" t="n">
        <v>0</v>
      </c>
      <c r="K1660" s="15" t="n">
        <v>4.71953610367161</v>
      </c>
      <c r="L1660" s="15" t="n">
        <v>65</v>
      </c>
      <c r="M1660" s="25" t="n">
        <v>4.33539001</v>
      </c>
      <c r="N1660" s="0" t="str">
        <f aca="false">A1660&amp;"_"&amp;B1660</f>
        <v>MAW745_2</v>
      </c>
      <c r="O1660" s="0" t="n">
        <f aca="false">HLOOKUP(N1660,UP!$C$15:$AH$16,2,0)</f>
        <v>0</v>
      </c>
    </row>
    <row r="1661" customFormat="false" ht="15.75" hidden="false" customHeight="true" outlineLevel="0" collapsed="false">
      <c r="A1661" s="21" t="s">
        <v>55</v>
      </c>
      <c r="B1661" s="26" t="n">
        <v>2</v>
      </c>
      <c r="C1661" s="27" t="s">
        <v>56</v>
      </c>
      <c r="D1661" s="27" t="n">
        <v>1394</v>
      </c>
      <c r="E1661" s="24" t="s">
        <v>92</v>
      </c>
      <c r="F1661" s="15" t="n">
        <v>1</v>
      </c>
      <c r="G1661" s="15" t="n">
        <v>0</v>
      </c>
      <c r="H1661" s="2" t="n">
        <f aca="false">MAX(I1661:J1661)</f>
        <v>0</v>
      </c>
      <c r="I1661" s="15" t="n">
        <v>0</v>
      </c>
      <c r="J1661" s="15" t="n">
        <v>0</v>
      </c>
      <c r="K1661" s="15" t="n">
        <v>4.93418542172813</v>
      </c>
      <c r="L1661" s="15" t="n">
        <v>65</v>
      </c>
      <c r="M1661" s="25" t="n">
        <v>4.33539001</v>
      </c>
      <c r="N1661" s="0" t="str">
        <f aca="false">A1661&amp;"_"&amp;B1661</f>
        <v>MAW745_2</v>
      </c>
      <c r="O1661" s="0" t="n">
        <f aca="false">HLOOKUP(N1661,UP!$C$15:$AH$16,2,0)</f>
        <v>0</v>
      </c>
    </row>
    <row r="1662" customFormat="false" ht="15.75" hidden="false" customHeight="true" outlineLevel="0" collapsed="false">
      <c r="A1662" s="21" t="s">
        <v>55</v>
      </c>
      <c r="B1662" s="26" t="n">
        <v>2</v>
      </c>
      <c r="C1662" s="27" t="s">
        <v>67</v>
      </c>
      <c r="D1662" s="27" t="n">
        <v>1146</v>
      </c>
      <c r="E1662" s="24" t="s">
        <v>92</v>
      </c>
      <c r="F1662" s="15" t="n">
        <v>1</v>
      </c>
      <c r="G1662" s="15" t="n">
        <v>0</v>
      </c>
      <c r="H1662" s="2" t="n">
        <f aca="false">MAX(I1662:J1662)</f>
        <v>0</v>
      </c>
      <c r="I1662" s="15" t="n">
        <v>0</v>
      </c>
      <c r="J1662" s="15" t="n">
        <v>0</v>
      </c>
      <c r="K1662" s="15" t="n">
        <v>7.45028697798819</v>
      </c>
      <c r="L1662" s="15" t="n">
        <v>65</v>
      </c>
      <c r="M1662" s="25" t="n">
        <v>4.33539001</v>
      </c>
      <c r="N1662" s="0" t="str">
        <f aca="false">A1662&amp;"_"&amp;B1662</f>
        <v>MAW745_2</v>
      </c>
      <c r="O1662" s="0" t="n">
        <f aca="false">HLOOKUP(N1662,UP!$C$15:$AH$16,2,0)</f>
        <v>0</v>
      </c>
    </row>
    <row r="1663" customFormat="false" ht="15.75" hidden="false" customHeight="true" outlineLevel="0" collapsed="false">
      <c r="A1663" s="21" t="s">
        <v>55</v>
      </c>
      <c r="B1663" s="26" t="n">
        <v>2</v>
      </c>
      <c r="C1663" s="27" t="s">
        <v>56</v>
      </c>
      <c r="D1663" s="27" t="n">
        <v>1339</v>
      </c>
      <c r="E1663" s="24" t="s">
        <v>92</v>
      </c>
      <c r="F1663" s="15" t="n">
        <v>1</v>
      </c>
      <c r="G1663" s="15" t="n">
        <v>0</v>
      </c>
      <c r="H1663" s="2" t="n">
        <f aca="false">MAX(I1663:J1663)</f>
        <v>0</v>
      </c>
      <c r="I1663" s="15" t="n">
        <v>0</v>
      </c>
      <c r="J1663" s="15" t="n">
        <v>0</v>
      </c>
      <c r="K1663" s="15" t="n">
        <v>6.91362441293872</v>
      </c>
      <c r="L1663" s="15" t="n">
        <v>65</v>
      </c>
      <c r="M1663" s="25" t="n">
        <v>4.33539001</v>
      </c>
      <c r="N1663" s="0" t="str">
        <f aca="false">A1663&amp;"_"&amp;B1663</f>
        <v>MAW745_2</v>
      </c>
      <c r="O1663" s="0" t="n">
        <f aca="false">HLOOKUP(N1663,UP!$C$15:$AH$16,2,0)</f>
        <v>0</v>
      </c>
    </row>
    <row r="1664" customFormat="false" ht="15.75" hidden="false" customHeight="true" outlineLevel="0" collapsed="false">
      <c r="A1664" s="21" t="s">
        <v>55</v>
      </c>
      <c r="B1664" s="26" t="n">
        <v>2</v>
      </c>
      <c r="C1664" s="27" t="s">
        <v>56</v>
      </c>
      <c r="D1664" s="27" t="n">
        <v>1174</v>
      </c>
      <c r="E1664" s="24" t="s">
        <v>92</v>
      </c>
      <c r="F1664" s="15" t="n">
        <v>1</v>
      </c>
      <c r="G1664" s="15" t="n">
        <v>0</v>
      </c>
      <c r="H1664" s="2" t="n">
        <f aca="false">MAX(I1664:J1664)</f>
        <v>0</v>
      </c>
      <c r="I1664" s="15" t="n">
        <v>0</v>
      </c>
      <c r="J1664" s="15" t="n">
        <v>0</v>
      </c>
      <c r="K1664" s="15" t="n">
        <v>5.43574068887374</v>
      </c>
      <c r="L1664" s="15" t="n">
        <v>65</v>
      </c>
      <c r="M1664" s="25" t="n">
        <v>4.33539001</v>
      </c>
      <c r="N1664" s="0" t="str">
        <f aca="false">A1664&amp;"_"&amp;B1664</f>
        <v>MAW745_2</v>
      </c>
      <c r="O1664" s="0" t="n">
        <f aca="false">HLOOKUP(N1664,UP!$C$15:$AH$16,2,0)</f>
        <v>0</v>
      </c>
    </row>
    <row r="1665" customFormat="false" ht="15.75" hidden="false" customHeight="true" outlineLevel="0" collapsed="false">
      <c r="A1665" s="21" t="s">
        <v>55</v>
      </c>
      <c r="B1665" s="26" t="n">
        <v>2</v>
      </c>
      <c r="C1665" s="27" t="s">
        <v>61</v>
      </c>
      <c r="D1665" s="27" t="n">
        <v>1316</v>
      </c>
      <c r="E1665" s="24" t="s">
        <v>92</v>
      </c>
      <c r="F1665" s="15" t="n">
        <v>1</v>
      </c>
      <c r="G1665" s="15" t="n">
        <v>0</v>
      </c>
      <c r="H1665" s="2" t="n">
        <f aca="false">MAX(I1665:J1665)</f>
        <v>0</v>
      </c>
      <c r="I1665" s="15" t="n">
        <v>0</v>
      </c>
      <c r="J1665" s="15" t="n">
        <v>0</v>
      </c>
      <c r="K1665" s="15" t="n">
        <v>4.29502839635529</v>
      </c>
      <c r="L1665" s="15" t="n">
        <v>65</v>
      </c>
      <c r="M1665" s="25" t="n">
        <v>4.33539001</v>
      </c>
      <c r="N1665" s="0" t="str">
        <f aca="false">A1665&amp;"_"&amp;B1665</f>
        <v>MAW745_2</v>
      </c>
      <c r="O1665" s="0" t="n">
        <f aca="false">HLOOKUP(N1665,UP!$C$15:$AH$16,2,0)</f>
        <v>0</v>
      </c>
    </row>
    <row r="1666" customFormat="false" ht="15.75" hidden="false" customHeight="true" outlineLevel="0" collapsed="false">
      <c r="A1666" s="21" t="s">
        <v>55</v>
      </c>
      <c r="B1666" s="26" t="n">
        <v>2</v>
      </c>
      <c r="C1666" s="27" t="s">
        <v>54</v>
      </c>
      <c r="D1666" s="27" t="n">
        <v>1470</v>
      </c>
      <c r="E1666" s="24" t="s">
        <v>92</v>
      </c>
      <c r="F1666" s="15" t="n">
        <v>1</v>
      </c>
      <c r="G1666" s="15" t="n">
        <v>0</v>
      </c>
      <c r="H1666" s="2" t="n">
        <f aca="false">MAX(I1666:J1666)</f>
        <v>0</v>
      </c>
      <c r="I1666" s="15" t="n">
        <v>0</v>
      </c>
      <c r="J1666" s="15" t="n">
        <v>0</v>
      </c>
      <c r="K1666" s="15" t="n">
        <v>3.3172862227418</v>
      </c>
      <c r="L1666" s="15" t="n">
        <v>65</v>
      </c>
      <c r="M1666" s="25" t="n">
        <v>4.33539001</v>
      </c>
      <c r="N1666" s="0" t="str">
        <f aca="false">A1666&amp;"_"&amp;B1666</f>
        <v>MAW745_2</v>
      </c>
      <c r="O1666" s="0" t="n">
        <f aca="false">HLOOKUP(N1666,UP!$C$15:$AH$16,2,0)</f>
        <v>0</v>
      </c>
    </row>
    <row r="1667" customFormat="false" ht="15.75" hidden="false" customHeight="true" outlineLevel="0" collapsed="false">
      <c r="A1667" s="21" t="s">
        <v>55</v>
      </c>
      <c r="B1667" s="26" t="n">
        <v>2</v>
      </c>
      <c r="C1667" s="27" t="s">
        <v>58</v>
      </c>
      <c r="D1667" s="27" t="n">
        <v>1319</v>
      </c>
      <c r="E1667" s="24" t="s">
        <v>92</v>
      </c>
      <c r="F1667" s="15" t="n">
        <v>1</v>
      </c>
      <c r="G1667" s="15" t="n">
        <v>0</v>
      </c>
      <c r="H1667" s="2" t="n">
        <f aca="false">MAX(I1667:J1667)</f>
        <v>0</v>
      </c>
      <c r="I1667" s="15" t="n">
        <v>0</v>
      </c>
      <c r="J1667" s="15" t="n">
        <v>0</v>
      </c>
      <c r="K1667" s="15" t="n">
        <v>3.00736810746517</v>
      </c>
      <c r="L1667" s="15" t="n">
        <v>65</v>
      </c>
      <c r="M1667" s="25" t="n">
        <v>4.33539001</v>
      </c>
      <c r="N1667" s="0" t="str">
        <f aca="false">A1667&amp;"_"&amp;B1667</f>
        <v>MAW745_2</v>
      </c>
      <c r="O1667" s="0" t="n">
        <f aca="false">HLOOKUP(N1667,UP!$C$15:$AH$16,2,0)</f>
        <v>0</v>
      </c>
    </row>
    <row r="1668" customFormat="false" ht="15.75" hidden="false" customHeight="true" outlineLevel="0" collapsed="false">
      <c r="A1668" s="21" t="s">
        <v>55</v>
      </c>
      <c r="B1668" s="26" t="n">
        <v>2</v>
      </c>
      <c r="C1668" s="27" t="s">
        <v>56</v>
      </c>
      <c r="D1668" s="27" t="n">
        <v>1110</v>
      </c>
      <c r="E1668" s="24" t="s">
        <v>92</v>
      </c>
      <c r="F1668" s="15" t="n">
        <v>1</v>
      </c>
      <c r="G1668" s="15" t="n">
        <v>0</v>
      </c>
      <c r="H1668" s="2" t="n">
        <f aca="false">MAX(I1668:J1668)</f>
        <v>0</v>
      </c>
      <c r="I1668" s="15" t="n">
        <v>0</v>
      </c>
      <c r="J1668" s="15" t="n">
        <v>0</v>
      </c>
      <c r="K1668" s="15" t="n">
        <v>4.43749962319558</v>
      </c>
      <c r="L1668" s="15" t="n">
        <v>65</v>
      </c>
      <c r="M1668" s="25" t="n">
        <v>4.33539001</v>
      </c>
      <c r="N1668" s="0" t="str">
        <f aca="false">A1668&amp;"_"&amp;B1668</f>
        <v>MAW745_2</v>
      </c>
      <c r="O1668" s="0" t="n">
        <f aca="false">HLOOKUP(N1668,UP!$C$15:$AH$16,2,0)</f>
        <v>0</v>
      </c>
    </row>
    <row r="1669" customFormat="false" ht="15.75" hidden="false" customHeight="true" outlineLevel="0" collapsed="false">
      <c r="A1669" s="21" t="s">
        <v>55</v>
      </c>
      <c r="B1669" s="26" t="n">
        <v>2</v>
      </c>
      <c r="C1669" s="27" t="s">
        <v>56</v>
      </c>
      <c r="D1669" s="27" t="n">
        <v>1111</v>
      </c>
      <c r="E1669" s="24" t="s">
        <v>92</v>
      </c>
      <c r="F1669" s="15" t="n">
        <v>1</v>
      </c>
      <c r="G1669" s="15" t="n">
        <v>0</v>
      </c>
      <c r="H1669" s="2" t="n">
        <f aca="false">MAX(I1669:J1669)</f>
        <v>0</v>
      </c>
      <c r="I1669" s="15" t="n">
        <v>0</v>
      </c>
      <c r="J1669" s="15" t="n">
        <v>0</v>
      </c>
      <c r="K1669" s="15" t="n">
        <v>4.05666005376416</v>
      </c>
      <c r="L1669" s="15" t="n">
        <v>65</v>
      </c>
      <c r="M1669" s="25" t="n">
        <v>4.33539001</v>
      </c>
      <c r="N1669" s="0" t="str">
        <f aca="false">A1669&amp;"_"&amp;B1669</f>
        <v>MAW745_2</v>
      </c>
      <c r="O1669" s="0" t="n">
        <f aca="false">HLOOKUP(N1669,UP!$C$15:$AH$16,2,0)</f>
        <v>0</v>
      </c>
    </row>
    <row r="1670" customFormat="false" ht="15.75" hidden="false" customHeight="true" outlineLevel="0" collapsed="false">
      <c r="A1670" s="21" t="s">
        <v>55</v>
      </c>
      <c r="B1670" s="26" t="n">
        <v>2</v>
      </c>
      <c r="C1670" s="27" t="s">
        <v>60</v>
      </c>
      <c r="D1670" s="27" t="n">
        <v>1114</v>
      </c>
      <c r="E1670" s="24" t="s">
        <v>92</v>
      </c>
      <c r="F1670" s="15" t="n">
        <v>1</v>
      </c>
      <c r="G1670" s="15" t="n">
        <v>0</v>
      </c>
      <c r="H1670" s="2" t="n">
        <f aca="false">MAX(I1670:J1670)</f>
        <v>0</v>
      </c>
      <c r="I1670" s="15" t="n">
        <v>0</v>
      </c>
      <c r="J1670" s="15" t="n">
        <v>0</v>
      </c>
      <c r="K1670" s="15" t="n">
        <v>3.39920325118416</v>
      </c>
      <c r="L1670" s="15" t="n">
        <v>65</v>
      </c>
      <c r="M1670" s="25" t="n">
        <v>4.33539001</v>
      </c>
      <c r="N1670" s="0" t="str">
        <f aca="false">A1670&amp;"_"&amp;B1670</f>
        <v>MAW745_2</v>
      </c>
      <c r="O1670" s="0" t="n">
        <f aca="false">HLOOKUP(N1670,UP!$C$15:$AH$16,2,0)</f>
        <v>0</v>
      </c>
    </row>
    <row r="1671" customFormat="false" ht="15.75" hidden="false" customHeight="true" outlineLevel="0" collapsed="false">
      <c r="A1671" s="21" t="s">
        <v>55</v>
      </c>
      <c r="B1671" s="26" t="n">
        <v>2</v>
      </c>
      <c r="C1671" s="27" t="s">
        <v>83</v>
      </c>
      <c r="D1671" s="27" t="n">
        <v>1106</v>
      </c>
      <c r="E1671" s="24" t="s">
        <v>92</v>
      </c>
      <c r="F1671" s="15" t="n">
        <v>1</v>
      </c>
      <c r="G1671" s="15" t="n">
        <v>0</v>
      </c>
      <c r="H1671" s="2" t="n">
        <f aca="false">MAX(I1671:J1671)</f>
        <v>0</v>
      </c>
      <c r="I1671" s="15" t="n">
        <v>0</v>
      </c>
      <c r="J1671" s="15" t="n">
        <v>0</v>
      </c>
      <c r="K1671" s="15" t="n">
        <v>3.53868996500354</v>
      </c>
      <c r="L1671" s="15" t="n">
        <v>65</v>
      </c>
      <c r="M1671" s="25" t="n">
        <v>4.33539001</v>
      </c>
      <c r="N1671" s="0" t="str">
        <f aca="false">A1671&amp;"_"&amp;B1671</f>
        <v>MAW745_2</v>
      </c>
      <c r="O1671" s="0" t="n">
        <f aca="false">HLOOKUP(N1671,UP!$C$15:$AH$16,2,0)</f>
        <v>0</v>
      </c>
    </row>
    <row r="1672" customFormat="false" ht="15.75" hidden="false" customHeight="true" outlineLevel="0" collapsed="false">
      <c r="A1672" s="21" t="s">
        <v>55</v>
      </c>
      <c r="B1672" s="26" t="n">
        <v>2</v>
      </c>
      <c r="C1672" s="27" t="s">
        <v>56</v>
      </c>
      <c r="D1672" s="27" t="n">
        <v>1137</v>
      </c>
      <c r="E1672" s="24" t="s">
        <v>92</v>
      </c>
      <c r="F1672" s="15" t="n">
        <v>1</v>
      </c>
      <c r="G1672" s="15" t="n">
        <v>0</v>
      </c>
      <c r="H1672" s="2" t="n">
        <f aca="false">MAX(I1672:J1672)</f>
        <v>0</v>
      </c>
      <c r="I1672" s="15" t="n">
        <v>0</v>
      </c>
      <c r="J1672" s="15" t="n">
        <v>0</v>
      </c>
      <c r="K1672" s="15" t="n">
        <v>5.12868927689351</v>
      </c>
      <c r="L1672" s="15" t="n">
        <v>65</v>
      </c>
      <c r="M1672" s="25" t="n">
        <v>4.33539001</v>
      </c>
      <c r="N1672" s="0" t="str">
        <f aca="false">A1672&amp;"_"&amp;B1672</f>
        <v>MAW745_2</v>
      </c>
      <c r="O1672" s="0" t="n">
        <f aca="false">HLOOKUP(N1672,UP!$C$15:$AH$16,2,0)</f>
        <v>0</v>
      </c>
    </row>
    <row r="1673" customFormat="false" ht="15.75" hidden="false" customHeight="true" outlineLevel="0" collapsed="false">
      <c r="A1673" s="21" t="s">
        <v>55</v>
      </c>
      <c r="B1673" s="26" t="n">
        <v>2</v>
      </c>
      <c r="C1673" s="27" t="s">
        <v>56</v>
      </c>
      <c r="D1673" s="27" t="n">
        <v>1325</v>
      </c>
      <c r="E1673" s="24" t="s">
        <v>92</v>
      </c>
      <c r="F1673" s="15" t="n">
        <v>1</v>
      </c>
      <c r="G1673" s="15" t="n">
        <v>0</v>
      </c>
      <c r="H1673" s="2" t="n">
        <f aca="false">MAX(I1673:J1673)</f>
        <v>0</v>
      </c>
      <c r="I1673" s="15" t="n">
        <v>0</v>
      </c>
      <c r="J1673" s="15" t="n">
        <v>0</v>
      </c>
      <c r="K1673" s="15" t="n">
        <v>6.6181576238686</v>
      </c>
      <c r="L1673" s="15" t="n">
        <v>65</v>
      </c>
      <c r="M1673" s="25" t="n">
        <v>4.33539001</v>
      </c>
      <c r="N1673" s="0" t="str">
        <f aca="false">A1673&amp;"_"&amp;B1673</f>
        <v>MAW745_2</v>
      </c>
      <c r="O1673" s="0" t="n">
        <f aca="false">HLOOKUP(N1673,UP!$C$15:$AH$16,2,0)</f>
        <v>0</v>
      </c>
    </row>
    <row r="1674" customFormat="false" ht="15.75" hidden="false" customHeight="true" outlineLevel="0" collapsed="false">
      <c r="A1674" s="21" t="s">
        <v>55</v>
      </c>
      <c r="B1674" s="47" t="n">
        <v>2</v>
      </c>
      <c r="C1674" s="48" t="s">
        <v>56</v>
      </c>
      <c r="D1674" s="48" t="n">
        <v>1126</v>
      </c>
      <c r="E1674" s="24" t="s">
        <v>92</v>
      </c>
      <c r="F1674" s="15" t="n">
        <v>1</v>
      </c>
      <c r="G1674" s="15" t="n">
        <v>0</v>
      </c>
      <c r="H1674" s="2" t="n">
        <f aca="false">MAX(I1674:J1674)</f>
        <v>0</v>
      </c>
      <c r="I1674" s="15" t="n">
        <v>0</v>
      </c>
      <c r="J1674" s="15" t="n">
        <v>0</v>
      </c>
      <c r="K1674" s="15" t="n">
        <v>5.49696247571057</v>
      </c>
      <c r="L1674" s="15" t="n">
        <v>65</v>
      </c>
      <c r="M1674" s="25" t="n">
        <v>4.33539001</v>
      </c>
      <c r="N1674" s="0" t="str">
        <f aca="false">A1674&amp;"_"&amp;B1674</f>
        <v>MAW745_2</v>
      </c>
      <c r="O1674" s="0" t="n">
        <f aca="false">HLOOKUP(N1674,UP!$C$15:$AH$16,2,0)</f>
        <v>0</v>
      </c>
    </row>
    <row r="1675" customFormat="false" ht="15.75" hidden="false" customHeight="true" outlineLevel="0" collapsed="false">
      <c r="A1675" s="21" t="s">
        <v>55</v>
      </c>
      <c r="B1675" s="26" t="n">
        <v>2</v>
      </c>
      <c r="C1675" s="27" t="s">
        <v>56</v>
      </c>
      <c r="D1675" s="27" t="n">
        <v>1313</v>
      </c>
      <c r="E1675" s="24" t="s">
        <v>92</v>
      </c>
      <c r="F1675" s="15" t="n">
        <v>1</v>
      </c>
      <c r="G1675" s="15" t="n">
        <v>0</v>
      </c>
      <c r="H1675" s="2" t="n">
        <f aca="false">MAX(I1675:J1675)</f>
        <v>0</v>
      </c>
      <c r="I1675" s="15" t="n">
        <v>0</v>
      </c>
      <c r="J1675" s="15" t="n">
        <v>0</v>
      </c>
      <c r="K1675" s="15" t="n">
        <v>4.23101844603839</v>
      </c>
      <c r="L1675" s="15" t="n">
        <v>65</v>
      </c>
      <c r="M1675" s="25" t="n">
        <v>4.33539001</v>
      </c>
      <c r="N1675" s="0" t="str">
        <f aca="false">A1675&amp;"_"&amp;B1675</f>
        <v>MAW745_2</v>
      </c>
      <c r="O1675" s="0" t="n">
        <f aca="false">HLOOKUP(N1675,UP!$C$15:$AH$16,2,0)</f>
        <v>0</v>
      </c>
    </row>
    <row r="1676" customFormat="false" ht="15.75" hidden="false" customHeight="true" outlineLevel="0" collapsed="false">
      <c r="A1676" s="21" t="s">
        <v>55</v>
      </c>
      <c r="B1676" s="26" t="n">
        <v>2</v>
      </c>
      <c r="C1676" s="27" t="s">
        <v>56</v>
      </c>
      <c r="D1676" s="27" t="n">
        <v>1459</v>
      </c>
      <c r="E1676" s="24" t="s">
        <v>92</v>
      </c>
      <c r="F1676" s="15" t="n">
        <v>1</v>
      </c>
      <c r="G1676" s="15" t="n">
        <v>0</v>
      </c>
      <c r="H1676" s="2" t="n">
        <f aca="false">MAX(I1676:J1676)</f>
        <v>0</v>
      </c>
      <c r="I1676" s="15" t="n">
        <v>0</v>
      </c>
      <c r="J1676" s="15" t="n">
        <v>0</v>
      </c>
      <c r="K1676" s="15" t="n">
        <v>2.80693449616614</v>
      </c>
      <c r="L1676" s="15" t="n">
        <v>65</v>
      </c>
      <c r="M1676" s="25" t="n">
        <v>4.33539001</v>
      </c>
      <c r="N1676" s="0" t="str">
        <f aca="false">A1676&amp;"_"&amp;B1676</f>
        <v>MAW745_2</v>
      </c>
      <c r="O1676" s="0" t="n">
        <f aca="false">HLOOKUP(N1676,UP!$C$15:$AH$16,2,0)</f>
        <v>0</v>
      </c>
    </row>
    <row r="1677" customFormat="false" ht="15.75" hidden="false" customHeight="true" outlineLevel="0" collapsed="false">
      <c r="A1677" s="21" t="s">
        <v>55</v>
      </c>
      <c r="B1677" s="26" t="n">
        <v>1</v>
      </c>
      <c r="C1677" s="27" t="s">
        <v>60</v>
      </c>
      <c r="D1677" s="27" t="n">
        <v>1439</v>
      </c>
      <c r="E1677" s="24" t="s">
        <v>92</v>
      </c>
      <c r="F1677" s="15" t="n">
        <v>1</v>
      </c>
      <c r="G1677" s="15" t="n">
        <v>0</v>
      </c>
      <c r="H1677" s="2" t="n">
        <f aca="false">MAX(I1677:J1677)</f>
        <v>0</v>
      </c>
      <c r="I1677" s="15" t="n">
        <v>0</v>
      </c>
      <c r="J1677" s="15" t="n">
        <v>0</v>
      </c>
      <c r="K1677" s="15" t="n">
        <v>2.74826525336035</v>
      </c>
      <c r="L1677" s="15" t="n">
        <v>65</v>
      </c>
      <c r="M1677" s="25" t="n">
        <v>4.33539001</v>
      </c>
      <c r="N1677" s="0" t="str">
        <f aca="false">A1677&amp;"_"&amp;B1677</f>
        <v>MAW745_1</v>
      </c>
      <c r="O1677" s="0" t="n">
        <f aca="false">HLOOKUP(N1677,UP!$C$15:$AH$16,2,0)</f>
        <v>0</v>
      </c>
    </row>
    <row r="1678" customFormat="false" ht="15.75" hidden="false" customHeight="true" outlineLevel="0" collapsed="false">
      <c r="A1678" s="21" t="s">
        <v>55</v>
      </c>
      <c r="B1678" s="26" t="n">
        <v>1</v>
      </c>
      <c r="C1678" s="27" t="s">
        <v>56</v>
      </c>
      <c r="D1678" s="27" t="n">
        <v>1288</v>
      </c>
      <c r="E1678" s="24" t="s">
        <v>92</v>
      </c>
      <c r="F1678" s="15" t="n">
        <v>1</v>
      </c>
      <c r="G1678" s="15" t="n">
        <v>0</v>
      </c>
      <c r="H1678" s="2" t="n">
        <f aca="false">MAX(I1678:J1678)</f>
        <v>0</v>
      </c>
      <c r="I1678" s="15" t="n">
        <v>0</v>
      </c>
      <c r="J1678" s="15" t="n">
        <v>0</v>
      </c>
      <c r="K1678" s="15" t="n">
        <v>3.44821209658016</v>
      </c>
      <c r="L1678" s="15" t="n">
        <v>65</v>
      </c>
      <c r="M1678" s="25" t="n">
        <v>4.33539001</v>
      </c>
      <c r="N1678" s="0" t="str">
        <f aca="false">A1678&amp;"_"&amp;B1678</f>
        <v>MAW745_1</v>
      </c>
      <c r="O1678" s="0" t="n">
        <f aca="false">HLOOKUP(N1678,UP!$C$15:$AH$16,2,0)</f>
        <v>0</v>
      </c>
    </row>
    <row r="1679" customFormat="false" ht="15.75" hidden="false" customHeight="true" outlineLevel="0" collapsed="false">
      <c r="A1679" s="21" t="s">
        <v>55</v>
      </c>
      <c r="B1679" s="26" t="n">
        <v>1</v>
      </c>
      <c r="C1679" s="27" t="s">
        <v>99</v>
      </c>
      <c r="D1679" s="27" t="n">
        <v>1444</v>
      </c>
      <c r="E1679" s="24" t="s">
        <v>92</v>
      </c>
      <c r="F1679" s="15" t="n">
        <v>1</v>
      </c>
      <c r="G1679" s="15" t="n">
        <v>0</v>
      </c>
      <c r="H1679" s="2" t="n">
        <f aca="false">MAX(I1679:J1679)</f>
        <v>0</v>
      </c>
      <c r="I1679" s="15" t="n">
        <v>0</v>
      </c>
      <c r="J1679" s="15" t="n">
        <v>0</v>
      </c>
      <c r="K1679" s="15" t="n">
        <v>4.48917882234714</v>
      </c>
      <c r="L1679" s="15" t="n">
        <v>65</v>
      </c>
      <c r="M1679" s="25" t="n">
        <v>4.33539001</v>
      </c>
      <c r="N1679" s="0" t="str">
        <f aca="false">A1679&amp;"_"&amp;B1679</f>
        <v>MAW745_1</v>
      </c>
      <c r="O1679" s="0" t="n">
        <f aca="false">HLOOKUP(N1679,UP!$C$15:$AH$16,2,0)</f>
        <v>0</v>
      </c>
    </row>
    <row r="1680" customFormat="false" ht="15.75" hidden="false" customHeight="true" outlineLevel="0" collapsed="false">
      <c r="A1680" s="21" t="s">
        <v>55</v>
      </c>
      <c r="B1680" s="26" t="n">
        <v>1</v>
      </c>
      <c r="C1680" s="27" t="s">
        <v>56</v>
      </c>
      <c r="D1680" s="27" t="n">
        <v>1270</v>
      </c>
      <c r="E1680" s="24" t="s">
        <v>92</v>
      </c>
      <c r="F1680" s="15" t="n">
        <v>1</v>
      </c>
      <c r="G1680" s="15" t="n">
        <v>0</v>
      </c>
      <c r="H1680" s="2" t="n">
        <f aca="false">MAX(I1680:J1680)</f>
        <v>0</v>
      </c>
      <c r="I1680" s="15" t="n">
        <v>0</v>
      </c>
      <c r="J1680" s="15" t="n">
        <v>0</v>
      </c>
      <c r="K1680" s="15" t="n">
        <v>4.77592769180354</v>
      </c>
      <c r="L1680" s="15" t="n">
        <v>65</v>
      </c>
      <c r="M1680" s="25" t="n">
        <v>4.33539001</v>
      </c>
      <c r="N1680" s="0" t="str">
        <f aca="false">A1680&amp;"_"&amp;B1680</f>
        <v>MAW745_1</v>
      </c>
      <c r="O1680" s="0" t="n">
        <f aca="false">HLOOKUP(N1680,UP!$C$15:$AH$16,2,0)</f>
        <v>0</v>
      </c>
    </row>
    <row r="1681" customFormat="false" ht="15.75" hidden="false" customHeight="true" outlineLevel="0" collapsed="false">
      <c r="A1681" s="21" t="s">
        <v>55</v>
      </c>
      <c r="B1681" s="26" t="n">
        <v>1</v>
      </c>
      <c r="C1681" s="27" t="s">
        <v>56</v>
      </c>
      <c r="D1681" s="27" t="n">
        <v>1441</v>
      </c>
      <c r="E1681" s="24" t="s">
        <v>92</v>
      </c>
      <c r="F1681" s="15" t="n">
        <v>1</v>
      </c>
      <c r="G1681" s="15" t="n">
        <v>0</v>
      </c>
      <c r="H1681" s="2" t="n">
        <f aca="false">MAX(I1681:J1681)</f>
        <v>0</v>
      </c>
      <c r="I1681" s="15" t="n">
        <v>0</v>
      </c>
      <c r="J1681" s="15" t="n">
        <v>0</v>
      </c>
      <c r="K1681" s="15" t="n">
        <v>5.47127995576747</v>
      </c>
      <c r="L1681" s="15" t="n">
        <v>65</v>
      </c>
      <c r="M1681" s="25" t="n">
        <v>4.33539001</v>
      </c>
      <c r="N1681" s="0" t="str">
        <f aca="false">A1681&amp;"_"&amp;B1681</f>
        <v>MAW745_1</v>
      </c>
      <c r="O1681" s="0" t="n">
        <f aca="false">HLOOKUP(N1681,UP!$C$15:$AH$16,2,0)</f>
        <v>0</v>
      </c>
    </row>
    <row r="1682" customFormat="false" ht="15.75" hidden="false" customHeight="true" outlineLevel="0" collapsed="false">
      <c r="A1682" s="21" t="s">
        <v>55</v>
      </c>
      <c r="B1682" s="26" t="n">
        <v>1</v>
      </c>
      <c r="C1682" s="27" t="s">
        <v>57</v>
      </c>
      <c r="D1682" s="27" t="n">
        <v>1081</v>
      </c>
      <c r="E1682" s="24" t="s">
        <v>92</v>
      </c>
      <c r="F1682" s="15" t="n">
        <v>1</v>
      </c>
      <c r="G1682" s="15" t="n">
        <v>0</v>
      </c>
      <c r="H1682" s="2" t="n">
        <f aca="false">MAX(I1682:J1682)</f>
        <v>0</v>
      </c>
      <c r="I1682" s="15" t="n">
        <v>0</v>
      </c>
      <c r="J1682" s="15" t="n">
        <v>0</v>
      </c>
      <c r="K1682" s="15" t="n">
        <v>3.32616122198819</v>
      </c>
      <c r="L1682" s="15" t="n">
        <v>65</v>
      </c>
      <c r="M1682" s="25" t="n">
        <v>4.33539001</v>
      </c>
      <c r="N1682" s="0" t="str">
        <f aca="false">A1682&amp;"_"&amp;B1682</f>
        <v>MAW745_1</v>
      </c>
      <c r="O1682" s="0" t="n">
        <f aca="false">HLOOKUP(N1682,UP!$C$15:$AH$16,2,0)</f>
        <v>0</v>
      </c>
    </row>
    <row r="1683" customFormat="false" ht="15.75" hidden="false" customHeight="true" outlineLevel="0" collapsed="false">
      <c r="A1683" s="21" t="s">
        <v>55</v>
      </c>
      <c r="B1683" s="26" t="n">
        <v>1</v>
      </c>
      <c r="C1683" s="27" t="s">
        <v>57</v>
      </c>
      <c r="D1683" s="27" t="n">
        <v>1088</v>
      </c>
      <c r="E1683" s="24" t="s">
        <v>92</v>
      </c>
      <c r="F1683" s="15" t="n">
        <v>1</v>
      </c>
      <c r="G1683" s="15" t="n">
        <v>0</v>
      </c>
      <c r="H1683" s="2" t="n">
        <f aca="false">MAX(I1683:J1683)</f>
        <v>0</v>
      </c>
      <c r="I1683" s="15" t="n">
        <v>0</v>
      </c>
      <c r="J1683" s="15" t="n">
        <v>0</v>
      </c>
      <c r="K1683" s="15" t="n">
        <v>3.60466341072893</v>
      </c>
      <c r="L1683" s="15" t="n">
        <v>65</v>
      </c>
      <c r="M1683" s="25" t="n">
        <v>4.33539001</v>
      </c>
      <c r="N1683" s="0" t="str">
        <f aca="false">A1683&amp;"_"&amp;B1683</f>
        <v>MAW745_1</v>
      </c>
      <c r="O1683" s="0" t="n">
        <f aca="false">HLOOKUP(N1683,UP!$C$15:$AH$16,2,0)</f>
        <v>0</v>
      </c>
    </row>
    <row r="1684" customFormat="false" ht="15.75" hidden="false" customHeight="true" outlineLevel="0" collapsed="false">
      <c r="A1684" s="21" t="s">
        <v>55</v>
      </c>
      <c r="B1684" s="26" t="n">
        <v>2</v>
      </c>
      <c r="C1684" s="27" t="s">
        <v>56</v>
      </c>
      <c r="D1684" s="27" t="n">
        <v>1129</v>
      </c>
      <c r="E1684" s="24" t="s">
        <v>92</v>
      </c>
      <c r="F1684" s="15" t="n">
        <v>1</v>
      </c>
      <c r="G1684" s="15" t="n">
        <v>0</v>
      </c>
      <c r="H1684" s="2" t="n">
        <f aca="false">MAX(I1684:J1684)</f>
        <v>0</v>
      </c>
      <c r="I1684" s="15" t="n">
        <v>0</v>
      </c>
      <c r="J1684" s="15" t="n">
        <v>0</v>
      </c>
      <c r="K1684" s="15" t="n">
        <v>2.95561036849728</v>
      </c>
      <c r="L1684" s="15" t="n">
        <v>65</v>
      </c>
      <c r="M1684" s="25" t="n">
        <v>4.33539001</v>
      </c>
      <c r="N1684" s="0" t="str">
        <f aca="false">A1684&amp;"_"&amp;B1684</f>
        <v>MAW745_2</v>
      </c>
      <c r="O1684" s="0" t="n">
        <f aca="false">HLOOKUP(N1684,UP!$C$15:$AH$16,2,0)</f>
        <v>0</v>
      </c>
    </row>
    <row r="1685" customFormat="false" ht="15.75" hidden="false" customHeight="true" outlineLevel="0" collapsed="false">
      <c r="A1685" s="21" t="s">
        <v>55</v>
      </c>
      <c r="B1685" s="26" t="n">
        <v>2</v>
      </c>
      <c r="C1685" s="27" t="s">
        <v>65</v>
      </c>
      <c r="D1685" s="27" t="n">
        <v>1130</v>
      </c>
      <c r="E1685" s="24" t="s">
        <v>92</v>
      </c>
      <c r="F1685" s="15" t="n">
        <v>1</v>
      </c>
      <c r="G1685" s="15" t="n">
        <v>0</v>
      </c>
      <c r="H1685" s="2" t="n">
        <f aca="false">MAX(I1685:J1685)</f>
        <v>0</v>
      </c>
      <c r="I1685" s="15" t="n">
        <v>0</v>
      </c>
      <c r="J1685" s="15" t="n">
        <v>0</v>
      </c>
      <c r="K1685" s="15" t="n">
        <v>5.7496643347837</v>
      </c>
      <c r="L1685" s="15" t="n">
        <v>65</v>
      </c>
      <c r="M1685" s="25" t="n">
        <v>4.33539001</v>
      </c>
      <c r="N1685" s="0" t="str">
        <f aca="false">A1685&amp;"_"&amp;B1685</f>
        <v>MAW745_2</v>
      </c>
      <c r="O1685" s="0" t="n">
        <f aca="false">HLOOKUP(N1685,UP!$C$15:$AH$16,2,0)</f>
        <v>0</v>
      </c>
    </row>
    <row r="1686" customFormat="false" ht="15.75" hidden="false" customHeight="true" outlineLevel="0" collapsed="false">
      <c r="A1686" s="21" t="s">
        <v>55</v>
      </c>
      <c r="B1686" s="26" t="n">
        <v>1</v>
      </c>
      <c r="C1686" s="27" t="s">
        <v>61</v>
      </c>
      <c r="D1686" s="27" t="n">
        <v>1062</v>
      </c>
      <c r="E1686" s="24" t="s">
        <v>92</v>
      </c>
      <c r="F1686" s="15" t="n">
        <v>1</v>
      </c>
      <c r="G1686" s="15" t="n">
        <v>0</v>
      </c>
      <c r="H1686" s="2" t="n">
        <f aca="false">MAX(I1686:J1686)</f>
        <v>0</v>
      </c>
      <c r="I1686" s="15" t="n">
        <v>0</v>
      </c>
      <c r="J1686" s="15" t="n">
        <v>0</v>
      </c>
      <c r="K1686" s="15" t="n">
        <v>4.01432709275704</v>
      </c>
      <c r="L1686" s="15" t="n">
        <v>65</v>
      </c>
      <c r="M1686" s="25" t="n">
        <v>4.33539001</v>
      </c>
      <c r="N1686" s="0" t="str">
        <f aca="false">A1686&amp;"_"&amp;B1686</f>
        <v>MAW745_1</v>
      </c>
      <c r="O1686" s="0" t="n">
        <f aca="false">HLOOKUP(N1686,UP!$C$15:$AH$16,2,0)</f>
        <v>0</v>
      </c>
    </row>
    <row r="1687" customFormat="false" ht="15.75" hidden="false" customHeight="true" outlineLevel="0" collapsed="false">
      <c r="A1687" s="21" t="s">
        <v>55</v>
      </c>
      <c r="B1687" s="26" t="n">
        <v>1</v>
      </c>
      <c r="C1687" s="27" t="s">
        <v>56</v>
      </c>
      <c r="D1687" s="27" t="n">
        <v>1085</v>
      </c>
      <c r="E1687" s="24" t="s">
        <v>92</v>
      </c>
      <c r="F1687" s="15" t="n">
        <v>1</v>
      </c>
      <c r="G1687" s="15" t="n">
        <v>0</v>
      </c>
      <c r="H1687" s="2" t="n">
        <f aca="false">MAX(I1687:J1687)</f>
        <v>0</v>
      </c>
      <c r="I1687" s="15" t="n">
        <v>0</v>
      </c>
      <c r="J1687" s="15" t="n">
        <v>0</v>
      </c>
      <c r="K1687" s="15" t="n">
        <v>2.40331837999619</v>
      </c>
      <c r="L1687" s="15" t="n">
        <v>65</v>
      </c>
      <c r="M1687" s="25" t="n">
        <v>4.33539001</v>
      </c>
      <c r="N1687" s="0" t="str">
        <f aca="false">A1687&amp;"_"&amp;B1687</f>
        <v>MAW745_1</v>
      </c>
      <c r="O1687" s="0" t="n">
        <f aca="false">HLOOKUP(N1687,UP!$C$15:$AH$16,2,0)</f>
        <v>0</v>
      </c>
    </row>
    <row r="1688" customFormat="false" ht="15.75" hidden="false" customHeight="true" outlineLevel="0" collapsed="false">
      <c r="A1688" s="21" t="s">
        <v>55</v>
      </c>
      <c r="B1688" s="26" t="n">
        <v>1</v>
      </c>
      <c r="C1688" s="27" t="s">
        <v>57</v>
      </c>
      <c r="D1688" s="27" t="n">
        <v>1261</v>
      </c>
      <c r="E1688" s="24" t="s">
        <v>92</v>
      </c>
      <c r="F1688" s="15" t="n">
        <v>1</v>
      </c>
      <c r="G1688" s="15" t="n">
        <v>0</v>
      </c>
      <c r="H1688" s="2" t="n">
        <f aca="false">MAX(I1688:J1688)</f>
        <v>0</v>
      </c>
      <c r="I1688" s="15" t="n">
        <v>0</v>
      </c>
      <c r="J1688" s="15" t="n">
        <v>0</v>
      </c>
      <c r="K1688" s="15" t="n">
        <v>4.14297531192154</v>
      </c>
      <c r="L1688" s="15" t="n">
        <v>65</v>
      </c>
      <c r="M1688" s="25" t="n">
        <v>4.33539001</v>
      </c>
      <c r="N1688" s="0" t="str">
        <f aca="false">A1688&amp;"_"&amp;B1688</f>
        <v>MAW745_1</v>
      </c>
      <c r="O1688" s="0" t="n">
        <f aca="false">HLOOKUP(N1688,UP!$C$15:$AH$16,2,0)</f>
        <v>0</v>
      </c>
    </row>
    <row r="1689" customFormat="false" ht="15.75" hidden="false" customHeight="true" outlineLevel="0" collapsed="false">
      <c r="A1689" s="21" t="s">
        <v>55</v>
      </c>
      <c r="B1689" s="26" t="n">
        <v>1</v>
      </c>
      <c r="C1689" s="27" t="s">
        <v>75</v>
      </c>
      <c r="D1689" s="27" t="n">
        <v>1425</v>
      </c>
      <c r="E1689" s="24" t="s">
        <v>92</v>
      </c>
      <c r="F1689" s="15" t="n">
        <v>1</v>
      </c>
      <c r="G1689" s="15" t="n">
        <v>0</v>
      </c>
      <c r="H1689" s="2" t="n">
        <f aca="false">MAX(I1689:J1689)</f>
        <v>0</v>
      </c>
      <c r="I1689" s="15" t="n">
        <v>0</v>
      </c>
      <c r="J1689" s="15" t="n">
        <v>0</v>
      </c>
      <c r="K1689" s="15" t="n">
        <v>4.97930654621531</v>
      </c>
      <c r="L1689" s="15" t="n">
        <v>65</v>
      </c>
      <c r="M1689" s="25" t="n">
        <v>4.33539001</v>
      </c>
      <c r="N1689" s="0" t="str">
        <f aca="false">A1689&amp;"_"&amp;B1689</f>
        <v>MAW745_1</v>
      </c>
      <c r="O1689" s="0" t="n">
        <f aca="false">HLOOKUP(N1689,UP!$C$15:$AH$16,2,0)</f>
        <v>0</v>
      </c>
    </row>
    <row r="1690" customFormat="false" ht="15.75" hidden="false" customHeight="true" outlineLevel="0" collapsed="false">
      <c r="A1690" s="21" t="s">
        <v>55</v>
      </c>
      <c r="B1690" s="26" t="n">
        <v>1</v>
      </c>
      <c r="C1690" s="27" t="s">
        <v>45</v>
      </c>
      <c r="D1690" s="27" t="n">
        <v>1038</v>
      </c>
      <c r="E1690" s="24" t="s">
        <v>92</v>
      </c>
      <c r="F1690" s="15" t="n">
        <v>1</v>
      </c>
      <c r="G1690" s="15" t="n">
        <v>0</v>
      </c>
      <c r="H1690" s="2" t="n">
        <f aca="false">MAX(I1690:J1690)</f>
        <v>0</v>
      </c>
      <c r="I1690" s="15" t="n">
        <v>0</v>
      </c>
      <c r="J1690" s="15" t="n">
        <v>0</v>
      </c>
      <c r="K1690" s="15" t="n">
        <v>2.93452242781006</v>
      </c>
      <c r="L1690" s="15" t="n">
        <v>65</v>
      </c>
      <c r="M1690" s="25" t="n">
        <v>4.33539001</v>
      </c>
      <c r="N1690" s="0" t="str">
        <f aca="false">A1690&amp;"_"&amp;B1690</f>
        <v>MAW745_1</v>
      </c>
      <c r="O1690" s="0" t="n">
        <f aca="false">HLOOKUP(N1690,UP!$C$15:$AH$16,2,0)</f>
        <v>0</v>
      </c>
    </row>
    <row r="1691" customFormat="false" ht="15.75" hidden="false" customHeight="true" outlineLevel="0" collapsed="false">
      <c r="A1691" s="21" t="s">
        <v>55</v>
      </c>
      <c r="B1691" s="26" t="n">
        <v>1</v>
      </c>
      <c r="C1691" s="27" t="s">
        <v>56</v>
      </c>
      <c r="D1691" s="27" t="n">
        <v>1238</v>
      </c>
      <c r="E1691" s="24" t="s">
        <v>92</v>
      </c>
      <c r="F1691" s="15" t="n">
        <v>1</v>
      </c>
      <c r="G1691" s="15" t="n">
        <v>0</v>
      </c>
      <c r="H1691" s="2" t="n">
        <f aca="false">MAX(I1691:J1691)</f>
        <v>0</v>
      </c>
      <c r="I1691" s="15" t="n">
        <v>0</v>
      </c>
      <c r="J1691" s="15" t="n">
        <v>0</v>
      </c>
      <c r="K1691" s="15" t="n">
        <v>3.17049530600282</v>
      </c>
      <c r="L1691" s="15" t="n">
        <v>65</v>
      </c>
      <c r="M1691" s="25" t="n">
        <v>4.33539001</v>
      </c>
      <c r="N1691" s="0" t="str">
        <f aca="false">A1691&amp;"_"&amp;B1691</f>
        <v>MAW745_1</v>
      </c>
      <c r="O1691" s="0" t="n">
        <f aca="false">HLOOKUP(N1691,UP!$C$15:$AH$16,2,0)</f>
        <v>0</v>
      </c>
    </row>
    <row r="1692" customFormat="false" ht="15.75" hidden="false" customHeight="true" outlineLevel="0" collapsed="false">
      <c r="A1692" s="21" t="s">
        <v>55</v>
      </c>
      <c r="B1692" s="26" t="n">
        <v>1</v>
      </c>
      <c r="C1692" s="27" t="s">
        <v>76</v>
      </c>
      <c r="D1692" s="27" t="n">
        <v>1231</v>
      </c>
      <c r="E1692" s="24" t="s">
        <v>92</v>
      </c>
      <c r="F1692" s="15" t="n">
        <v>1</v>
      </c>
      <c r="G1692" s="15" t="n">
        <v>0</v>
      </c>
      <c r="H1692" s="2" t="n">
        <f aca="false">MAX(I1692:J1692)</f>
        <v>0</v>
      </c>
      <c r="I1692" s="15" t="n">
        <v>0</v>
      </c>
      <c r="J1692" s="15" t="n">
        <v>0</v>
      </c>
      <c r="K1692" s="15" t="n">
        <v>5.9823385406902</v>
      </c>
      <c r="L1692" s="15" t="n">
        <v>65</v>
      </c>
      <c r="M1692" s="25" t="n">
        <v>4.33539001</v>
      </c>
      <c r="N1692" s="0" t="str">
        <f aca="false">A1692&amp;"_"&amp;B1692</f>
        <v>MAW745_1</v>
      </c>
      <c r="O1692" s="0" t="n">
        <f aca="false">HLOOKUP(N1692,UP!$C$15:$AH$16,2,0)</f>
        <v>0</v>
      </c>
    </row>
    <row r="1693" customFormat="false" ht="15.75" hidden="false" customHeight="true" outlineLevel="0" collapsed="false">
      <c r="A1693" s="21" t="s">
        <v>55</v>
      </c>
      <c r="B1693" s="26" t="n">
        <v>1</v>
      </c>
      <c r="C1693" s="27" t="s">
        <v>56</v>
      </c>
      <c r="D1693" s="27" t="n">
        <v>1028</v>
      </c>
      <c r="E1693" s="24" t="s">
        <v>92</v>
      </c>
      <c r="F1693" s="15" t="n">
        <v>1</v>
      </c>
      <c r="G1693" s="15" t="n">
        <v>0</v>
      </c>
      <c r="H1693" s="2" t="n">
        <f aca="false">MAX(I1693:J1693)</f>
        <v>0</v>
      </c>
      <c r="I1693" s="15" t="n">
        <v>0</v>
      </c>
      <c r="J1693" s="15" t="n">
        <v>0</v>
      </c>
      <c r="K1693" s="15" t="n">
        <v>3.86038905273114</v>
      </c>
      <c r="L1693" s="15" t="n">
        <v>65</v>
      </c>
      <c r="M1693" s="25" t="n">
        <v>4.33539001</v>
      </c>
      <c r="N1693" s="0" t="str">
        <f aca="false">A1693&amp;"_"&amp;B1693</f>
        <v>MAW745_1</v>
      </c>
      <c r="O1693" s="0" t="n">
        <f aca="false">HLOOKUP(N1693,UP!$C$15:$AH$16,2,0)</f>
        <v>0</v>
      </c>
    </row>
    <row r="1694" customFormat="false" ht="15.75" hidden="false" customHeight="true" outlineLevel="0" collapsed="false">
      <c r="A1694" s="21" t="s">
        <v>55</v>
      </c>
      <c r="B1694" s="26" t="n">
        <v>1</v>
      </c>
      <c r="C1694" s="27" t="s">
        <v>57</v>
      </c>
      <c r="D1694" s="27" t="n">
        <v>1022</v>
      </c>
      <c r="E1694" s="24" t="s">
        <v>92</v>
      </c>
      <c r="F1694" s="15" t="n">
        <v>1</v>
      </c>
      <c r="G1694" s="15" t="n">
        <v>0</v>
      </c>
      <c r="H1694" s="2" t="n">
        <f aca="false">MAX(I1694:J1694)</f>
        <v>0</v>
      </c>
      <c r="I1694" s="15" t="n">
        <v>0</v>
      </c>
      <c r="J1694" s="15" t="n">
        <v>0</v>
      </c>
      <c r="K1694" s="15" t="n">
        <v>5.01476727329271</v>
      </c>
      <c r="L1694" s="15" t="n">
        <v>65</v>
      </c>
      <c r="M1694" s="25" t="n">
        <v>4.33539001</v>
      </c>
      <c r="N1694" s="0" t="str">
        <f aca="false">A1694&amp;"_"&amp;B1694</f>
        <v>MAW745_1</v>
      </c>
      <c r="O1694" s="0" t="n">
        <f aca="false">HLOOKUP(N1694,UP!$C$15:$AH$16,2,0)</f>
        <v>0</v>
      </c>
    </row>
    <row r="1695" customFormat="false" ht="15.75" hidden="false" customHeight="true" outlineLevel="0" collapsed="false">
      <c r="A1695" s="21" t="s">
        <v>55</v>
      </c>
      <c r="B1695" s="26" t="n">
        <v>1</v>
      </c>
      <c r="C1695" s="27" t="s">
        <v>56</v>
      </c>
      <c r="D1695" s="27" t="n">
        <v>1223</v>
      </c>
      <c r="E1695" s="24" t="s">
        <v>92</v>
      </c>
      <c r="F1695" s="15" t="n">
        <v>1</v>
      </c>
      <c r="G1695" s="15" t="n">
        <v>0</v>
      </c>
      <c r="H1695" s="2" t="n">
        <f aca="false">MAX(I1695:J1695)</f>
        <v>0</v>
      </c>
      <c r="I1695" s="15" t="n">
        <v>0</v>
      </c>
      <c r="J1695" s="15" t="n">
        <v>0</v>
      </c>
      <c r="K1695" s="15" t="n">
        <v>5.44689334279398</v>
      </c>
      <c r="L1695" s="15" t="n">
        <v>65</v>
      </c>
      <c r="M1695" s="25" t="n">
        <v>4.33539001</v>
      </c>
      <c r="N1695" s="0" t="str">
        <f aca="false">A1695&amp;"_"&amp;B1695</f>
        <v>MAW745_1</v>
      </c>
      <c r="O1695" s="0" t="n">
        <f aca="false">HLOOKUP(N1695,UP!$C$15:$AH$16,2,0)</f>
        <v>0</v>
      </c>
    </row>
    <row r="1696" customFormat="false" ht="15.75" hidden="false" customHeight="true" outlineLevel="0" collapsed="false">
      <c r="A1696" s="21" t="s">
        <v>55</v>
      </c>
      <c r="B1696" s="26" t="n">
        <v>1</v>
      </c>
      <c r="C1696" s="27" t="s">
        <v>56</v>
      </c>
      <c r="D1696" s="27" t="n">
        <v>1406</v>
      </c>
      <c r="E1696" s="24" t="s">
        <v>92</v>
      </c>
      <c r="F1696" s="15" t="n">
        <v>1</v>
      </c>
      <c r="G1696" s="15" t="n">
        <v>0</v>
      </c>
      <c r="H1696" s="2" t="n">
        <f aca="false">MAX(I1696:J1696)</f>
        <v>0</v>
      </c>
      <c r="I1696" s="15" t="n">
        <v>0</v>
      </c>
      <c r="J1696" s="15" t="n">
        <v>0</v>
      </c>
      <c r="K1696" s="15" t="n">
        <v>3.00736810746517</v>
      </c>
      <c r="L1696" s="15" t="n">
        <v>65</v>
      </c>
      <c r="M1696" s="25" t="n">
        <v>4.33539001</v>
      </c>
      <c r="N1696" s="0" t="str">
        <f aca="false">A1696&amp;"_"&amp;B1696</f>
        <v>MAW745_1</v>
      </c>
      <c r="O1696" s="0" t="n">
        <f aca="false">HLOOKUP(N1696,UP!$C$15:$AH$16,2,0)</f>
        <v>0</v>
      </c>
    </row>
    <row r="1697" customFormat="false" ht="15.75" hidden="false" customHeight="true" outlineLevel="0" collapsed="false">
      <c r="A1697" s="21" t="s">
        <v>55</v>
      </c>
      <c r="B1697" s="26" t="n">
        <v>1</v>
      </c>
      <c r="C1697" s="27" t="s">
        <v>56</v>
      </c>
      <c r="D1697" s="27" t="n">
        <v>1017</v>
      </c>
      <c r="E1697" s="24" t="s">
        <v>92</v>
      </c>
      <c r="F1697" s="15" t="n">
        <v>1</v>
      </c>
      <c r="G1697" s="15" t="n">
        <v>0</v>
      </c>
      <c r="H1697" s="2" t="n">
        <f aca="false">MAX(I1697:J1697)</f>
        <v>0</v>
      </c>
      <c r="I1697" s="15" t="n">
        <v>0</v>
      </c>
      <c r="J1697" s="15" t="n">
        <v>0</v>
      </c>
      <c r="K1697" s="15" t="n">
        <v>4.84692768577467</v>
      </c>
      <c r="L1697" s="15" t="n">
        <v>65</v>
      </c>
      <c r="M1697" s="25" t="n">
        <v>4.33539001</v>
      </c>
      <c r="N1697" s="0" t="str">
        <f aca="false">A1697&amp;"_"&amp;B1697</f>
        <v>MAW745_1</v>
      </c>
      <c r="O1697" s="0" t="n">
        <f aca="false">HLOOKUP(N1697,UP!$C$15:$AH$16,2,0)</f>
        <v>0</v>
      </c>
    </row>
    <row r="1698" customFormat="false" ht="15.75" hidden="false" customHeight="true" outlineLevel="0" collapsed="false">
      <c r="A1698" s="21" t="s">
        <v>55</v>
      </c>
      <c r="B1698" s="26" t="n">
        <v>1</v>
      </c>
      <c r="C1698" s="27" t="s">
        <v>56</v>
      </c>
      <c r="D1698" s="27" t="n">
        <v>1219</v>
      </c>
      <c r="E1698" s="24" t="s">
        <v>92</v>
      </c>
      <c r="F1698" s="15" t="n">
        <v>1</v>
      </c>
      <c r="G1698" s="15" t="n">
        <v>0</v>
      </c>
      <c r="H1698" s="2" t="n">
        <f aca="false">MAX(I1698:J1698)</f>
        <v>0</v>
      </c>
      <c r="I1698" s="15" t="n">
        <v>0</v>
      </c>
      <c r="J1698" s="15" t="n">
        <v>0</v>
      </c>
      <c r="K1698" s="15" t="n">
        <v>7.42621452428006</v>
      </c>
      <c r="L1698" s="15" t="n">
        <v>65</v>
      </c>
      <c r="M1698" s="25" t="n">
        <v>4.33539001</v>
      </c>
      <c r="N1698" s="0" t="str">
        <f aca="false">A1698&amp;"_"&amp;B1698</f>
        <v>MAW745_1</v>
      </c>
      <c r="O1698" s="0" t="n">
        <f aca="false">HLOOKUP(N1698,UP!$C$15:$AH$16,2,0)</f>
        <v>0</v>
      </c>
    </row>
    <row r="1699" customFormat="false" ht="15.75" hidden="false" customHeight="true" outlineLevel="0" collapsed="false">
      <c r="A1699" s="21" t="s">
        <v>55</v>
      </c>
      <c r="B1699" s="26" t="n">
        <v>1</v>
      </c>
      <c r="C1699" s="27" t="s">
        <v>56</v>
      </c>
      <c r="D1699" s="27" t="n">
        <v>1015</v>
      </c>
      <c r="E1699" s="24" t="s">
        <v>92</v>
      </c>
      <c r="F1699" s="15" t="n">
        <v>1</v>
      </c>
      <c r="G1699" s="15" t="n">
        <v>0</v>
      </c>
      <c r="H1699" s="2" t="n">
        <f aca="false">MAX(I1699:J1699)</f>
        <v>0</v>
      </c>
      <c r="I1699" s="15" t="n">
        <v>0</v>
      </c>
      <c r="J1699" s="15" t="n">
        <v>0</v>
      </c>
      <c r="K1699" s="15" t="n">
        <v>4.87520201965698</v>
      </c>
      <c r="L1699" s="15" t="n">
        <v>65</v>
      </c>
      <c r="M1699" s="25" t="n">
        <v>4.33539001</v>
      </c>
      <c r="N1699" s="0" t="str">
        <f aca="false">A1699&amp;"_"&amp;B1699</f>
        <v>MAW745_1</v>
      </c>
      <c r="O1699" s="0" t="n">
        <f aca="false">HLOOKUP(N1699,UP!$C$15:$AH$16,2,0)</f>
        <v>0</v>
      </c>
    </row>
    <row r="1700" customFormat="false" ht="15.75" hidden="false" customHeight="true" outlineLevel="0" collapsed="false">
      <c r="A1700" s="21" t="s">
        <v>55</v>
      </c>
      <c r="B1700" s="26" t="n">
        <v>1</v>
      </c>
      <c r="C1700" s="27" t="s">
        <v>48</v>
      </c>
      <c r="D1700" s="27" t="n">
        <v>1403</v>
      </c>
      <c r="E1700" s="24" t="s">
        <v>92</v>
      </c>
      <c r="F1700" s="15" t="n">
        <v>1</v>
      </c>
      <c r="G1700" s="15" t="n">
        <v>0</v>
      </c>
      <c r="H1700" s="2" t="n">
        <f aca="false">MAX(I1700:J1700)</f>
        <v>0</v>
      </c>
      <c r="I1700" s="15" t="n">
        <v>0</v>
      </c>
      <c r="J1700" s="15" t="n">
        <v>0</v>
      </c>
      <c r="K1700" s="15" t="n">
        <v>3.18969829109789</v>
      </c>
      <c r="L1700" s="15" t="n">
        <v>65</v>
      </c>
      <c r="M1700" s="25" t="n">
        <v>4.33539001</v>
      </c>
      <c r="N1700" s="0" t="str">
        <f aca="false">A1700&amp;"_"&amp;B1700</f>
        <v>MAW745_1</v>
      </c>
      <c r="O1700" s="0" t="n">
        <f aca="false">HLOOKUP(N1700,UP!$C$15:$AH$16,2,0)</f>
        <v>0</v>
      </c>
    </row>
    <row r="1701" customFormat="false" ht="15.75" hidden="false" customHeight="true" outlineLevel="0" collapsed="false">
      <c r="A1701" s="21" t="s">
        <v>55</v>
      </c>
      <c r="B1701" s="26" t="n">
        <v>1</v>
      </c>
      <c r="C1701" s="27" t="s">
        <v>66</v>
      </c>
      <c r="D1701" s="27" t="n">
        <v>1007</v>
      </c>
      <c r="E1701" s="24" t="s">
        <v>92</v>
      </c>
      <c r="F1701" s="15" t="n">
        <v>1</v>
      </c>
      <c r="G1701" s="15" t="n">
        <v>0</v>
      </c>
      <c r="H1701" s="2" t="n">
        <f aca="false">MAX(I1701:J1701)</f>
        <v>0</v>
      </c>
      <c r="I1701" s="15" t="n">
        <v>0</v>
      </c>
      <c r="J1701" s="15" t="n">
        <v>0</v>
      </c>
      <c r="K1701" s="15" t="n">
        <v>3.55596872459829</v>
      </c>
      <c r="L1701" s="15" t="n">
        <v>65</v>
      </c>
      <c r="M1701" s="25" t="n">
        <v>4.33539001</v>
      </c>
      <c r="N1701" s="0" t="str">
        <f aca="false">A1701&amp;"_"&amp;B1701</f>
        <v>MAW745_1</v>
      </c>
      <c r="O1701" s="0" t="n">
        <f aca="false">HLOOKUP(N1701,UP!$C$15:$AH$16,2,0)</f>
        <v>0</v>
      </c>
    </row>
    <row r="1702" customFormat="false" ht="15.75" hidden="false" customHeight="true" outlineLevel="0" collapsed="false">
      <c r="A1702" s="21" t="s">
        <v>55</v>
      </c>
      <c r="B1702" s="26" t="n">
        <v>1</v>
      </c>
      <c r="C1702" s="27" t="s">
        <v>56</v>
      </c>
      <c r="D1702" s="27" t="n">
        <v>1009</v>
      </c>
      <c r="E1702" s="24" t="s">
        <v>92</v>
      </c>
      <c r="F1702" s="15" t="n">
        <v>1</v>
      </c>
      <c r="G1702" s="15" t="n">
        <v>0</v>
      </c>
      <c r="H1702" s="2" t="n">
        <f aca="false">MAX(I1702:J1702)</f>
        <v>0</v>
      </c>
      <c r="I1702" s="15" t="n">
        <v>0</v>
      </c>
      <c r="J1702" s="15" t="n">
        <v>0</v>
      </c>
      <c r="K1702" s="15" t="n">
        <v>4.85768764061322</v>
      </c>
      <c r="L1702" s="15" t="n">
        <v>65</v>
      </c>
      <c r="M1702" s="25" t="n">
        <v>4.33539001</v>
      </c>
      <c r="N1702" s="0" t="str">
        <f aca="false">A1702&amp;"_"&amp;B1702</f>
        <v>MAW745_1</v>
      </c>
      <c r="O1702" s="0" t="n">
        <f aca="false">HLOOKUP(N1702,UP!$C$15:$AH$16,2,0)</f>
        <v>0</v>
      </c>
    </row>
    <row r="1703" customFormat="false" ht="15.75" hidden="false" customHeight="true" outlineLevel="0" collapsed="false">
      <c r="A1703" s="21" t="s">
        <v>55</v>
      </c>
      <c r="B1703" s="26" t="n">
        <v>1</v>
      </c>
      <c r="C1703" s="27" t="s">
        <v>58</v>
      </c>
      <c r="D1703" s="27" t="n">
        <v>1209</v>
      </c>
      <c r="E1703" s="24" t="s">
        <v>92</v>
      </c>
      <c r="F1703" s="15" t="n">
        <v>1</v>
      </c>
      <c r="G1703" s="15" t="n">
        <v>0</v>
      </c>
      <c r="H1703" s="2" t="n">
        <f aca="false">MAX(I1703:J1703)</f>
        <v>0</v>
      </c>
      <c r="I1703" s="15" t="n">
        <v>0</v>
      </c>
      <c r="J1703" s="15" t="n">
        <v>0</v>
      </c>
      <c r="K1703" s="15" t="n">
        <v>4.3944598038414</v>
      </c>
      <c r="L1703" s="15" t="n">
        <v>65</v>
      </c>
      <c r="M1703" s="25" t="n">
        <v>4.33539001</v>
      </c>
      <c r="N1703" s="0" t="str">
        <f aca="false">A1703&amp;"_"&amp;B1703</f>
        <v>MAW745_1</v>
      </c>
      <c r="O1703" s="0" t="n">
        <f aca="false">HLOOKUP(N1703,UP!$C$15:$AH$16,2,0)</f>
        <v>0</v>
      </c>
    </row>
    <row r="1704" customFormat="false" ht="15.75" hidden="false" customHeight="true" outlineLevel="0" collapsed="false">
      <c r="A1704" s="21" t="s">
        <v>55</v>
      </c>
      <c r="B1704" s="26" t="n">
        <v>1</v>
      </c>
      <c r="C1704" s="27" t="s">
        <v>74</v>
      </c>
      <c r="D1704" s="27" t="n">
        <v>1204</v>
      </c>
      <c r="E1704" s="24" t="s">
        <v>92</v>
      </c>
      <c r="F1704" s="15" t="n">
        <v>1</v>
      </c>
      <c r="G1704" s="15" t="n">
        <v>0</v>
      </c>
      <c r="H1704" s="2" t="n">
        <f aca="false">MAX(I1704:J1704)</f>
        <v>0</v>
      </c>
      <c r="I1704" s="15" t="n">
        <v>0</v>
      </c>
      <c r="J1704" s="15" t="n">
        <v>0</v>
      </c>
      <c r="K1704" s="15" t="n">
        <v>5.33886182541866</v>
      </c>
      <c r="L1704" s="15" t="n">
        <v>65</v>
      </c>
      <c r="M1704" s="25" t="n">
        <v>4.33539001</v>
      </c>
      <c r="N1704" s="0" t="str">
        <f aca="false">A1704&amp;"_"&amp;B1704</f>
        <v>MAW745_1</v>
      </c>
      <c r="O1704" s="0" t="n">
        <f aca="false">HLOOKUP(N1704,UP!$C$15:$AH$16,2,0)</f>
        <v>0</v>
      </c>
    </row>
    <row r="1705" customFormat="false" ht="15.75" hidden="false" customHeight="true" outlineLevel="0" collapsed="false">
      <c r="A1705" s="21" t="s">
        <v>55</v>
      </c>
      <c r="B1705" s="26" t="n">
        <v>1</v>
      </c>
      <c r="C1705" s="27" t="s">
        <v>77</v>
      </c>
      <c r="D1705" s="27" t="n">
        <v>1068</v>
      </c>
      <c r="E1705" s="24" t="s">
        <v>92</v>
      </c>
      <c r="F1705" s="15" t="n">
        <v>1</v>
      </c>
      <c r="G1705" s="15" t="n">
        <v>0</v>
      </c>
      <c r="H1705" s="2" t="n">
        <f aca="false">MAX(I1705:J1705)</f>
        <v>0</v>
      </c>
      <c r="I1705" s="15" t="n">
        <v>0</v>
      </c>
      <c r="J1705" s="15" t="n">
        <v>0</v>
      </c>
      <c r="K1705" s="15" t="n">
        <v>5.35021082887976</v>
      </c>
      <c r="L1705" s="15" t="n">
        <v>65</v>
      </c>
      <c r="M1705" s="25" t="n">
        <v>4.33539001</v>
      </c>
      <c r="N1705" s="0" t="str">
        <f aca="false">A1705&amp;"_"&amp;B1705</f>
        <v>MAW745_1</v>
      </c>
      <c r="O1705" s="0" t="n">
        <f aca="false">HLOOKUP(N1705,UP!$C$15:$AH$16,2,0)</f>
        <v>0</v>
      </c>
    </row>
    <row r="1706" customFormat="false" ht="15.75" hidden="false" customHeight="true" outlineLevel="0" collapsed="false">
      <c r="A1706" s="21" t="s">
        <v>55</v>
      </c>
      <c r="B1706" s="26" t="n">
        <v>1</v>
      </c>
      <c r="C1706" s="27" t="s">
        <v>54</v>
      </c>
      <c r="D1706" s="27" t="n">
        <v>1400</v>
      </c>
      <c r="E1706" s="24" t="s">
        <v>92</v>
      </c>
      <c r="F1706" s="15" t="n">
        <v>1</v>
      </c>
      <c r="G1706" s="15" t="n">
        <v>0</v>
      </c>
      <c r="H1706" s="2" t="n">
        <f aca="false">MAX(I1706:J1706)</f>
        <v>0</v>
      </c>
      <c r="I1706" s="15" t="n">
        <v>0</v>
      </c>
      <c r="J1706" s="15" t="n">
        <v>0</v>
      </c>
      <c r="K1706" s="15" t="n">
        <v>3.34614960524666</v>
      </c>
      <c r="L1706" s="15" t="n">
        <v>65</v>
      </c>
      <c r="M1706" s="25" t="n">
        <v>4.33539001</v>
      </c>
      <c r="N1706" s="0" t="str">
        <f aca="false">A1706&amp;"_"&amp;B1706</f>
        <v>MAW745_1</v>
      </c>
      <c r="O1706" s="0" t="n">
        <f aca="false">HLOOKUP(N1706,UP!$C$15:$AH$16,2,0)</f>
        <v>0</v>
      </c>
    </row>
    <row r="1707" customFormat="false" ht="15.75" hidden="false" customHeight="true" outlineLevel="0" collapsed="false">
      <c r="A1707" s="21" t="s">
        <v>55</v>
      </c>
      <c r="B1707" s="26" t="n">
        <v>1</v>
      </c>
      <c r="C1707" s="27" t="s">
        <v>54</v>
      </c>
      <c r="D1707" s="27" t="n">
        <v>1265</v>
      </c>
      <c r="E1707" s="24" t="s">
        <v>92</v>
      </c>
      <c r="F1707" s="15" t="n">
        <v>1</v>
      </c>
      <c r="G1707" s="15" t="n">
        <v>0</v>
      </c>
      <c r="H1707" s="2" t="n">
        <f aca="false">MAX(I1707:J1707)</f>
        <v>0</v>
      </c>
      <c r="I1707" s="15" t="n">
        <v>0</v>
      </c>
      <c r="J1707" s="15" t="n">
        <v>0</v>
      </c>
      <c r="K1707" s="15" t="n">
        <v>5.51357364686643</v>
      </c>
      <c r="L1707" s="15" t="n">
        <v>65</v>
      </c>
      <c r="M1707" s="25" t="n">
        <v>4.33539001</v>
      </c>
      <c r="N1707" s="0" t="str">
        <f aca="false">A1707&amp;"_"&amp;B1707</f>
        <v>MAW745_1</v>
      </c>
      <c r="O1707" s="0" t="n">
        <f aca="false">HLOOKUP(N1707,UP!$C$15:$AH$16,2,0)</f>
        <v>0</v>
      </c>
    </row>
    <row r="1708" customFormat="false" ht="15.75" hidden="false" customHeight="true" outlineLevel="0" collapsed="false">
      <c r="A1708" s="21" t="s">
        <v>49</v>
      </c>
      <c r="B1708" s="28" t="n">
        <v>2</v>
      </c>
      <c r="C1708" s="29" t="s">
        <v>71</v>
      </c>
      <c r="D1708" s="30" t="n">
        <v>4313</v>
      </c>
      <c r="E1708" s="24" t="s">
        <v>92</v>
      </c>
      <c r="F1708" s="15" t="n">
        <v>1</v>
      </c>
      <c r="G1708" s="15" t="n">
        <v>0</v>
      </c>
      <c r="H1708" s="2" t="n">
        <f aca="false">MAX(I1708:J1708)</f>
        <v>0</v>
      </c>
      <c r="I1708" s="15" t="n">
        <v>0</v>
      </c>
      <c r="J1708" s="15" t="n">
        <v>0</v>
      </c>
      <c r="K1708" s="15" t="n">
        <v>2.33797325280152</v>
      </c>
      <c r="L1708" s="15" t="n">
        <v>65</v>
      </c>
      <c r="M1708" s="25" t="n">
        <v>4.33539001</v>
      </c>
      <c r="N1708" s="0" t="str">
        <f aca="false">A1708&amp;"_"&amp;B1708</f>
        <v>MAW746_2</v>
      </c>
      <c r="O1708" s="0" t="n">
        <f aca="false">HLOOKUP(N1708,UP!$C$15:$AH$16,2,0)</f>
        <v>1</v>
      </c>
    </row>
    <row r="1709" customFormat="false" ht="15.75" hidden="false" customHeight="true" outlineLevel="0" collapsed="false">
      <c r="A1709" s="21" t="s">
        <v>49</v>
      </c>
      <c r="B1709" s="28" t="n">
        <v>4</v>
      </c>
      <c r="C1709" s="29" t="s">
        <v>76</v>
      </c>
      <c r="D1709" s="30" t="n">
        <v>4118</v>
      </c>
      <c r="E1709" s="24" t="s">
        <v>92</v>
      </c>
      <c r="F1709" s="15" t="n">
        <v>1</v>
      </c>
      <c r="G1709" s="15" t="n">
        <v>0</v>
      </c>
      <c r="H1709" s="2" t="n">
        <f aca="false">MAX(I1709:J1709)</f>
        <v>0</v>
      </c>
      <c r="I1709" s="15" t="n">
        <v>0</v>
      </c>
      <c r="J1709" s="15" t="n">
        <v>0</v>
      </c>
      <c r="K1709" s="15" t="n">
        <v>6.25962336227766</v>
      </c>
      <c r="L1709" s="15" t="n">
        <v>65</v>
      </c>
      <c r="M1709" s="25" t="n">
        <v>4.33539001</v>
      </c>
      <c r="N1709" s="0" t="str">
        <f aca="false">A1709&amp;"_"&amp;B1709</f>
        <v>MAW746_4</v>
      </c>
      <c r="O1709" s="0" t="n">
        <f aca="false">HLOOKUP(N1709,UP!$C$15:$AH$16,2,0)</f>
        <v>1</v>
      </c>
    </row>
    <row r="1710" customFormat="false" ht="15.75" hidden="false" customHeight="true" outlineLevel="0" collapsed="false">
      <c r="A1710" s="21" t="s">
        <v>49</v>
      </c>
      <c r="B1710" s="28" t="n">
        <v>4</v>
      </c>
      <c r="C1710" s="29" t="s">
        <v>54</v>
      </c>
      <c r="D1710" s="30" t="n">
        <v>4384</v>
      </c>
      <c r="E1710" s="24" t="s">
        <v>92</v>
      </c>
      <c r="F1710" s="15" t="n">
        <v>1</v>
      </c>
      <c r="G1710" s="15" t="n">
        <v>0</v>
      </c>
      <c r="H1710" s="2" t="n">
        <f aca="false">MAX(I1710:J1710)</f>
        <v>0</v>
      </c>
      <c r="I1710" s="15" t="n">
        <v>0</v>
      </c>
      <c r="J1710" s="15" t="n">
        <v>0</v>
      </c>
      <c r="K1710" s="15" t="n">
        <v>4.64531597723055</v>
      </c>
      <c r="L1710" s="15" t="n">
        <v>65</v>
      </c>
      <c r="M1710" s="25" t="n">
        <v>4.33539001</v>
      </c>
      <c r="N1710" s="0" t="str">
        <f aca="false">A1710&amp;"_"&amp;B1710</f>
        <v>MAW746_4</v>
      </c>
      <c r="O1710" s="0" t="n">
        <f aca="false">HLOOKUP(N1710,UP!$C$15:$AH$16,2,0)</f>
        <v>1</v>
      </c>
    </row>
    <row r="1711" customFormat="false" ht="15.75" hidden="false" customHeight="true" outlineLevel="0" collapsed="false">
      <c r="A1711" s="21" t="s">
        <v>49</v>
      </c>
      <c r="B1711" s="28" t="n">
        <v>4</v>
      </c>
      <c r="C1711" s="29" t="s">
        <v>56</v>
      </c>
      <c r="D1711" s="30" t="n">
        <v>4519</v>
      </c>
      <c r="E1711" s="24" t="s">
        <v>92</v>
      </c>
      <c r="F1711" s="15" t="n">
        <v>1</v>
      </c>
      <c r="G1711" s="15" t="n">
        <v>0</v>
      </c>
      <c r="H1711" s="2" t="n">
        <f aca="false">MAX(I1711:J1711)</f>
        <v>0</v>
      </c>
      <c r="I1711" s="15" t="n">
        <v>0</v>
      </c>
      <c r="J1711" s="15" t="n">
        <v>0</v>
      </c>
      <c r="K1711" s="15" t="n">
        <v>6.11181142792626</v>
      </c>
      <c r="L1711" s="15" t="n">
        <v>65</v>
      </c>
      <c r="M1711" s="25" t="n">
        <v>4.33539001</v>
      </c>
      <c r="N1711" s="0" t="str">
        <f aca="false">A1711&amp;"_"&amp;B1711</f>
        <v>MAW746_4</v>
      </c>
      <c r="O1711" s="0" t="n">
        <f aca="false">HLOOKUP(N1711,UP!$C$15:$AH$16,2,0)</f>
        <v>1</v>
      </c>
    </row>
    <row r="1712" customFormat="false" ht="15.75" hidden="false" customHeight="true" outlineLevel="0" collapsed="false">
      <c r="A1712" s="21" t="s">
        <v>49</v>
      </c>
      <c r="B1712" s="28" t="n">
        <v>4</v>
      </c>
      <c r="C1712" s="29" t="s">
        <v>56</v>
      </c>
      <c r="D1712" s="30" t="n">
        <v>4520</v>
      </c>
      <c r="E1712" s="24" t="s">
        <v>92</v>
      </c>
      <c r="F1712" s="15" t="n">
        <v>1</v>
      </c>
      <c r="G1712" s="15" t="n">
        <v>0</v>
      </c>
      <c r="H1712" s="2" t="n">
        <f aca="false">MAX(I1712:J1712)</f>
        <v>0</v>
      </c>
      <c r="I1712" s="15" t="n">
        <v>0</v>
      </c>
      <c r="J1712" s="15" t="n">
        <v>0</v>
      </c>
      <c r="K1712" s="15" t="n">
        <v>5.57381368599901</v>
      </c>
      <c r="L1712" s="15" t="n">
        <v>65</v>
      </c>
      <c r="M1712" s="25" t="n">
        <v>4.33539001</v>
      </c>
      <c r="N1712" s="0" t="str">
        <f aca="false">A1712&amp;"_"&amp;B1712</f>
        <v>MAW746_4</v>
      </c>
      <c r="O1712" s="0" t="n">
        <f aca="false">HLOOKUP(N1712,UP!$C$15:$AH$16,2,0)</f>
        <v>1</v>
      </c>
    </row>
    <row r="1713" customFormat="false" ht="15.75" hidden="false" customHeight="true" outlineLevel="0" collapsed="false">
      <c r="A1713" s="21" t="s">
        <v>49</v>
      </c>
      <c r="B1713" s="28" t="n">
        <v>4</v>
      </c>
      <c r="C1713" s="29" t="s">
        <v>56</v>
      </c>
      <c r="D1713" s="30" t="n">
        <v>4664</v>
      </c>
      <c r="E1713" s="24" t="s">
        <v>92</v>
      </c>
      <c r="F1713" s="15" t="n">
        <v>1</v>
      </c>
      <c r="G1713" s="15" t="n">
        <v>0</v>
      </c>
      <c r="H1713" s="2" t="n">
        <f aca="false">MAX(I1713:J1713)</f>
        <v>0</v>
      </c>
      <c r="I1713" s="15" t="n">
        <v>0</v>
      </c>
      <c r="J1713" s="15" t="n">
        <v>0</v>
      </c>
      <c r="K1713" s="15" t="n">
        <v>6.10222957033282</v>
      </c>
      <c r="L1713" s="15" t="n">
        <v>65</v>
      </c>
      <c r="M1713" s="25" t="n">
        <v>4.33539001</v>
      </c>
      <c r="N1713" s="0" t="str">
        <f aca="false">A1713&amp;"_"&amp;B1713</f>
        <v>MAW746_4</v>
      </c>
      <c r="O1713" s="0" t="n">
        <f aca="false">HLOOKUP(N1713,UP!$C$15:$AH$16,2,0)</f>
        <v>1</v>
      </c>
    </row>
    <row r="1714" customFormat="false" ht="15.75" hidden="false" customHeight="true" outlineLevel="0" collapsed="false">
      <c r="A1714" s="21" t="s">
        <v>49</v>
      </c>
      <c r="B1714" s="28" t="n">
        <v>1</v>
      </c>
      <c r="C1714" s="29" t="s">
        <v>56</v>
      </c>
      <c r="D1714" s="30" t="n">
        <v>4741</v>
      </c>
      <c r="E1714" s="24" t="s">
        <v>92</v>
      </c>
      <c r="F1714" s="15" t="n">
        <v>1</v>
      </c>
      <c r="G1714" s="15" t="n">
        <v>0</v>
      </c>
      <c r="H1714" s="2" t="n">
        <f aca="false">MAX(I1714:J1714)</f>
        <v>0</v>
      </c>
      <c r="I1714" s="15" t="n">
        <v>0</v>
      </c>
      <c r="J1714" s="15" t="n">
        <v>0</v>
      </c>
      <c r="K1714" s="15" t="n">
        <v>5.86496078517045</v>
      </c>
      <c r="L1714" s="15" t="n">
        <v>65</v>
      </c>
      <c r="M1714" s="25" t="n">
        <v>4.33539001</v>
      </c>
      <c r="N1714" s="0" t="str">
        <f aca="false">A1714&amp;"_"&amp;B1714</f>
        <v>MAW746_1</v>
      </c>
      <c r="O1714" s="0" t="n">
        <f aca="false">HLOOKUP(N1714,UP!$C$15:$AH$16,2,0)</f>
        <v>1</v>
      </c>
    </row>
    <row r="1715" customFormat="false" ht="15.75" hidden="false" customHeight="true" outlineLevel="0" collapsed="false">
      <c r="A1715" s="21" t="s">
        <v>49</v>
      </c>
      <c r="B1715" s="28" t="n">
        <v>1</v>
      </c>
      <c r="C1715" s="29" t="s">
        <v>57</v>
      </c>
      <c r="D1715" s="30" t="n">
        <v>4933</v>
      </c>
      <c r="E1715" s="24" t="s">
        <v>92</v>
      </c>
      <c r="F1715" s="15" t="n">
        <v>1</v>
      </c>
      <c r="G1715" s="15" t="n">
        <v>0</v>
      </c>
      <c r="H1715" s="2" t="n">
        <f aca="false">MAX(I1715:J1715)</f>
        <v>0</v>
      </c>
      <c r="I1715" s="15" t="n">
        <v>0</v>
      </c>
      <c r="J1715" s="15" t="n">
        <v>0</v>
      </c>
      <c r="K1715" s="15" t="n">
        <v>3.14284929065123</v>
      </c>
      <c r="L1715" s="15" t="n">
        <v>65</v>
      </c>
      <c r="M1715" s="25" t="n">
        <v>4.33539001</v>
      </c>
      <c r="N1715" s="0" t="str">
        <f aca="false">A1715&amp;"_"&amp;B1715</f>
        <v>MAW746_1</v>
      </c>
      <c r="O1715" s="0" t="n">
        <f aca="false">HLOOKUP(N1715,UP!$C$15:$AH$16,2,0)</f>
        <v>1</v>
      </c>
    </row>
    <row r="1716" customFormat="false" ht="15.75" hidden="false" customHeight="true" outlineLevel="0" collapsed="false">
      <c r="A1716" s="21" t="s">
        <v>49</v>
      </c>
      <c r="B1716" s="28" t="n">
        <v>1</v>
      </c>
      <c r="C1716" s="29" t="s">
        <v>56</v>
      </c>
      <c r="D1716" s="30" t="n">
        <v>4194</v>
      </c>
      <c r="E1716" s="24" t="s">
        <v>92</v>
      </c>
      <c r="F1716" s="15" t="n">
        <v>1</v>
      </c>
      <c r="G1716" s="15" t="n">
        <v>0</v>
      </c>
      <c r="H1716" s="2" t="n">
        <f aca="false">MAX(I1716:J1716)</f>
        <v>0</v>
      </c>
      <c r="I1716" s="15" t="n">
        <v>0</v>
      </c>
      <c r="J1716" s="15" t="n">
        <v>0</v>
      </c>
      <c r="K1716" s="15" t="n">
        <v>5.50721192174291</v>
      </c>
      <c r="L1716" s="15" t="n">
        <v>65</v>
      </c>
      <c r="M1716" s="25" t="n">
        <v>4.33539001</v>
      </c>
      <c r="N1716" s="0" t="str">
        <f aca="false">A1716&amp;"_"&amp;B1716</f>
        <v>MAW746_1</v>
      </c>
      <c r="O1716" s="0" t="n">
        <f aca="false">HLOOKUP(N1716,UP!$C$15:$AH$16,2,0)</f>
        <v>1</v>
      </c>
    </row>
    <row r="1717" customFormat="false" ht="15.75" hidden="false" customHeight="true" outlineLevel="0" collapsed="false">
      <c r="A1717" s="21" t="s">
        <v>49</v>
      </c>
      <c r="B1717" s="28" t="n">
        <v>1</v>
      </c>
      <c r="C1717" s="29" t="s">
        <v>56</v>
      </c>
      <c r="D1717" s="30" t="n">
        <v>4192</v>
      </c>
      <c r="E1717" s="24" t="s">
        <v>92</v>
      </c>
      <c r="F1717" s="15" t="n">
        <v>1</v>
      </c>
      <c r="G1717" s="15" t="n">
        <v>0</v>
      </c>
      <c r="H1717" s="2" t="n">
        <f aca="false">MAX(I1717:J1717)</f>
        <v>0</v>
      </c>
      <c r="I1717" s="15" t="n">
        <v>0</v>
      </c>
      <c r="J1717" s="15" t="n">
        <v>0</v>
      </c>
      <c r="K1717" s="15" t="n">
        <v>5.67999951769035</v>
      </c>
      <c r="L1717" s="15" t="n">
        <v>65</v>
      </c>
      <c r="M1717" s="25" t="n">
        <v>4.33539001</v>
      </c>
      <c r="N1717" s="0" t="str">
        <f aca="false">A1717&amp;"_"&amp;B1717</f>
        <v>MAW746_1</v>
      </c>
      <c r="O1717" s="0" t="n">
        <f aca="false">HLOOKUP(N1717,UP!$C$15:$AH$16,2,0)</f>
        <v>1</v>
      </c>
    </row>
    <row r="1718" customFormat="false" ht="15.75" hidden="false" customHeight="true" outlineLevel="0" collapsed="false">
      <c r="A1718" s="21" t="s">
        <v>49</v>
      </c>
      <c r="B1718" s="28" t="n">
        <v>1</v>
      </c>
      <c r="C1718" s="29" t="s">
        <v>54</v>
      </c>
      <c r="D1718" s="30" t="n">
        <v>4731</v>
      </c>
      <c r="E1718" s="24" t="s">
        <v>92</v>
      </c>
      <c r="F1718" s="15" t="n">
        <v>1</v>
      </c>
      <c r="G1718" s="15" t="n">
        <v>0</v>
      </c>
      <c r="H1718" s="2" t="n">
        <f aca="false">MAX(I1718:J1718)</f>
        <v>0</v>
      </c>
      <c r="I1718" s="15" t="n">
        <v>0</v>
      </c>
      <c r="J1718" s="15" t="n">
        <v>0</v>
      </c>
      <c r="K1718" s="15" t="n">
        <v>6.34884459363961</v>
      </c>
      <c r="L1718" s="15" t="n">
        <v>65</v>
      </c>
      <c r="M1718" s="25" t="n">
        <v>4.33539001</v>
      </c>
      <c r="N1718" s="0" t="str">
        <f aca="false">A1718&amp;"_"&amp;B1718</f>
        <v>MAW746_1</v>
      </c>
      <c r="O1718" s="0" t="n">
        <f aca="false">HLOOKUP(N1718,UP!$C$15:$AH$16,2,0)</f>
        <v>1</v>
      </c>
    </row>
    <row r="1719" customFormat="false" ht="15.75" hidden="false" customHeight="true" outlineLevel="0" collapsed="false">
      <c r="A1719" s="21" t="s">
        <v>49</v>
      </c>
      <c r="B1719" s="28" t="n">
        <v>1</v>
      </c>
      <c r="C1719" s="29" t="s">
        <v>57</v>
      </c>
      <c r="D1719" s="30" t="n">
        <v>4930</v>
      </c>
      <c r="E1719" s="24" t="s">
        <v>92</v>
      </c>
      <c r="F1719" s="15" t="n">
        <v>1</v>
      </c>
      <c r="G1719" s="15" t="n">
        <v>0</v>
      </c>
      <c r="H1719" s="2" t="n">
        <f aca="false">MAX(I1719:J1719)</f>
        <v>0</v>
      </c>
      <c r="I1719" s="15" t="n">
        <v>0</v>
      </c>
      <c r="J1719" s="15" t="n">
        <v>0</v>
      </c>
      <c r="K1719" s="15" t="n">
        <v>1.5707963267949</v>
      </c>
      <c r="L1719" s="15" t="n">
        <v>65</v>
      </c>
      <c r="M1719" s="25" t="n">
        <v>4.33539001</v>
      </c>
      <c r="N1719" s="0" t="str">
        <f aca="false">A1719&amp;"_"&amp;B1719</f>
        <v>MAW746_1</v>
      </c>
      <c r="O1719" s="0" t="n">
        <f aca="false">HLOOKUP(N1719,UP!$C$15:$AH$16,2,0)</f>
        <v>1</v>
      </c>
    </row>
    <row r="1720" customFormat="false" ht="15.75" hidden="false" customHeight="true" outlineLevel="0" collapsed="false">
      <c r="A1720" s="21" t="s">
        <v>49</v>
      </c>
      <c r="B1720" s="28" t="n">
        <v>1</v>
      </c>
      <c r="C1720" s="29" t="s">
        <v>56</v>
      </c>
      <c r="D1720" s="30" t="n">
        <v>4189</v>
      </c>
      <c r="E1720" s="24" t="s">
        <v>92</v>
      </c>
      <c r="F1720" s="15" t="n">
        <v>1</v>
      </c>
      <c r="G1720" s="15" t="n">
        <v>0</v>
      </c>
      <c r="H1720" s="2" t="n">
        <f aca="false">MAX(I1720:J1720)</f>
        <v>0</v>
      </c>
      <c r="I1720" s="15" t="n">
        <v>0</v>
      </c>
      <c r="J1720" s="15" t="n">
        <v>0</v>
      </c>
      <c r="K1720" s="15" t="n">
        <v>3.65308320750238</v>
      </c>
      <c r="L1720" s="15" t="n">
        <v>65</v>
      </c>
      <c r="M1720" s="25" t="n">
        <v>4.33539001</v>
      </c>
      <c r="N1720" s="0" t="str">
        <f aca="false">A1720&amp;"_"&amp;B1720</f>
        <v>MAW746_1</v>
      </c>
      <c r="O1720" s="0" t="n">
        <f aca="false">HLOOKUP(N1720,UP!$C$15:$AH$16,2,0)</f>
        <v>1</v>
      </c>
    </row>
    <row r="1721" customFormat="false" ht="15.75" hidden="false" customHeight="true" outlineLevel="0" collapsed="false">
      <c r="A1721" s="21" t="s">
        <v>49</v>
      </c>
      <c r="B1721" s="28" t="n">
        <v>1</v>
      </c>
      <c r="C1721" s="29" t="s">
        <v>56</v>
      </c>
      <c r="D1721" s="30" t="n">
        <v>4585</v>
      </c>
      <c r="E1721" s="24" t="s">
        <v>92</v>
      </c>
      <c r="F1721" s="15" t="n">
        <v>1</v>
      </c>
      <c r="G1721" s="15" t="n">
        <v>0</v>
      </c>
      <c r="H1721" s="2" t="n">
        <f aca="false">MAX(I1721:J1721)</f>
        <v>0</v>
      </c>
      <c r="I1721" s="15" t="n">
        <v>0</v>
      </c>
      <c r="J1721" s="15" t="n">
        <v>0</v>
      </c>
      <c r="K1721" s="15" t="n">
        <v>5.27316326905047</v>
      </c>
      <c r="L1721" s="15" t="n">
        <v>65</v>
      </c>
      <c r="M1721" s="25" t="n">
        <v>4.33539001</v>
      </c>
      <c r="N1721" s="0" t="str">
        <f aca="false">A1721&amp;"_"&amp;B1721</f>
        <v>MAW746_1</v>
      </c>
      <c r="O1721" s="0" t="n">
        <f aca="false">HLOOKUP(N1721,UP!$C$15:$AH$16,2,0)</f>
        <v>1</v>
      </c>
    </row>
    <row r="1722" customFormat="false" ht="15.75" hidden="false" customHeight="true" outlineLevel="0" collapsed="false">
      <c r="A1722" s="21" t="s">
        <v>49</v>
      </c>
      <c r="B1722" s="28" t="n">
        <v>1</v>
      </c>
      <c r="C1722" s="29" t="s">
        <v>56</v>
      </c>
      <c r="D1722" s="30" t="n">
        <v>4754</v>
      </c>
      <c r="E1722" s="24" t="s">
        <v>92</v>
      </c>
      <c r="F1722" s="15" t="n">
        <v>1</v>
      </c>
      <c r="G1722" s="15" t="n">
        <v>0</v>
      </c>
      <c r="H1722" s="2" t="n">
        <f aca="false">MAX(I1722:J1722)</f>
        <v>0</v>
      </c>
      <c r="I1722" s="15" t="n">
        <v>0</v>
      </c>
      <c r="J1722" s="15" t="n">
        <v>0</v>
      </c>
      <c r="K1722" s="15" t="n">
        <v>5.6941366846315</v>
      </c>
      <c r="L1722" s="15" t="n">
        <v>65</v>
      </c>
      <c r="M1722" s="25" t="n">
        <v>4.33539001</v>
      </c>
      <c r="N1722" s="0" t="str">
        <f aca="false">A1722&amp;"_"&amp;B1722</f>
        <v>MAW746_1</v>
      </c>
      <c r="O1722" s="0" t="n">
        <f aca="false">HLOOKUP(N1722,UP!$C$15:$AH$16,2,0)</f>
        <v>1</v>
      </c>
    </row>
    <row r="1723" customFormat="false" ht="15.75" hidden="false" customHeight="true" outlineLevel="0" collapsed="false">
      <c r="A1723" s="21" t="s">
        <v>49</v>
      </c>
      <c r="B1723" s="28" t="n">
        <v>2</v>
      </c>
      <c r="C1723" s="29" t="s">
        <v>56</v>
      </c>
      <c r="D1723" s="30" t="n">
        <v>4445</v>
      </c>
      <c r="E1723" s="24" t="s">
        <v>92</v>
      </c>
      <c r="F1723" s="15" t="n">
        <v>1</v>
      </c>
      <c r="G1723" s="15" t="n">
        <v>0</v>
      </c>
      <c r="H1723" s="2" t="n">
        <f aca="false">MAX(I1723:J1723)</f>
        <v>0</v>
      </c>
      <c r="I1723" s="15" t="n">
        <v>0</v>
      </c>
      <c r="J1723" s="15" t="n">
        <v>0</v>
      </c>
      <c r="K1723" s="15" t="n">
        <v>2.20618344098343</v>
      </c>
      <c r="L1723" s="15" t="n">
        <v>65</v>
      </c>
      <c r="M1723" s="25" t="n">
        <v>4.33539001</v>
      </c>
      <c r="N1723" s="0" t="str">
        <f aca="false">A1723&amp;"_"&amp;B1723</f>
        <v>MAW746_2</v>
      </c>
      <c r="O1723" s="0" t="n">
        <f aca="false">HLOOKUP(N1723,UP!$C$15:$AH$16,2,0)</f>
        <v>1</v>
      </c>
    </row>
    <row r="1724" customFormat="false" ht="15.75" hidden="false" customHeight="true" outlineLevel="0" collapsed="false">
      <c r="A1724" s="21" t="s">
        <v>49</v>
      </c>
      <c r="B1724" s="28" t="n">
        <v>2</v>
      </c>
      <c r="C1724" s="29" t="s">
        <v>56</v>
      </c>
      <c r="D1724" s="30" t="n">
        <v>4030</v>
      </c>
      <c r="E1724" s="24" t="s">
        <v>92</v>
      </c>
      <c r="F1724" s="15" t="n">
        <v>1</v>
      </c>
      <c r="G1724" s="15" t="n">
        <v>0</v>
      </c>
      <c r="H1724" s="2" t="n">
        <f aca="false">MAX(I1724:J1724)</f>
        <v>0</v>
      </c>
      <c r="I1724" s="15" t="n">
        <v>0</v>
      </c>
      <c r="J1724" s="15" t="n">
        <v>0</v>
      </c>
      <c r="K1724" s="15" t="n">
        <v>2.24576750841866</v>
      </c>
      <c r="L1724" s="15" t="n">
        <v>65</v>
      </c>
      <c r="M1724" s="25" t="n">
        <v>4.33539001</v>
      </c>
      <c r="N1724" s="0" t="str">
        <f aca="false">A1724&amp;"_"&amp;B1724</f>
        <v>MAW746_2</v>
      </c>
      <c r="O1724" s="0" t="n">
        <f aca="false">HLOOKUP(N1724,UP!$C$15:$AH$16,2,0)</f>
        <v>1</v>
      </c>
    </row>
    <row r="1725" customFormat="false" ht="15.75" hidden="false" customHeight="true" outlineLevel="0" collapsed="false">
      <c r="A1725" s="21" t="s">
        <v>49</v>
      </c>
      <c r="B1725" s="28" t="n">
        <v>2</v>
      </c>
      <c r="C1725" s="29" t="s">
        <v>56</v>
      </c>
      <c r="D1725" s="30" t="n">
        <v>4444</v>
      </c>
      <c r="E1725" s="24" t="s">
        <v>92</v>
      </c>
      <c r="F1725" s="15" t="n">
        <v>1</v>
      </c>
      <c r="G1725" s="15" t="n">
        <v>0</v>
      </c>
      <c r="H1725" s="2" t="n">
        <f aca="false">MAX(I1725:J1725)</f>
        <v>0</v>
      </c>
      <c r="I1725" s="15" t="n">
        <v>0</v>
      </c>
      <c r="J1725" s="15" t="n">
        <v>0</v>
      </c>
      <c r="K1725" s="15" t="n">
        <v>4.26157043459456</v>
      </c>
      <c r="L1725" s="15" t="n">
        <v>65</v>
      </c>
      <c r="M1725" s="25" t="n">
        <v>4.33539001</v>
      </c>
      <c r="N1725" s="0" t="str">
        <f aca="false">A1725&amp;"_"&amp;B1725</f>
        <v>MAW746_2</v>
      </c>
      <c r="O1725" s="0" t="n">
        <f aca="false">HLOOKUP(N1725,UP!$C$15:$AH$16,2,0)</f>
        <v>1</v>
      </c>
    </row>
    <row r="1726" customFormat="false" ht="15.75" hidden="false" customHeight="true" outlineLevel="0" collapsed="false">
      <c r="A1726" s="21" t="s">
        <v>49</v>
      </c>
      <c r="B1726" s="28" t="n">
        <v>2</v>
      </c>
      <c r="C1726" s="29" t="s">
        <v>53</v>
      </c>
      <c r="D1726" s="30" t="n">
        <v>4266</v>
      </c>
      <c r="E1726" s="24" t="s">
        <v>92</v>
      </c>
      <c r="F1726" s="15" t="n">
        <v>1</v>
      </c>
      <c r="G1726" s="15" t="n">
        <v>0</v>
      </c>
      <c r="H1726" s="2" t="n">
        <f aca="false">MAX(I1726:J1726)</f>
        <v>0</v>
      </c>
      <c r="I1726" s="15" t="n">
        <v>0</v>
      </c>
      <c r="J1726" s="15" t="n">
        <v>0</v>
      </c>
      <c r="K1726" s="15" t="n">
        <v>5.34070751110265</v>
      </c>
      <c r="L1726" s="15" t="n">
        <v>65</v>
      </c>
      <c r="M1726" s="25" t="n">
        <v>4.33539001</v>
      </c>
      <c r="N1726" s="0" t="str">
        <f aca="false">A1726&amp;"_"&amp;B1726</f>
        <v>MAW746_2</v>
      </c>
      <c r="O1726" s="0" t="n">
        <f aca="false">HLOOKUP(N1726,UP!$C$15:$AH$16,2,0)</f>
        <v>1</v>
      </c>
    </row>
    <row r="1727" customFormat="false" ht="15.75" hidden="false" customHeight="true" outlineLevel="0" collapsed="false">
      <c r="A1727" s="21" t="s">
        <v>49</v>
      </c>
      <c r="B1727" s="28" t="n">
        <v>2</v>
      </c>
      <c r="C1727" s="29" t="s">
        <v>56</v>
      </c>
      <c r="D1727" s="30" t="n">
        <v>4614</v>
      </c>
      <c r="E1727" s="24" t="s">
        <v>92</v>
      </c>
      <c r="F1727" s="15" t="n">
        <v>1</v>
      </c>
      <c r="G1727" s="15" t="n">
        <v>0</v>
      </c>
      <c r="H1727" s="2" t="n">
        <f aca="false">MAX(I1727:J1727)</f>
        <v>0</v>
      </c>
      <c r="I1727" s="15" t="n">
        <v>0</v>
      </c>
      <c r="J1727" s="15" t="n">
        <v>0</v>
      </c>
      <c r="K1727" s="15" t="n">
        <v>5.09503496559193</v>
      </c>
      <c r="L1727" s="15" t="n">
        <v>65</v>
      </c>
      <c r="M1727" s="25" t="n">
        <v>4.33539001</v>
      </c>
      <c r="N1727" s="0" t="str">
        <f aca="false">A1727&amp;"_"&amp;B1727</f>
        <v>MAW746_2</v>
      </c>
      <c r="O1727" s="0" t="n">
        <f aca="false">HLOOKUP(N1727,UP!$C$15:$AH$16,2,0)</f>
        <v>1</v>
      </c>
    </row>
    <row r="1728" customFormat="false" ht="15.75" hidden="false" customHeight="true" outlineLevel="0" collapsed="false">
      <c r="A1728" s="21" t="s">
        <v>49</v>
      </c>
      <c r="B1728" s="28" t="n">
        <v>2</v>
      </c>
      <c r="C1728" s="29" t="s">
        <v>76</v>
      </c>
      <c r="D1728" s="30" t="n">
        <v>4615</v>
      </c>
      <c r="E1728" s="24" t="s">
        <v>92</v>
      </c>
      <c r="F1728" s="15" t="n">
        <v>1</v>
      </c>
      <c r="G1728" s="15" t="n">
        <v>0</v>
      </c>
      <c r="H1728" s="2" t="n">
        <f aca="false">MAX(I1728:J1728)</f>
        <v>0</v>
      </c>
      <c r="I1728" s="15" t="n">
        <v>0</v>
      </c>
      <c r="J1728" s="15" t="n">
        <v>0</v>
      </c>
      <c r="K1728" s="15" t="n">
        <v>4.31591998750166</v>
      </c>
      <c r="L1728" s="15" t="n">
        <v>65</v>
      </c>
      <c r="M1728" s="25" t="n">
        <v>4.33539001</v>
      </c>
      <c r="N1728" s="0" t="str">
        <f aca="false">A1728&amp;"_"&amp;B1728</f>
        <v>MAW746_2</v>
      </c>
      <c r="O1728" s="0" t="n">
        <f aca="false">HLOOKUP(N1728,UP!$C$15:$AH$16,2,0)</f>
        <v>1</v>
      </c>
    </row>
    <row r="1729" customFormat="false" ht="15.75" hidden="false" customHeight="true" outlineLevel="0" collapsed="false">
      <c r="A1729" s="21" t="s">
        <v>49</v>
      </c>
      <c r="B1729" s="28" t="n">
        <v>2</v>
      </c>
      <c r="C1729" s="29" t="s">
        <v>56</v>
      </c>
      <c r="D1729" s="30" t="n">
        <v>4616</v>
      </c>
      <c r="E1729" s="24" t="s">
        <v>92</v>
      </c>
      <c r="F1729" s="15" t="n">
        <v>1</v>
      </c>
      <c r="G1729" s="15" t="n">
        <v>0</v>
      </c>
      <c r="H1729" s="2" t="n">
        <f aca="false">MAX(I1729:J1729)</f>
        <v>0</v>
      </c>
      <c r="I1729" s="15" t="n">
        <v>0</v>
      </c>
      <c r="J1729" s="15" t="n">
        <v>0</v>
      </c>
      <c r="K1729" s="15" t="n">
        <v>5.61634299654698</v>
      </c>
      <c r="L1729" s="15" t="n">
        <v>65</v>
      </c>
      <c r="M1729" s="25" t="n">
        <v>4.33539001</v>
      </c>
      <c r="N1729" s="0" t="str">
        <f aca="false">A1729&amp;"_"&amp;B1729</f>
        <v>MAW746_2</v>
      </c>
      <c r="O1729" s="0" t="n">
        <f aca="false">HLOOKUP(N1729,UP!$C$15:$AH$16,2,0)</f>
        <v>1</v>
      </c>
    </row>
    <row r="1730" customFormat="false" ht="15.75" hidden="false" customHeight="true" outlineLevel="0" collapsed="false">
      <c r="A1730" s="21" t="s">
        <v>49</v>
      </c>
      <c r="B1730" s="28" t="n">
        <v>2</v>
      </c>
      <c r="C1730" s="29" t="s">
        <v>56</v>
      </c>
      <c r="D1730" s="30" t="n">
        <v>4238</v>
      </c>
      <c r="E1730" s="24" t="s">
        <v>92</v>
      </c>
      <c r="F1730" s="15" t="n">
        <v>1</v>
      </c>
      <c r="G1730" s="15" t="n">
        <v>0</v>
      </c>
      <c r="H1730" s="2" t="n">
        <f aca="false">MAX(I1730:J1730)</f>
        <v>0</v>
      </c>
      <c r="I1730" s="15" t="n">
        <v>0</v>
      </c>
      <c r="J1730" s="15" t="n">
        <v>0</v>
      </c>
      <c r="K1730" s="15" t="n">
        <v>8.14021999462468</v>
      </c>
      <c r="L1730" s="15" t="n">
        <v>65</v>
      </c>
      <c r="M1730" s="25" t="n">
        <v>4.33539001</v>
      </c>
      <c r="N1730" s="0" t="str">
        <f aca="false">A1730&amp;"_"&amp;B1730</f>
        <v>MAW746_2</v>
      </c>
      <c r="O1730" s="0" t="n">
        <f aca="false">HLOOKUP(N1730,UP!$C$15:$AH$16,2,0)</f>
        <v>1</v>
      </c>
    </row>
    <row r="1731" customFormat="false" ht="15.75" hidden="false" customHeight="true" outlineLevel="0" collapsed="false">
      <c r="A1731" s="21" t="s">
        <v>49</v>
      </c>
      <c r="B1731" s="28" t="n">
        <v>2</v>
      </c>
      <c r="C1731" s="29" t="s">
        <v>58</v>
      </c>
      <c r="D1731" s="30" t="n">
        <v>4081</v>
      </c>
      <c r="E1731" s="24" t="s">
        <v>92</v>
      </c>
      <c r="F1731" s="15" t="n">
        <v>1</v>
      </c>
      <c r="G1731" s="15" t="n">
        <v>0</v>
      </c>
      <c r="H1731" s="2" t="n">
        <f aca="false">MAX(I1731:J1731)</f>
        <v>0</v>
      </c>
      <c r="I1731" s="15" t="n">
        <v>0</v>
      </c>
      <c r="J1731" s="15" t="n">
        <v>0</v>
      </c>
      <c r="K1731" s="15" t="n">
        <v>4.11171646501832</v>
      </c>
      <c r="L1731" s="15" t="n">
        <v>65</v>
      </c>
      <c r="M1731" s="25" t="n">
        <v>4.33539001</v>
      </c>
      <c r="N1731" s="0" t="str">
        <f aca="false">A1731&amp;"_"&amp;B1731</f>
        <v>MAW746_2</v>
      </c>
      <c r="O1731" s="0" t="n">
        <f aca="false">HLOOKUP(N1731,UP!$C$15:$AH$16,2,0)</f>
        <v>1</v>
      </c>
    </row>
    <row r="1732" customFormat="false" ht="15.75" hidden="false" customHeight="true" outlineLevel="0" collapsed="false">
      <c r="A1732" s="21" t="s">
        <v>49</v>
      </c>
      <c r="B1732" s="28" t="n">
        <v>2</v>
      </c>
      <c r="C1732" s="29" t="s">
        <v>56</v>
      </c>
      <c r="D1732" s="30" t="n">
        <v>4093</v>
      </c>
      <c r="E1732" s="24" t="s">
        <v>92</v>
      </c>
      <c r="F1732" s="15" t="n">
        <v>1</v>
      </c>
      <c r="G1732" s="15" t="n">
        <v>0</v>
      </c>
      <c r="H1732" s="2" t="n">
        <f aca="false">MAX(I1732:J1732)</f>
        <v>0</v>
      </c>
      <c r="I1732" s="15" t="n">
        <v>0</v>
      </c>
      <c r="J1732" s="15" t="n">
        <v>0</v>
      </c>
      <c r="K1732" s="15" t="n">
        <v>5.66900394340278</v>
      </c>
      <c r="L1732" s="15" t="n">
        <v>65</v>
      </c>
      <c r="M1732" s="25" t="n">
        <v>4.33539001</v>
      </c>
      <c r="N1732" s="0" t="str">
        <f aca="false">A1732&amp;"_"&amp;B1732</f>
        <v>MAW746_2</v>
      </c>
      <c r="O1732" s="0" t="n">
        <f aca="false">HLOOKUP(N1732,UP!$C$15:$AH$16,2,0)</f>
        <v>1</v>
      </c>
    </row>
    <row r="1733" customFormat="false" ht="15.75" hidden="false" customHeight="true" outlineLevel="0" collapsed="false">
      <c r="A1733" s="21" t="s">
        <v>49</v>
      </c>
      <c r="B1733" s="28" t="n">
        <v>2</v>
      </c>
      <c r="C1733" s="29" t="s">
        <v>56</v>
      </c>
      <c r="D1733" s="30" t="n">
        <v>4219</v>
      </c>
      <c r="E1733" s="24" t="s">
        <v>92</v>
      </c>
      <c r="F1733" s="15" t="n">
        <v>1</v>
      </c>
      <c r="G1733" s="15" t="n">
        <v>0</v>
      </c>
      <c r="H1733" s="2" t="n">
        <f aca="false">MAX(I1733:J1733)</f>
        <v>0</v>
      </c>
      <c r="I1733" s="15" t="n">
        <v>0</v>
      </c>
      <c r="J1733" s="15" t="n">
        <v>0</v>
      </c>
      <c r="K1733" s="15" t="n">
        <v>4.19009920172539</v>
      </c>
      <c r="L1733" s="15" t="n">
        <v>65</v>
      </c>
      <c r="M1733" s="25" t="n">
        <v>4.33539001</v>
      </c>
      <c r="N1733" s="0" t="str">
        <f aca="false">A1733&amp;"_"&amp;B1733</f>
        <v>MAW746_2</v>
      </c>
      <c r="O1733" s="0" t="n">
        <f aca="false">HLOOKUP(N1733,UP!$C$15:$AH$16,2,0)</f>
        <v>1</v>
      </c>
    </row>
    <row r="1734" customFormat="false" ht="15.75" hidden="false" customHeight="true" outlineLevel="0" collapsed="false">
      <c r="A1734" s="21" t="s">
        <v>49</v>
      </c>
      <c r="B1734" s="28" t="n">
        <v>2</v>
      </c>
      <c r="C1734" s="29" t="s">
        <v>56</v>
      </c>
      <c r="D1734" s="30" t="n">
        <v>4604</v>
      </c>
      <c r="E1734" s="24" t="s">
        <v>92</v>
      </c>
      <c r="F1734" s="15" t="n">
        <v>1</v>
      </c>
      <c r="G1734" s="15" t="n">
        <v>0</v>
      </c>
      <c r="H1734" s="2" t="n">
        <f aca="false">MAX(I1734:J1734)</f>
        <v>0</v>
      </c>
      <c r="I1734" s="15" t="n">
        <v>0</v>
      </c>
      <c r="J1734" s="15" t="n">
        <v>0</v>
      </c>
      <c r="K1734" s="15" t="n">
        <v>7.14115426087496</v>
      </c>
      <c r="L1734" s="15" t="n">
        <v>65</v>
      </c>
      <c r="M1734" s="25" t="n">
        <v>4.33539001</v>
      </c>
      <c r="N1734" s="0" t="str">
        <f aca="false">A1734&amp;"_"&amp;B1734</f>
        <v>MAW746_2</v>
      </c>
      <c r="O1734" s="0" t="n">
        <f aca="false">HLOOKUP(N1734,UP!$C$15:$AH$16,2,0)</f>
        <v>1</v>
      </c>
    </row>
    <row r="1735" customFormat="false" ht="15.75" hidden="false" customHeight="true" outlineLevel="0" collapsed="false">
      <c r="A1735" s="21" t="s">
        <v>49</v>
      </c>
      <c r="B1735" s="28" t="n">
        <v>2</v>
      </c>
      <c r="C1735" s="29" t="s">
        <v>56</v>
      </c>
      <c r="D1735" s="30" t="n">
        <v>4201</v>
      </c>
      <c r="E1735" s="24" t="s">
        <v>92</v>
      </c>
      <c r="F1735" s="15" t="n">
        <v>1</v>
      </c>
      <c r="G1735" s="15" t="n">
        <v>0</v>
      </c>
      <c r="H1735" s="2" t="n">
        <f aca="false">MAX(I1735:J1735)</f>
        <v>0</v>
      </c>
      <c r="I1735" s="15" t="n">
        <v>0</v>
      </c>
      <c r="J1735" s="15" t="n">
        <v>0</v>
      </c>
      <c r="K1735" s="15" t="n">
        <v>6.84505915327412</v>
      </c>
      <c r="L1735" s="15" t="n">
        <v>65</v>
      </c>
      <c r="M1735" s="25" t="n">
        <v>4.33539001</v>
      </c>
      <c r="N1735" s="0" t="str">
        <f aca="false">A1735&amp;"_"&amp;B1735</f>
        <v>MAW746_2</v>
      </c>
      <c r="O1735" s="0" t="n">
        <f aca="false">HLOOKUP(N1735,UP!$C$15:$AH$16,2,0)</f>
        <v>1</v>
      </c>
    </row>
    <row r="1736" customFormat="false" ht="15.75" hidden="false" customHeight="true" outlineLevel="0" collapsed="false">
      <c r="A1736" s="21" t="s">
        <v>49</v>
      </c>
      <c r="B1736" s="28" t="n">
        <v>2</v>
      </c>
      <c r="C1736" s="29" t="s">
        <v>54</v>
      </c>
      <c r="D1736" s="30" t="n">
        <v>4419</v>
      </c>
      <c r="E1736" s="24" t="s">
        <v>92</v>
      </c>
      <c r="F1736" s="15" t="n">
        <v>1</v>
      </c>
      <c r="G1736" s="15" t="n">
        <v>0</v>
      </c>
      <c r="H1736" s="2" t="n">
        <f aca="false">MAX(I1736:J1736)</f>
        <v>0</v>
      </c>
      <c r="I1736" s="15" t="n">
        <v>0</v>
      </c>
      <c r="J1736" s="15" t="n">
        <v>0</v>
      </c>
      <c r="K1736" s="15" t="n">
        <v>4.71945756385527</v>
      </c>
      <c r="L1736" s="15" t="n">
        <v>65</v>
      </c>
      <c r="M1736" s="25" t="n">
        <v>4.33539001</v>
      </c>
      <c r="N1736" s="0" t="str">
        <f aca="false">A1736&amp;"_"&amp;B1736</f>
        <v>MAW746_2</v>
      </c>
      <c r="O1736" s="0" t="n">
        <f aca="false">HLOOKUP(N1736,UP!$C$15:$AH$16,2,0)</f>
        <v>1</v>
      </c>
    </row>
    <row r="1737" customFormat="false" ht="15.75" hidden="false" customHeight="true" outlineLevel="0" collapsed="false">
      <c r="A1737" s="21" t="s">
        <v>49</v>
      </c>
      <c r="B1737" s="28" t="n">
        <v>2</v>
      </c>
      <c r="C1737" s="29" t="s">
        <v>56</v>
      </c>
      <c r="D1737" s="30" t="n">
        <v>4303</v>
      </c>
      <c r="E1737" s="24" t="s">
        <v>92</v>
      </c>
      <c r="F1737" s="15" t="n">
        <v>1</v>
      </c>
      <c r="G1737" s="15" t="n">
        <v>0</v>
      </c>
      <c r="H1737" s="2" t="n">
        <f aca="false">MAX(I1737:J1737)</f>
        <v>0</v>
      </c>
      <c r="I1737" s="15" t="n">
        <v>0</v>
      </c>
      <c r="J1737" s="15" t="n">
        <v>0</v>
      </c>
      <c r="K1737" s="15" t="n">
        <v>6.64003096271922</v>
      </c>
      <c r="L1737" s="15" t="n">
        <v>65</v>
      </c>
      <c r="M1737" s="25" t="n">
        <v>4.33539001</v>
      </c>
      <c r="N1737" s="0" t="str">
        <f aca="false">A1737&amp;"_"&amp;B1737</f>
        <v>MAW746_2</v>
      </c>
      <c r="O1737" s="0" t="n">
        <f aca="false">HLOOKUP(N1737,UP!$C$15:$AH$16,2,0)</f>
        <v>1</v>
      </c>
    </row>
    <row r="1738" customFormat="false" ht="15.75" hidden="false" customHeight="true" outlineLevel="0" collapsed="false">
      <c r="A1738" s="21" t="s">
        <v>49</v>
      </c>
      <c r="B1738" s="28" t="n">
        <v>2</v>
      </c>
      <c r="C1738" s="29" t="s">
        <v>56</v>
      </c>
      <c r="D1738" s="30" t="n">
        <v>4010</v>
      </c>
      <c r="E1738" s="24" t="s">
        <v>92</v>
      </c>
      <c r="F1738" s="15" t="n">
        <v>1</v>
      </c>
      <c r="G1738" s="15" t="n">
        <v>0</v>
      </c>
      <c r="H1738" s="2" t="n">
        <f aca="false">MAX(I1738:J1738)</f>
        <v>0</v>
      </c>
      <c r="I1738" s="15" t="n">
        <v>0</v>
      </c>
      <c r="J1738" s="15" t="n">
        <v>0</v>
      </c>
      <c r="K1738" s="15" t="n">
        <v>4.54399961415228</v>
      </c>
      <c r="L1738" s="15" t="n">
        <v>65</v>
      </c>
      <c r="M1738" s="25" t="n">
        <v>4.33539001</v>
      </c>
      <c r="N1738" s="0" t="str">
        <f aca="false">A1738&amp;"_"&amp;B1738</f>
        <v>MAW746_2</v>
      </c>
      <c r="O1738" s="0" t="n">
        <f aca="false">HLOOKUP(N1738,UP!$C$15:$AH$16,2,0)</f>
        <v>1</v>
      </c>
    </row>
    <row r="1739" customFormat="false" ht="15.75" hidden="false" customHeight="true" outlineLevel="0" collapsed="false">
      <c r="A1739" s="21" t="s">
        <v>49</v>
      </c>
      <c r="B1739" s="28" t="n">
        <v>4</v>
      </c>
      <c r="C1739" s="29" t="s">
        <v>56</v>
      </c>
      <c r="D1739" s="30" t="n">
        <v>4394</v>
      </c>
      <c r="E1739" s="24" t="s">
        <v>92</v>
      </c>
      <c r="F1739" s="15" t="n">
        <v>1</v>
      </c>
      <c r="G1739" s="15" t="n">
        <v>0</v>
      </c>
      <c r="H1739" s="2" t="n">
        <f aca="false">MAX(I1739:J1739)</f>
        <v>0</v>
      </c>
      <c r="I1739" s="15" t="n">
        <v>0</v>
      </c>
      <c r="J1739" s="15" t="n">
        <v>0</v>
      </c>
      <c r="K1739" s="15" t="n">
        <v>5.45655374020377</v>
      </c>
      <c r="L1739" s="15" t="n">
        <v>65</v>
      </c>
      <c r="M1739" s="25" t="n">
        <v>4.33539001</v>
      </c>
      <c r="N1739" s="0" t="str">
        <f aca="false">A1739&amp;"_"&amp;B1739</f>
        <v>MAW746_4</v>
      </c>
      <c r="O1739" s="0" t="n">
        <f aca="false">HLOOKUP(N1739,UP!$C$15:$AH$16,2,0)</f>
        <v>1</v>
      </c>
    </row>
    <row r="1740" customFormat="false" ht="15.75" hidden="false" customHeight="true" outlineLevel="0" collapsed="false">
      <c r="A1740" s="21" t="s">
        <v>49</v>
      </c>
      <c r="B1740" s="28" t="n">
        <v>2</v>
      </c>
      <c r="C1740" s="29" t="s">
        <v>67</v>
      </c>
      <c r="D1740" s="30" t="n">
        <v>4211</v>
      </c>
      <c r="E1740" s="24" t="s">
        <v>92</v>
      </c>
      <c r="F1740" s="15" t="n">
        <v>1</v>
      </c>
      <c r="G1740" s="15" t="n">
        <v>0</v>
      </c>
      <c r="H1740" s="2" t="n">
        <f aca="false">MAX(I1740:J1740)</f>
        <v>0</v>
      </c>
      <c r="I1740" s="15" t="n">
        <v>0</v>
      </c>
      <c r="J1740" s="15" t="n">
        <v>0</v>
      </c>
      <c r="K1740" s="15" t="n">
        <v>4.75794207386174</v>
      </c>
      <c r="L1740" s="15" t="n">
        <v>65</v>
      </c>
      <c r="M1740" s="25" t="n">
        <v>4.33539001</v>
      </c>
      <c r="N1740" s="0" t="str">
        <f aca="false">A1740&amp;"_"&amp;B1740</f>
        <v>MAW746_2</v>
      </c>
      <c r="O1740" s="0" t="n">
        <f aca="false">HLOOKUP(N1740,UP!$C$15:$AH$16,2,0)</f>
        <v>1</v>
      </c>
    </row>
    <row r="1741" customFormat="false" ht="15.75" hidden="false" customHeight="true" outlineLevel="0" collapsed="false">
      <c r="A1741" s="21" t="s">
        <v>49</v>
      </c>
      <c r="B1741" s="28" t="n">
        <v>4</v>
      </c>
      <c r="C1741" s="29" t="s">
        <v>71</v>
      </c>
      <c r="D1741" s="30" t="n">
        <v>4372</v>
      </c>
      <c r="E1741" s="24" t="s">
        <v>92</v>
      </c>
      <c r="F1741" s="15" t="n">
        <v>1</v>
      </c>
      <c r="G1741" s="15" t="n">
        <v>0</v>
      </c>
      <c r="H1741" s="2" t="n">
        <f aca="false">MAX(I1741:J1741)</f>
        <v>0</v>
      </c>
      <c r="I1741" s="15" t="n">
        <v>0</v>
      </c>
      <c r="J1741" s="15" t="n">
        <v>0</v>
      </c>
      <c r="K1741" s="15" t="n">
        <v>4.34827839183363</v>
      </c>
      <c r="L1741" s="15" t="n">
        <v>65</v>
      </c>
      <c r="M1741" s="25" t="n">
        <v>4.33539001</v>
      </c>
      <c r="N1741" s="0" t="str">
        <f aca="false">A1741&amp;"_"&amp;B1741</f>
        <v>MAW746_4</v>
      </c>
      <c r="O1741" s="0" t="n">
        <f aca="false">HLOOKUP(N1741,UP!$C$15:$AH$16,2,0)</f>
        <v>1</v>
      </c>
    </row>
    <row r="1742" customFormat="false" ht="15.75" hidden="false" customHeight="true" outlineLevel="0" collapsed="false">
      <c r="A1742" s="21" t="s">
        <v>49</v>
      </c>
      <c r="B1742" s="28" t="n">
        <v>4</v>
      </c>
      <c r="C1742" s="29" t="s">
        <v>56</v>
      </c>
      <c r="D1742" s="30" t="n">
        <v>4122</v>
      </c>
      <c r="E1742" s="24" t="s">
        <v>92</v>
      </c>
      <c r="F1742" s="15" t="n">
        <v>1</v>
      </c>
      <c r="G1742" s="15" t="n">
        <v>0</v>
      </c>
      <c r="H1742" s="2" t="n">
        <f aca="false">MAX(I1742:J1742)</f>
        <v>0</v>
      </c>
      <c r="I1742" s="15" t="n">
        <v>0</v>
      </c>
      <c r="J1742" s="15" t="n">
        <v>0</v>
      </c>
      <c r="K1742" s="15" t="n">
        <v>6.17134460871179</v>
      </c>
      <c r="L1742" s="15" t="n">
        <v>65</v>
      </c>
      <c r="M1742" s="25" t="n">
        <v>4.33539001</v>
      </c>
      <c r="N1742" s="0" t="str">
        <f aca="false">A1742&amp;"_"&amp;B1742</f>
        <v>MAW746_4</v>
      </c>
      <c r="O1742" s="0" t="n">
        <f aca="false">HLOOKUP(N1742,UP!$C$15:$AH$16,2,0)</f>
        <v>1</v>
      </c>
    </row>
    <row r="1743" customFormat="false" ht="15.75" hidden="false" customHeight="true" outlineLevel="0" collapsed="false">
      <c r="A1743" s="21" t="s">
        <v>49</v>
      </c>
      <c r="B1743" s="28" t="n">
        <v>4</v>
      </c>
      <c r="C1743" s="29" t="s">
        <v>60</v>
      </c>
      <c r="D1743" s="30" t="n">
        <v>4514</v>
      </c>
      <c r="E1743" s="24" t="s">
        <v>92</v>
      </c>
      <c r="F1743" s="15" t="n">
        <v>1</v>
      </c>
      <c r="G1743" s="15" t="n">
        <v>0</v>
      </c>
      <c r="H1743" s="2" t="n">
        <f aca="false">MAX(I1743:J1743)</f>
        <v>0</v>
      </c>
      <c r="I1743" s="15" t="n">
        <v>0</v>
      </c>
      <c r="J1743" s="15" t="n">
        <v>0</v>
      </c>
      <c r="K1743" s="15" t="n">
        <v>4.36131600134603</v>
      </c>
      <c r="L1743" s="15" t="n">
        <v>65</v>
      </c>
      <c r="M1743" s="25" t="n">
        <v>4.33539001</v>
      </c>
      <c r="N1743" s="0" t="str">
        <f aca="false">A1743&amp;"_"&amp;B1743</f>
        <v>MAW746_4</v>
      </c>
      <c r="O1743" s="0" t="n">
        <f aca="false">HLOOKUP(N1743,UP!$C$15:$AH$16,2,0)</f>
        <v>1</v>
      </c>
    </row>
    <row r="1744" customFormat="false" ht="15.75" hidden="false" customHeight="true" outlineLevel="0" collapsed="false">
      <c r="A1744" s="21" t="s">
        <v>49</v>
      </c>
      <c r="B1744" s="28" t="n">
        <v>4</v>
      </c>
      <c r="C1744" s="29" t="s">
        <v>60</v>
      </c>
      <c r="D1744" s="30" t="n">
        <v>4513</v>
      </c>
      <c r="E1744" s="24" t="s">
        <v>92</v>
      </c>
      <c r="F1744" s="15" t="n">
        <v>1</v>
      </c>
      <c r="G1744" s="15" t="n">
        <v>0</v>
      </c>
      <c r="H1744" s="2" t="n">
        <f aca="false">MAX(I1744:J1744)</f>
        <v>0</v>
      </c>
      <c r="I1744" s="15" t="n">
        <v>0</v>
      </c>
      <c r="J1744" s="15" t="n">
        <v>0</v>
      </c>
      <c r="K1744" s="15" t="n">
        <v>6.45856471706624</v>
      </c>
      <c r="L1744" s="15" t="n">
        <v>65</v>
      </c>
      <c r="M1744" s="25" t="n">
        <v>4.33539001</v>
      </c>
      <c r="N1744" s="0" t="str">
        <f aca="false">A1744&amp;"_"&amp;B1744</f>
        <v>MAW746_4</v>
      </c>
      <c r="O1744" s="0" t="n">
        <f aca="false">HLOOKUP(N1744,UP!$C$15:$AH$16,2,0)</f>
        <v>1</v>
      </c>
    </row>
    <row r="1745" customFormat="false" ht="15.75" hidden="false" customHeight="true" outlineLevel="0" collapsed="false">
      <c r="A1745" s="21" t="s">
        <v>49</v>
      </c>
      <c r="B1745" s="28" t="n">
        <v>3</v>
      </c>
      <c r="C1745" s="29" t="s">
        <v>56</v>
      </c>
      <c r="D1745" s="30" t="n">
        <v>4562</v>
      </c>
      <c r="E1745" s="24" t="s">
        <v>92</v>
      </c>
      <c r="F1745" s="15" t="n">
        <v>1</v>
      </c>
      <c r="G1745" s="15" t="n">
        <v>0</v>
      </c>
      <c r="H1745" s="2" t="n">
        <f aca="false">MAX(I1745:J1745)</f>
        <v>0</v>
      </c>
      <c r="I1745" s="15" t="n">
        <v>0</v>
      </c>
      <c r="J1745" s="15" t="n">
        <v>0</v>
      </c>
      <c r="K1745" s="15" t="n">
        <v>5.87006587323253</v>
      </c>
      <c r="L1745" s="15" t="n">
        <v>65</v>
      </c>
      <c r="M1745" s="25" t="n">
        <v>4.33539001</v>
      </c>
      <c r="N1745" s="0" t="str">
        <f aca="false">A1745&amp;"_"&amp;B1745</f>
        <v>MAW746_3</v>
      </c>
      <c r="O1745" s="0" t="n">
        <f aca="false">HLOOKUP(N1745,UP!$C$15:$AH$16,2,0)</f>
        <v>1</v>
      </c>
    </row>
    <row r="1746" customFormat="false" ht="15.75" hidden="false" customHeight="true" outlineLevel="0" collapsed="false">
      <c r="A1746" s="21" t="s">
        <v>49</v>
      </c>
      <c r="B1746" s="28" t="n">
        <v>3</v>
      </c>
      <c r="C1746" s="29" t="s">
        <v>56</v>
      </c>
      <c r="D1746" s="30" t="n">
        <v>4171</v>
      </c>
      <c r="E1746" s="24" t="s">
        <v>92</v>
      </c>
      <c r="F1746" s="15" t="n">
        <v>1</v>
      </c>
      <c r="G1746" s="15" t="n">
        <v>0</v>
      </c>
      <c r="H1746" s="2" t="n">
        <f aca="false">MAX(I1746:J1746)</f>
        <v>0</v>
      </c>
      <c r="I1746" s="15" t="n">
        <v>0</v>
      </c>
      <c r="J1746" s="15" t="n">
        <v>0</v>
      </c>
      <c r="K1746" s="15" t="n">
        <v>6.5875270954961</v>
      </c>
      <c r="L1746" s="15" t="n">
        <v>65</v>
      </c>
      <c r="M1746" s="25" t="n">
        <v>4.33539001</v>
      </c>
      <c r="N1746" s="0" t="str">
        <f aca="false">A1746&amp;"_"&amp;B1746</f>
        <v>MAW746_3</v>
      </c>
      <c r="O1746" s="0" t="n">
        <f aca="false">HLOOKUP(N1746,UP!$C$15:$AH$16,2,0)</f>
        <v>1</v>
      </c>
    </row>
    <row r="1747" customFormat="false" ht="15.75" hidden="false" customHeight="true" outlineLevel="0" collapsed="false">
      <c r="A1747" s="21" t="s">
        <v>49</v>
      </c>
      <c r="B1747" s="28" t="n">
        <v>3</v>
      </c>
      <c r="C1747" s="29" t="s">
        <v>67</v>
      </c>
      <c r="D1747" s="30" t="n">
        <v>4815</v>
      </c>
      <c r="E1747" s="24" t="s">
        <v>92</v>
      </c>
      <c r="F1747" s="15" t="n">
        <v>1</v>
      </c>
      <c r="G1747" s="15" t="n">
        <v>0</v>
      </c>
      <c r="H1747" s="2" t="n">
        <f aca="false">MAX(I1747:J1747)</f>
        <v>0</v>
      </c>
      <c r="I1747" s="15" t="n">
        <v>0</v>
      </c>
      <c r="J1747" s="15" t="n">
        <v>0</v>
      </c>
      <c r="K1747" s="15" t="n">
        <v>6.0632738214283</v>
      </c>
      <c r="L1747" s="15" t="n">
        <v>65</v>
      </c>
      <c r="M1747" s="25" t="n">
        <v>4.33539001</v>
      </c>
      <c r="N1747" s="0" t="str">
        <f aca="false">A1747&amp;"_"&amp;B1747</f>
        <v>MAW746_3</v>
      </c>
      <c r="O1747" s="0" t="n">
        <f aca="false">HLOOKUP(N1747,UP!$C$15:$AH$16,2,0)</f>
        <v>1</v>
      </c>
    </row>
    <row r="1748" customFormat="false" ht="15.75" hidden="false" customHeight="true" outlineLevel="0" collapsed="false">
      <c r="A1748" s="21" t="s">
        <v>49</v>
      </c>
      <c r="B1748" s="28" t="n">
        <v>3</v>
      </c>
      <c r="C1748" s="29" t="s">
        <v>56</v>
      </c>
      <c r="D1748" s="30" t="n">
        <v>4710</v>
      </c>
      <c r="E1748" s="24" t="s">
        <v>92</v>
      </c>
      <c r="F1748" s="15" t="n">
        <v>1</v>
      </c>
      <c r="G1748" s="15" t="n">
        <v>0</v>
      </c>
      <c r="H1748" s="2" t="n">
        <f aca="false">MAX(I1748:J1748)</f>
        <v>0</v>
      </c>
      <c r="I1748" s="15" t="n">
        <v>0</v>
      </c>
      <c r="J1748" s="15" t="n">
        <v>0</v>
      </c>
      <c r="K1748" s="15" t="n">
        <v>3.99861912948909</v>
      </c>
      <c r="L1748" s="15" t="n">
        <v>65</v>
      </c>
      <c r="M1748" s="25" t="n">
        <v>4.33539001</v>
      </c>
      <c r="N1748" s="0" t="str">
        <f aca="false">A1748&amp;"_"&amp;B1748</f>
        <v>MAW746_3</v>
      </c>
      <c r="O1748" s="0" t="n">
        <f aca="false">HLOOKUP(N1748,UP!$C$15:$AH$16,2,0)</f>
        <v>1</v>
      </c>
    </row>
    <row r="1749" customFormat="false" ht="15.75" hidden="false" customHeight="true" outlineLevel="0" collapsed="false">
      <c r="A1749" s="21" t="s">
        <v>49</v>
      </c>
      <c r="B1749" s="28" t="n">
        <v>3</v>
      </c>
      <c r="C1749" s="29" t="s">
        <v>56</v>
      </c>
      <c r="D1749" s="30" t="n">
        <v>4829</v>
      </c>
      <c r="E1749" s="24" t="s">
        <v>92</v>
      </c>
      <c r="F1749" s="15" t="n">
        <v>1</v>
      </c>
      <c r="G1749" s="15" t="n">
        <v>0</v>
      </c>
      <c r="H1749" s="2" t="n">
        <f aca="false">MAX(I1749:J1749)</f>
        <v>0</v>
      </c>
      <c r="I1749" s="15" t="n">
        <v>0</v>
      </c>
      <c r="J1749" s="15" t="n">
        <v>0</v>
      </c>
      <c r="K1749" s="15" t="n">
        <v>5.24096194435117</v>
      </c>
      <c r="L1749" s="15" t="n">
        <v>65</v>
      </c>
      <c r="M1749" s="25" t="n">
        <v>4.33539001</v>
      </c>
      <c r="N1749" s="0" t="str">
        <f aca="false">A1749&amp;"_"&amp;B1749</f>
        <v>MAW746_3</v>
      </c>
      <c r="O1749" s="0" t="n">
        <f aca="false">HLOOKUP(N1749,UP!$C$15:$AH$16,2,0)</f>
        <v>1</v>
      </c>
    </row>
    <row r="1750" customFormat="false" ht="15.75" hidden="false" customHeight="true" outlineLevel="0" collapsed="false">
      <c r="A1750" s="21" t="s">
        <v>49</v>
      </c>
      <c r="B1750" s="28" t="n">
        <v>3</v>
      </c>
      <c r="C1750" s="29" t="s">
        <v>56</v>
      </c>
      <c r="D1750" s="30" t="n">
        <v>4706</v>
      </c>
      <c r="E1750" s="24" t="s">
        <v>92</v>
      </c>
      <c r="F1750" s="15" t="n">
        <v>1</v>
      </c>
      <c r="G1750" s="15" t="n">
        <v>0</v>
      </c>
      <c r="H1750" s="2" t="n">
        <f aca="false">MAX(I1750:J1750)</f>
        <v>0</v>
      </c>
      <c r="I1750" s="15" t="n">
        <v>0</v>
      </c>
      <c r="J1750" s="15" t="n">
        <v>0</v>
      </c>
      <c r="K1750" s="15" t="n">
        <v>6.05227824714074</v>
      </c>
      <c r="L1750" s="15" t="n">
        <v>65</v>
      </c>
      <c r="M1750" s="25" t="n">
        <v>4.33539001</v>
      </c>
      <c r="N1750" s="0" t="str">
        <f aca="false">A1750&amp;"_"&amp;B1750</f>
        <v>MAW746_3</v>
      </c>
      <c r="O1750" s="0" t="n">
        <f aca="false">HLOOKUP(N1750,UP!$C$15:$AH$16,2,0)</f>
        <v>1</v>
      </c>
    </row>
    <row r="1751" customFormat="false" ht="15.75" hidden="false" customHeight="true" outlineLevel="0" collapsed="false">
      <c r="A1751" s="21" t="s">
        <v>49</v>
      </c>
      <c r="B1751" s="28" t="n">
        <v>3</v>
      </c>
      <c r="C1751" s="29" t="s">
        <v>67</v>
      </c>
      <c r="D1751" s="30" t="n">
        <v>4695</v>
      </c>
      <c r="E1751" s="24" t="s">
        <v>92</v>
      </c>
      <c r="F1751" s="15" t="n">
        <v>1</v>
      </c>
      <c r="G1751" s="15" t="n">
        <v>0</v>
      </c>
      <c r="H1751" s="2" t="n">
        <f aca="false">MAX(I1751:J1751)</f>
        <v>0</v>
      </c>
      <c r="I1751" s="15" t="n">
        <v>0</v>
      </c>
      <c r="J1751" s="15" t="n">
        <v>0</v>
      </c>
      <c r="K1751" s="15" t="n">
        <v>6.29103928881356</v>
      </c>
      <c r="L1751" s="15" t="n">
        <v>65</v>
      </c>
      <c r="M1751" s="25" t="n">
        <v>4.33539001</v>
      </c>
      <c r="N1751" s="0" t="str">
        <f aca="false">A1751&amp;"_"&amp;B1751</f>
        <v>MAW746_3</v>
      </c>
      <c r="O1751" s="0" t="n">
        <f aca="false">HLOOKUP(N1751,UP!$C$15:$AH$16,2,0)</f>
        <v>1</v>
      </c>
    </row>
    <row r="1752" customFormat="false" ht="15.75" hidden="false" customHeight="true" outlineLevel="0" collapsed="false">
      <c r="A1752" s="21" t="s">
        <v>49</v>
      </c>
      <c r="B1752" s="28" t="n">
        <v>3</v>
      </c>
      <c r="C1752" s="29" t="s">
        <v>57</v>
      </c>
      <c r="D1752" s="30" t="n">
        <v>4871</v>
      </c>
      <c r="E1752" s="24" t="s">
        <v>92</v>
      </c>
      <c r="F1752" s="15" t="n">
        <v>1</v>
      </c>
      <c r="G1752" s="15" t="n">
        <v>0</v>
      </c>
      <c r="H1752" s="2" t="n">
        <f aca="false">MAX(I1752:J1752)</f>
        <v>0</v>
      </c>
      <c r="I1752" s="15" t="n">
        <v>0</v>
      </c>
      <c r="J1752" s="15" t="n">
        <v>0</v>
      </c>
      <c r="K1752" s="15" t="n">
        <v>5.5271610350932</v>
      </c>
      <c r="L1752" s="15" t="n">
        <v>65</v>
      </c>
      <c r="M1752" s="25" t="n">
        <v>4.33539001</v>
      </c>
      <c r="N1752" s="0" t="str">
        <f aca="false">A1752&amp;"_"&amp;B1752</f>
        <v>MAW746_3</v>
      </c>
      <c r="O1752" s="0" t="n">
        <f aca="false">HLOOKUP(N1752,UP!$C$15:$AH$16,2,0)</f>
        <v>1</v>
      </c>
    </row>
    <row r="1753" customFormat="false" ht="15.75" hidden="false" customHeight="true" outlineLevel="0" collapsed="false">
      <c r="A1753" s="21" t="s">
        <v>49</v>
      </c>
      <c r="B1753" s="28" t="n">
        <v>3</v>
      </c>
      <c r="C1753" s="29" t="s">
        <v>45</v>
      </c>
      <c r="D1753" s="30" t="n">
        <v>4690</v>
      </c>
      <c r="E1753" s="24" t="s">
        <v>92</v>
      </c>
      <c r="F1753" s="15" t="n">
        <v>1</v>
      </c>
      <c r="G1753" s="15" t="n">
        <v>0</v>
      </c>
      <c r="H1753" s="2" t="n">
        <f aca="false">MAX(I1753:J1753)</f>
        <v>0</v>
      </c>
      <c r="I1753" s="15" t="n">
        <v>0</v>
      </c>
      <c r="J1753" s="15" t="n">
        <v>0</v>
      </c>
      <c r="K1753" s="15" t="n">
        <v>2.78376525034592</v>
      </c>
      <c r="L1753" s="15" t="n">
        <v>65</v>
      </c>
      <c r="M1753" s="25" t="n">
        <v>4.33539001</v>
      </c>
      <c r="N1753" s="0" t="str">
        <f aca="false">A1753&amp;"_"&amp;B1753</f>
        <v>MAW746_3</v>
      </c>
      <c r="O1753" s="0" t="n">
        <f aca="false">HLOOKUP(N1753,UP!$C$15:$AH$16,2,0)</f>
        <v>1</v>
      </c>
    </row>
    <row r="1754" customFormat="false" ht="15.75" hidden="false" customHeight="true" outlineLevel="0" collapsed="false">
      <c r="A1754" s="21" t="s">
        <v>49</v>
      </c>
      <c r="B1754" s="28" t="n">
        <v>3</v>
      </c>
      <c r="C1754" s="29" t="s">
        <v>57</v>
      </c>
      <c r="D1754" s="30" t="n">
        <v>4550</v>
      </c>
      <c r="E1754" s="24" t="s">
        <v>92</v>
      </c>
      <c r="F1754" s="15" t="n">
        <v>1</v>
      </c>
      <c r="G1754" s="15" t="n">
        <v>0</v>
      </c>
      <c r="H1754" s="2" t="n">
        <f aca="false">MAX(I1754:J1754)</f>
        <v>0</v>
      </c>
      <c r="I1754" s="15" t="n">
        <v>0</v>
      </c>
      <c r="J1754" s="15" t="n">
        <v>0</v>
      </c>
      <c r="K1754" s="15" t="n">
        <v>4.44912351601387</v>
      </c>
      <c r="L1754" s="15" t="n">
        <v>65</v>
      </c>
      <c r="M1754" s="25" t="n">
        <v>4.33539001</v>
      </c>
      <c r="N1754" s="0" t="str">
        <f aca="false">A1754&amp;"_"&amp;B1754</f>
        <v>MAW746_3</v>
      </c>
      <c r="O1754" s="0" t="n">
        <f aca="false">HLOOKUP(N1754,UP!$C$15:$AH$16,2,0)</f>
        <v>1</v>
      </c>
    </row>
    <row r="1755" customFormat="false" ht="15.75" hidden="false" customHeight="true" outlineLevel="0" collapsed="false">
      <c r="A1755" s="21" t="s">
        <v>49</v>
      </c>
      <c r="B1755" s="28" t="n">
        <v>2</v>
      </c>
      <c r="C1755" s="29" t="s">
        <v>56</v>
      </c>
      <c r="D1755" s="30" t="n">
        <v>4060</v>
      </c>
      <c r="E1755" s="24" t="s">
        <v>92</v>
      </c>
      <c r="F1755" s="15" t="n">
        <v>1</v>
      </c>
      <c r="G1755" s="15" t="n">
        <v>0</v>
      </c>
      <c r="H1755" s="2" t="n">
        <f aca="false">MAX(I1755:J1755)</f>
        <v>0</v>
      </c>
      <c r="I1755" s="15" t="n">
        <v>0</v>
      </c>
      <c r="J1755" s="15" t="n">
        <v>0</v>
      </c>
      <c r="K1755" s="15" t="n">
        <v>5.98622626159901</v>
      </c>
      <c r="L1755" s="15" t="n">
        <v>65</v>
      </c>
      <c r="M1755" s="25" t="n">
        <v>4.33539001</v>
      </c>
      <c r="N1755" s="0" t="str">
        <f aca="false">A1755&amp;"_"&amp;B1755</f>
        <v>MAW746_2</v>
      </c>
      <c r="O1755" s="0" t="n">
        <f aca="false">HLOOKUP(N1755,UP!$C$15:$AH$16,2,0)</f>
        <v>1</v>
      </c>
    </row>
    <row r="1756" customFormat="false" ht="15.75" hidden="false" customHeight="true" outlineLevel="0" collapsed="false">
      <c r="A1756" s="21" t="s">
        <v>49</v>
      </c>
      <c r="B1756" s="28" t="n">
        <v>2</v>
      </c>
      <c r="C1756" s="29" t="s">
        <v>56</v>
      </c>
      <c r="D1756" s="30" t="n">
        <v>4285</v>
      </c>
      <c r="E1756" s="24" t="s">
        <v>92</v>
      </c>
      <c r="F1756" s="15" t="n">
        <v>1</v>
      </c>
      <c r="G1756" s="15" t="n">
        <v>0</v>
      </c>
      <c r="H1756" s="2" t="n">
        <f aca="false">MAX(I1756:J1756)</f>
        <v>0</v>
      </c>
      <c r="I1756" s="15" t="n">
        <v>0</v>
      </c>
      <c r="J1756" s="15" t="n">
        <v>0</v>
      </c>
      <c r="K1756" s="15" t="n">
        <v>7.2090126621925</v>
      </c>
      <c r="L1756" s="15" t="n">
        <v>65</v>
      </c>
      <c r="M1756" s="25" t="n">
        <v>4.33539001</v>
      </c>
      <c r="N1756" s="0" t="str">
        <f aca="false">A1756&amp;"_"&amp;B1756</f>
        <v>MAW746_2</v>
      </c>
      <c r="O1756" s="0" t="n">
        <f aca="false">HLOOKUP(N1756,UP!$C$15:$AH$16,2,0)</f>
        <v>1</v>
      </c>
    </row>
    <row r="1757" customFormat="false" ht="15.75" hidden="false" customHeight="true" outlineLevel="0" collapsed="false">
      <c r="A1757" s="21" t="s">
        <v>49</v>
      </c>
      <c r="B1757" s="28" t="n">
        <v>4</v>
      </c>
      <c r="C1757" s="29" t="s">
        <v>57</v>
      </c>
      <c r="D1757" s="30" t="n">
        <v>4347</v>
      </c>
      <c r="E1757" s="24" t="s">
        <v>92</v>
      </c>
      <c r="F1757" s="15" t="n">
        <v>1</v>
      </c>
      <c r="G1757" s="15" t="n">
        <v>0</v>
      </c>
      <c r="H1757" s="2" t="n">
        <f aca="false">MAX(I1757:J1757)</f>
        <v>0</v>
      </c>
      <c r="I1757" s="15" t="n">
        <v>0</v>
      </c>
      <c r="J1757" s="15" t="n">
        <v>0</v>
      </c>
      <c r="K1757" s="15" t="n">
        <v>6.52917201195567</v>
      </c>
      <c r="L1757" s="15" t="n">
        <v>65</v>
      </c>
      <c r="M1757" s="25" t="n">
        <v>4.33539001</v>
      </c>
      <c r="N1757" s="0" t="str">
        <f aca="false">A1757&amp;"_"&amp;B1757</f>
        <v>MAW746_4</v>
      </c>
      <c r="O1757" s="0" t="n">
        <f aca="false">HLOOKUP(N1757,UP!$C$15:$AH$16,2,0)</f>
        <v>1</v>
      </c>
    </row>
    <row r="1758" customFormat="false" ht="15.75" hidden="false" customHeight="true" outlineLevel="0" collapsed="false">
      <c r="A1758" s="21" t="s">
        <v>49</v>
      </c>
      <c r="B1758" s="28" t="n">
        <v>4</v>
      </c>
      <c r="C1758" s="29" t="s">
        <v>57</v>
      </c>
      <c r="D1758" s="30" t="n">
        <v>4540</v>
      </c>
      <c r="E1758" s="24" t="s">
        <v>92</v>
      </c>
      <c r="F1758" s="15" t="n">
        <v>1</v>
      </c>
      <c r="G1758" s="15" t="n">
        <v>0</v>
      </c>
      <c r="H1758" s="2" t="n">
        <f aca="false">MAX(I1758:J1758)</f>
        <v>0</v>
      </c>
      <c r="I1758" s="15" t="n">
        <v>0</v>
      </c>
      <c r="J1758" s="15" t="n">
        <v>0</v>
      </c>
      <c r="K1758" s="15" t="n">
        <v>4.7521301274526</v>
      </c>
      <c r="L1758" s="15" t="n">
        <v>65</v>
      </c>
      <c r="M1758" s="25" t="n">
        <v>4.33539001</v>
      </c>
      <c r="N1758" s="0" t="str">
        <f aca="false">A1758&amp;"_"&amp;B1758</f>
        <v>MAW746_4</v>
      </c>
      <c r="O1758" s="0" t="n">
        <f aca="false">HLOOKUP(N1758,UP!$C$15:$AH$16,2,0)</f>
        <v>1</v>
      </c>
    </row>
    <row r="1759" customFormat="false" ht="15.75" hidden="false" customHeight="true" outlineLevel="0" collapsed="false">
      <c r="A1759" s="21" t="s">
        <v>49</v>
      </c>
      <c r="B1759" s="28" t="n">
        <v>4</v>
      </c>
      <c r="C1759" s="29" t="s">
        <v>57</v>
      </c>
      <c r="D1759" s="30" t="n">
        <v>4333</v>
      </c>
      <c r="E1759" s="24" t="s">
        <v>92</v>
      </c>
      <c r="F1759" s="15" t="n">
        <v>1</v>
      </c>
      <c r="G1759" s="15" t="n">
        <v>0</v>
      </c>
      <c r="H1759" s="2" t="n">
        <f aca="false">MAX(I1759:J1759)</f>
        <v>0</v>
      </c>
      <c r="I1759" s="15" t="n">
        <v>0</v>
      </c>
      <c r="J1759" s="15" t="n">
        <v>0</v>
      </c>
      <c r="K1759" s="15" t="n">
        <v>6.65397178011952</v>
      </c>
      <c r="L1759" s="15" t="n">
        <v>65</v>
      </c>
      <c r="M1759" s="25" t="n">
        <v>4.33539001</v>
      </c>
      <c r="N1759" s="0" t="str">
        <f aca="false">A1759&amp;"_"&amp;B1759</f>
        <v>MAW746_4</v>
      </c>
      <c r="O1759" s="0" t="n">
        <f aca="false">HLOOKUP(N1759,UP!$C$15:$AH$16,2,0)</f>
        <v>1</v>
      </c>
    </row>
    <row r="1760" customFormat="false" ht="15.75" hidden="false" customHeight="true" outlineLevel="0" collapsed="false">
      <c r="A1760" s="21" t="s">
        <v>49</v>
      </c>
      <c r="B1760" s="28" t="n">
        <v>4</v>
      </c>
      <c r="C1760" s="29" t="s">
        <v>56</v>
      </c>
      <c r="D1760" s="30" t="n">
        <v>4329</v>
      </c>
      <c r="E1760" s="24" t="s">
        <v>92</v>
      </c>
      <c r="F1760" s="15" t="n">
        <v>1</v>
      </c>
      <c r="G1760" s="15" t="n">
        <v>0</v>
      </c>
      <c r="H1760" s="2" t="n">
        <f aca="false">MAX(I1760:J1760)</f>
        <v>0</v>
      </c>
      <c r="I1760" s="15" t="n">
        <v>0</v>
      </c>
      <c r="J1760" s="15" t="n">
        <v>0</v>
      </c>
      <c r="K1760" s="15" t="n">
        <v>4.6533270384972</v>
      </c>
      <c r="L1760" s="15" t="n">
        <v>65</v>
      </c>
      <c r="M1760" s="25" t="n">
        <v>4.33539001</v>
      </c>
      <c r="N1760" s="0" t="str">
        <f aca="false">A1760&amp;"_"&amp;B1760</f>
        <v>MAW746_4</v>
      </c>
      <c r="O1760" s="0" t="n">
        <f aca="false">HLOOKUP(N1760,UP!$C$15:$AH$16,2,0)</f>
        <v>1</v>
      </c>
    </row>
    <row r="1761" customFormat="false" ht="15.75" hidden="false" customHeight="true" outlineLevel="0" collapsed="false">
      <c r="A1761" s="21" t="s">
        <v>49</v>
      </c>
      <c r="B1761" s="28" t="n">
        <v>4</v>
      </c>
      <c r="C1761" s="29" t="s">
        <v>61</v>
      </c>
      <c r="D1761" s="30" t="n">
        <v>4508</v>
      </c>
      <c r="E1761" s="24" t="s">
        <v>92</v>
      </c>
      <c r="F1761" s="15" t="n">
        <v>1</v>
      </c>
      <c r="G1761" s="15" t="n">
        <v>0</v>
      </c>
      <c r="H1761" s="2" t="n">
        <f aca="false">MAX(I1761:J1761)</f>
        <v>0</v>
      </c>
      <c r="I1761" s="15" t="n">
        <v>0</v>
      </c>
      <c r="J1761" s="15" t="n">
        <v>0</v>
      </c>
      <c r="K1761" s="15" t="n">
        <v>6.427070250714</v>
      </c>
      <c r="L1761" s="15" t="n">
        <v>65</v>
      </c>
      <c r="M1761" s="25" t="n">
        <v>4.33539001</v>
      </c>
      <c r="N1761" s="0" t="str">
        <f aca="false">A1761&amp;"_"&amp;B1761</f>
        <v>MAW746_4</v>
      </c>
      <c r="O1761" s="0" t="n">
        <f aca="false">HLOOKUP(N1761,UP!$C$15:$AH$16,2,0)</f>
        <v>1</v>
      </c>
    </row>
    <row r="1762" customFormat="false" ht="15.75" hidden="false" customHeight="true" outlineLevel="0" collapsed="false">
      <c r="A1762" s="21" t="s">
        <v>49</v>
      </c>
      <c r="B1762" s="28" t="n">
        <v>4</v>
      </c>
      <c r="C1762" s="29" t="s">
        <v>56</v>
      </c>
      <c r="D1762" s="30" t="n">
        <v>4494</v>
      </c>
      <c r="E1762" s="24" t="s">
        <v>92</v>
      </c>
      <c r="F1762" s="15" t="n">
        <v>1</v>
      </c>
      <c r="G1762" s="15" t="n">
        <v>0</v>
      </c>
      <c r="H1762" s="2" t="n">
        <f aca="false">MAX(I1762:J1762)</f>
        <v>0</v>
      </c>
      <c r="I1762" s="15" t="n">
        <v>0</v>
      </c>
      <c r="J1762" s="15" t="n">
        <v>0</v>
      </c>
      <c r="K1762" s="15" t="n">
        <v>5.76505813878629</v>
      </c>
      <c r="L1762" s="15" t="n">
        <v>65</v>
      </c>
      <c r="M1762" s="25" t="n">
        <v>4.33539001</v>
      </c>
      <c r="N1762" s="0" t="str">
        <f aca="false">A1762&amp;"_"&amp;B1762</f>
        <v>MAW746_4</v>
      </c>
      <c r="O1762" s="0" t="n">
        <f aca="false">HLOOKUP(N1762,UP!$C$15:$AH$16,2,0)</f>
        <v>1</v>
      </c>
    </row>
    <row r="1763" customFormat="false" ht="15.75" hidden="false" customHeight="true" outlineLevel="0" collapsed="false">
      <c r="A1763" s="21" t="s">
        <v>49</v>
      </c>
      <c r="B1763" s="28" t="n">
        <v>4</v>
      </c>
      <c r="C1763" s="29" t="s">
        <v>83</v>
      </c>
      <c r="D1763" s="30" t="n">
        <v>4318</v>
      </c>
      <c r="E1763" s="24" t="s">
        <v>92</v>
      </c>
      <c r="F1763" s="15" t="n">
        <v>1</v>
      </c>
      <c r="G1763" s="15" t="n">
        <v>0</v>
      </c>
      <c r="H1763" s="2" t="n">
        <f aca="false">MAX(I1763:J1763)</f>
        <v>0</v>
      </c>
      <c r="I1763" s="15" t="n">
        <v>0</v>
      </c>
      <c r="J1763" s="15" t="n">
        <v>0</v>
      </c>
      <c r="K1763" s="15" t="n">
        <v>3.32097759410977</v>
      </c>
      <c r="L1763" s="15" t="n">
        <v>65</v>
      </c>
      <c r="M1763" s="25" t="n">
        <v>4.33539001</v>
      </c>
      <c r="N1763" s="0" t="str">
        <f aca="false">A1763&amp;"_"&amp;B1763</f>
        <v>MAW746_4</v>
      </c>
      <c r="O1763" s="0" t="n">
        <f aca="false">HLOOKUP(N1763,UP!$C$15:$AH$16,2,0)</f>
        <v>1</v>
      </c>
    </row>
    <row r="1764" customFormat="false" ht="15.75" hidden="false" customHeight="true" outlineLevel="0" collapsed="false">
      <c r="A1764" s="21" t="s">
        <v>49</v>
      </c>
      <c r="B1764" s="28" t="n">
        <v>2</v>
      </c>
      <c r="C1764" s="29" t="s">
        <v>56</v>
      </c>
      <c r="D1764" s="30" t="n">
        <v>4056</v>
      </c>
      <c r="E1764" s="24" t="s">
        <v>92</v>
      </c>
      <c r="F1764" s="15" t="n">
        <v>1</v>
      </c>
      <c r="G1764" s="15" t="n">
        <v>0</v>
      </c>
      <c r="H1764" s="2" t="n">
        <f aca="false">MAX(I1764:J1764)</f>
        <v>0</v>
      </c>
      <c r="I1764" s="15" t="n">
        <v>0</v>
      </c>
      <c r="J1764" s="15" t="n">
        <v>0</v>
      </c>
      <c r="K1764" s="15" t="n">
        <v>5.16273628727679</v>
      </c>
      <c r="L1764" s="15" t="n">
        <v>65</v>
      </c>
      <c r="M1764" s="25" t="n">
        <v>4.33539001</v>
      </c>
      <c r="N1764" s="0" t="str">
        <f aca="false">A1764&amp;"_"&amp;B1764</f>
        <v>MAW746_2</v>
      </c>
      <c r="O1764" s="0" t="n">
        <f aca="false">HLOOKUP(N1764,UP!$C$15:$AH$16,2,0)</f>
        <v>1</v>
      </c>
    </row>
    <row r="1765" customFormat="false" ht="15.75" hidden="false" customHeight="true" outlineLevel="0" collapsed="false">
      <c r="A1765" s="21" t="s">
        <v>49</v>
      </c>
      <c r="B1765" s="28" t="n">
        <v>2</v>
      </c>
      <c r="C1765" s="29" t="s">
        <v>57</v>
      </c>
      <c r="D1765" s="30" t="n">
        <v>4630</v>
      </c>
      <c r="E1765" s="24" t="s">
        <v>92</v>
      </c>
      <c r="F1765" s="15" t="n">
        <v>1</v>
      </c>
      <c r="G1765" s="15" t="n">
        <v>0</v>
      </c>
      <c r="H1765" s="2" t="n">
        <f aca="false">MAX(I1765:J1765)</f>
        <v>0</v>
      </c>
      <c r="I1765" s="15" t="n">
        <v>0</v>
      </c>
      <c r="J1765" s="15" t="n">
        <v>0</v>
      </c>
      <c r="K1765" s="15" t="n">
        <v>3.83101516142007</v>
      </c>
      <c r="L1765" s="15" t="n">
        <v>65</v>
      </c>
      <c r="M1765" s="25" t="n">
        <v>4.33539001</v>
      </c>
      <c r="N1765" s="0" t="str">
        <f aca="false">A1765&amp;"_"&amp;B1765</f>
        <v>MAW746_2</v>
      </c>
      <c r="O1765" s="0" t="n">
        <f aca="false">HLOOKUP(N1765,UP!$C$15:$AH$16,2,0)</f>
        <v>1</v>
      </c>
    </row>
    <row r="1766" customFormat="false" ht="15.75" hidden="false" customHeight="true" outlineLevel="0" collapsed="false">
      <c r="A1766" s="21" t="s">
        <v>49</v>
      </c>
      <c r="B1766" s="28" t="n">
        <v>2</v>
      </c>
      <c r="C1766" s="29" t="s">
        <v>56</v>
      </c>
      <c r="D1766" s="30" t="n">
        <v>4289</v>
      </c>
      <c r="E1766" s="24" t="s">
        <v>92</v>
      </c>
      <c r="F1766" s="15" t="n">
        <v>1</v>
      </c>
      <c r="G1766" s="15" t="n">
        <v>0</v>
      </c>
      <c r="H1766" s="2" t="n">
        <f aca="false">MAX(I1766:J1766)</f>
        <v>0</v>
      </c>
      <c r="I1766" s="15" t="n">
        <v>0</v>
      </c>
      <c r="J1766" s="15" t="n">
        <v>0</v>
      </c>
      <c r="K1766" s="15" t="n">
        <v>4.64166387577075</v>
      </c>
      <c r="L1766" s="15" t="n">
        <v>65</v>
      </c>
      <c r="M1766" s="25" t="n">
        <v>4.33539001</v>
      </c>
      <c r="N1766" s="0" t="str">
        <f aca="false">A1766&amp;"_"&amp;B1766</f>
        <v>MAW746_2</v>
      </c>
      <c r="O1766" s="0" t="n">
        <f aca="false">HLOOKUP(N1766,UP!$C$15:$AH$16,2,0)</f>
        <v>1</v>
      </c>
    </row>
    <row r="1767" customFormat="false" ht="15.75" hidden="false" customHeight="true" outlineLevel="0" collapsed="false">
      <c r="A1767" s="21" t="s">
        <v>49</v>
      </c>
      <c r="B1767" s="28" t="n">
        <v>2</v>
      </c>
      <c r="C1767" s="29" t="s">
        <v>56</v>
      </c>
      <c r="D1767" s="30" t="n">
        <v>4295</v>
      </c>
      <c r="E1767" s="24" t="s">
        <v>92</v>
      </c>
      <c r="F1767" s="15" t="n">
        <v>1</v>
      </c>
      <c r="G1767" s="15" t="n">
        <v>0</v>
      </c>
      <c r="H1767" s="2" t="n">
        <f aca="false">MAX(I1767:J1767)</f>
        <v>0</v>
      </c>
      <c r="I1767" s="15" t="n">
        <v>0</v>
      </c>
      <c r="J1767" s="15" t="n">
        <v>0</v>
      </c>
      <c r="K1767" s="15" t="n">
        <v>3.17049530600282</v>
      </c>
      <c r="L1767" s="15" t="n">
        <v>65</v>
      </c>
      <c r="M1767" s="25" t="n">
        <v>4.33539001</v>
      </c>
      <c r="N1767" s="0" t="str">
        <f aca="false">A1767&amp;"_"&amp;B1767</f>
        <v>MAW746_2</v>
      </c>
      <c r="O1767" s="0" t="n">
        <f aca="false">HLOOKUP(N1767,UP!$C$15:$AH$16,2,0)</f>
        <v>1</v>
      </c>
    </row>
    <row r="1768" customFormat="false" ht="15.75" hidden="false" customHeight="true" outlineLevel="0" collapsed="false">
      <c r="A1768" s="21" t="s">
        <v>49</v>
      </c>
      <c r="B1768" s="28" t="n">
        <v>2</v>
      </c>
      <c r="C1768" s="29" t="s">
        <v>57</v>
      </c>
      <c r="D1768" s="30" t="n">
        <v>4624</v>
      </c>
      <c r="E1768" s="24" t="s">
        <v>92</v>
      </c>
      <c r="F1768" s="15" t="n">
        <v>1</v>
      </c>
      <c r="G1768" s="15" t="n">
        <v>0</v>
      </c>
      <c r="H1768" s="2" t="n">
        <f aca="false">MAX(I1768:J1768)</f>
        <v>0</v>
      </c>
      <c r="I1768" s="15" t="n">
        <v>0</v>
      </c>
      <c r="J1768" s="15" t="n">
        <v>0</v>
      </c>
      <c r="K1768" s="15" t="n">
        <v>4.43749962319558</v>
      </c>
      <c r="L1768" s="15" t="n">
        <v>65</v>
      </c>
      <c r="M1768" s="25" t="n">
        <v>4.33539001</v>
      </c>
      <c r="N1768" s="0" t="str">
        <f aca="false">A1768&amp;"_"&amp;B1768</f>
        <v>MAW746_2</v>
      </c>
      <c r="O1768" s="0" t="n">
        <f aca="false">HLOOKUP(N1768,UP!$C$15:$AH$16,2,0)</f>
        <v>1</v>
      </c>
    </row>
    <row r="1769" customFormat="false" ht="15.75" hidden="false" customHeight="true" outlineLevel="0" collapsed="false">
      <c r="A1769" s="21" t="s">
        <v>49</v>
      </c>
      <c r="B1769" s="28" t="n">
        <v>2</v>
      </c>
      <c r="C1769" s="29" t="s">
        <v>56</v>
      </c>
      <c r="D1769" s="30" t="n">
        <v>4315</v>
      </c>
      <c r="E1769" s="24" t="s">
        <v>92</v>
      </c>
      <c r="F1769" s="15" t="n">
        <v>1</v>
      </c>
      <c r="G1769" s="15" t="n">
        <v>0</v>
      </c>
      <c r="H1769" s="2" t="n">
        <f aca="false">MAX(I1769:J1769)</f>
        <v>0</v>
      </c>
      <c r="I1769" s="15" t="n">
        <v>0</v>
      </c>
      <c r="J1769" s="15" t="n">
        <v>0</v>
      </c>
      <c r="K1769" s="15" t="n">
        <v>5.71141544422624</v>
      </c>
      <c r="L1769" s="15" t="n">
        <v>65</v>
      </c>
      <c r="M1769" s="25" t="n">
        <v>4.33539001</v>
      </c>
      <c r="N1769" s="0" t="str">
        <f aca="false">A1769&amp;"_"&amp;B1769</f>
        <v>MAW746_2</v>
      </c>
      <c r="O1769" s="0" t="n">
        <f aca="false">HLOOKUP(N1769,UP!$C$15:$AH$16,2,0)</f>
        <v>1</v>
      </c>
    </row>
    <row r="1770" customFormat="false" ht="15.75" hidden="false" customHeight="true" outlineLevel="0" collapsed="false">
      <c r="A1770" s="21" t="s">
        <v>49</v>
      </c>
      <c r="B1770" s="28" t="n">
        <v>2</v>
      </c>
      <c r="C1770" s="29" t="s">
        <v>57</v>
      </c>
      <c r="D1770" s="30" t="n">
        <v>4461</v>
      </c>
      <c r="E1770" s="24" t="s">
        <v>92</v>
      </c>
      <c r="F1770" s="15" t="n">
        <v>1</v>
      </c>
      <c r="G1770" s="15" t="n">
        <v>0</v>
      </c>
      <c r="H1770" s="2" t="n">
        <f aca="false">MAX(I1770:J1770)</f>
        <v>0</v>
      </c>
      <c r="I1770" s="15" t="n">
        <v>0</v>
      </c>
      <c r="J1770" s="15" t="n">
        <v>0</v>
      </c>
      <c r="K1770" s="15" t="n">
        <v>4.27790671639322</v>
      </c>
      <c r="L1770" s="15" t="n">
        <v>65</v>
      </c>
      <c r="M1770" s="25" t="n">
        <v>4.33539001</v>
      </c>
      <c r="N1770" s="0" t="str">
        <f aca="false">A1770&amp;"_"&amp;B1770</f>
        <v>MAW746_2</v>
      </c>
      <c r="O1770" s="0" t="n">
        <f aca="false">HLOOKUP(N1770,UP!$C$15:$AH$16,2,0)</f>
        <v>1</v>
      </c>
    </row>
    <row r="1771" customFormat="false" ht="15.75" hidden="false" customHeight="true" outlineLevel="0" collapsed="false">
      <c r="A1771" s="21" t="s">
        <v>49</v>
      </c>
      <c r="B1771" s="28" t="n">
        <v>2</v>
      </c>
      <c r="C1771" s="29" t="s">
        <v>57</v>
      </c>
      <c r="D1771" s="30" t="n">
        <v>4472</v>
      </c>
      <c r="E1771" s="24" t="s">
        <v>92</v>
      </c>
      <c r="F1771" s="15" t="n">
        <v>1</v>
      </c>
      <c r="G1771" s="15" t="n">
        <v>0</v>
      </c>
      <c r="H1771" s="2" t="n">
        <f aca="false">MAX(I1771:J1771)</f>
        <v>0</v>
      </c>
      <c r="I1771" s="15" t="n">
        <v>0</v>
      </c>
      <c r="J1771" s="15" t="n">
        <v>0</v>
      </c>
      <c r="K1771" s="15" t="n">
        <v>2.35717623789659</v>
      </c>
      <c r="L1771" s="15" t="n">
        <v>65</v>
      </c>
      <c r="M1771" s="25" t="n">
        <v>4.33539001</v>
      </c>
      <c r="N1771" s="0" t="str">
        <f aca="false">A1771&amp;"_"&amp;B1771</f>
        <v>MAW746_2</v>
      </c>
      <c r="O1771" s="0" t="n">
        <f aca="false">HLOOKUP(N1771,UP!$C$15:$AH$16,2,0)</f>
        <v>1</v>
      </c>
    </row>
    <row r="1772" customFormat="false" ht="15.75" hidden="false" customHeight="true" outlineLevel="0" collapsed="false">
      <c r="A1772" s="21" t="s">
        <v>49</v>
      </c>
      <c r="B1772" s="28" t="n">
        <v>2</v>
      </c>
      <c r="C1772" s="29" t="s">
        <v>72</v>
      </c>
      <c r="D1772" s="30" t="n">
        <v>4071</v>
      </c>
      <c r="E1772" s="24" t="s">
        <v>92</v>
      </c>
      <c r="F1772" s="15" t="n">
        <v>1</v>
      </c>
      <c r="G1772" s="15" t="n">
        <v>0</v>
      </c>
      <c r="H1772" s="2" t="n">
        <f aca="false">MAX(I1772:J1772)</f>
        <v>0</v>
      </c>
      <c r="I1772" s="15" t="n">
        <v>0</v>
      </c>
      <c r="J1772" s="15" t="n">
        <v>0</v>
      </c>
      <c r="K1772" s="15" t="n">
        <v>6.44811892149305</v>
      </c>
      <c r="L1772" s="15" t="n">
        <v>65</v>
      </c>
      <c r="M1772" s="25" t="n">
        <v>4.33539001</v>
      </c>
      <c r="N1772" s="0" t="str">
        <f aca="false">A1772&amp;"_"&amp;B1772</f>
        <v>MAW746_2</v>
      </c>
      <c r="O1772" s="0" t="n">
        <f aca="false">HLOOKUP(N1772,UP!$C$15:$AH$16,2,0)</f>
        <v>1</v>
      </c>
    </row>
    <row r="1773" customFormat="false" ht="15.75" hidden="false" customHeight="true" outlineLevel="0" collapsed="false">
      <c r="A1773" s="21" t="s">
        <v>49</v>
      </c>
      <c r="B1773" s="28" t="n">
        <v>2</v>
      </c>
      <c r="C1773" s="29" t="s">
        <v>56</v>
      </c>
      <c r="D1773" s="30" t="n">
        <v>4489</v>
      </c>
      <c r="E1773" s="24" t="s">
        <v>92</v>
      </c>
      <c r="F1773" s="15" t="n">
        <v>1</v>
      </c>
      <c r="G1773" s="15" t="n">
        <v>0</v>
      </c>
      <c r="H1773" s="2" t="n">
        <f aca="false">MAX(I1773:J1773)</f>
        <v>0</v>
      </c>
      <c r="I1773" s="15" t="n">
        <v>0</v>
      </c>
      <c r="J1773" s="15" t="n">
        <v>0</v>
      </c>
      <c r="K1773" s="15" t="n">
        <v>3.77383817512474</v>
      </c>
      <c r="L1773" s="15" t="n">
        <v>65</v>
      </c>
      <c r="M1773" s="25" t="n">
        <v>4.33539001</v>
      </c>
      <c r="N1773" s="0" t="str">
        <f aca="false">A1773&amp;"_"&amp;B1773</f>
        <v>MAW746_2</v>
      </c>
      <c r="O1773" s="0" t="n">
        <f aca="false">HLOOKUP(N1773,UP!$C$15:$AH$16,2,0)</f>
        <v>1</v>
      </c>
    </row>
    <row r="1774" customFormat="false" ht="15.75" hidden="false" customHeight="true" outlineLevel="0" collapsed="false">
      <c r="A1774" s="21" t="s">
        <v>59</v>
      </c>
      <c r="B1774" s="28" t="n">
        <v>1</v>
      </c>
      <c r="C1774" s="34" t="s">
        <v>56</v>
      </c>
      <c r="D1774" s="34" t="n">
        <v>7042</v>
      </c>
      <c r="E1774" s="24" t="s">
        <v>92</v>
      </c>
      <c r="F1774" s="15" t="n">
        <v>1</v>
      </c>
      <c r="G1774" s="15" t="n">
        <v>0</v>
      </c>
      <c r="H1774" s="2" t="n">
        <f aca="false">MAX(I1774:J1774)</f>
        <v>0</v>
      </c>
      <c r="I1774" s="15" t="n">
        <v>0</v>
      </c>
      <c r="J1774" s="15" t="n">
        <v>0</v>
      </c>
      <c r="K1774" s="15" t="n">
        <v>2.70938804427218</v>
      </c>
      <c r="L1774" s="15" t="n">
        <v>65</v>
      </c>
      <c r="M1774" s="25" t="n">
        <v>4.33539001</v>
      </c>
      <c r="N1774" s="0" t="str">
        <f aca="false">A1774&amp;"_"&amp;B1774</f>
        <v>MAW748_1</v>
      </c>
      <c r="O1774" s="0" t="n">
        <f aca="false">HLOOKUP(N1774,UP!$C$15:$AH$16,2,0)</f>
        <v>0</v>
      </c>
    </row>
    <row r="1775" customFormat="false" ht="15.75" hidden="false" customHeight="true" outlineLevel="0" collapsed="false">
      <c r="A1775" s="21" t="s">
        <v>59</v>
      </c>
      <c r="B1775" s="28" t="n">
        <v>1</v>
      </c>
      <c r="C1775" s="34" t="s">
        <v>56</v>
      </c>
      <c r="D1775" s="34" t="n">
        <v>8522</v>
      </c>
      <c r="E1775" s="24" t="s">
        <v>92</v>
      </c>
      <c r="F1775" s="15" t="n">
        <v>1</v>
      </c>
      <c r="G1775" s="15" t="n">
        <v>0</v>
      </c>
      <c r="H1775" s="2" t="n">
        <f aca="false">MAX(I1775:J1775)</f>
        <v>0</v>
      </c>
      <c r="I1775" s="15" t="n">
        <v>0</v>
      </c>
      <c r="J1775" s="15" t="n">
        <v>0</v>
      </c>
      <c r="K1775" s="15" t="n">
        <v>3.90366449153434</v>
      </c>
      <c r="L1775" s="15" t="n">
        <v>65</v>
      </c>
      <c r="M1775" s="25" t="n">
        <v>4.33539001</v>
      </c>
      <c r="N1775" s="0" t="str">
        <f aca="false">A1775&amp;"_"&amp;B1775</f>
        <v>MAW748_1</v>
      </c>
      <c r="O1775" s="0" t="n">
        <f aca="false">HLOOKUP(N1775,UP!$C$15:$AH$16,2,0)</f>
        <v>0</v>
      </c>
    </row>
    <row r="1776" customFormat="false" ht="15.75" hidden="false" customHeight="true" outlineLevel="0" collapsed="false">
      <c r="A1776" s="21" t="s">
        <v>59</v>
      </c>
      <c r="B1776" s="28" t="n">
        <v>1</v>
      </c>
      <c r="C1776" s="34" t="s">
        <v>56</v>
      </c>
      <c r="D1776" s="34" t="n">
        <v>8537</v>
      </c>
      <c r="E1776" s="24" t="s">
        <v>92</v>
      </c>
      <c r="F1776" s="15" t="n">
        <v>1</v>
      </c>
      <c r="G1776" s="15" t="n">
        <v>0</v>
      </c>
      <c r="H1776" s="2" t="n">
        <f aca="false">MAX(I1776:J1776)</f>
        <v>0</v>
      </c>
      <c r="I1776" s="15" t="n">
        <v>0</v>
      </c>
      <c r="J1776" s="15" t="n">
        <v>0</v>
      </c>
      <c r="K1776" s="15" t="n">
        <v>3.66549249848406</v>
      </c>
      <c r="L1776" s="15" t="n">
        <v>65</v>
      </c>
      <c r="M1776" s="25" t="n">
        <v>4.33539001</v>
      </c>
      <c r="N1776" s="0" t="str">
        <f aca="false">A1776&amp;"_"&amp;B1776</f>
        <v>MAW748_1</v>
      </c>
      <c r="O1776" s="0" t="n">
        <f aca="false">HLOOKUP(N1776,UP!$C$15:$AH$16,2,0)</f>
        <v>0</v>
      </c>
    </row>
    <row r="1777" customFormat="false" ht="15.75" hidden="false" customHeight="true" outlineLevel="0" collapsed="false">
      <c r="A1777" s="21" t="s">
        <v>59</v>
      </c>
      <c r="B1777" s="28" t="n">
        <v>1</v>
      </c>
      <c r="C1777" s="34" t="s">
        <v>56</v>
      </c>
      <c r="D1777" s="34" t="n">
        <v>7971</v>
      </c>
      <c r="E1777" s="24" t="s">
        <v>92</v>
      </c>
      <c r="F1777" s="15" t="n">
        <v>1</v>
      </c>
      <c r="G1777" s="15" t="n">
        <v>0</v>
      </c>
      <c r="H1777" s="2" t="n">
        <f aca="false">MAX(I1777:J1777)</f>
        <v>0</v>
      </c>
      <c r="I1777" s="15" t="n">
        <v>0</v>
      </c>
      <c r="J1777" s="15" t="n">
        <v>0</v>
      </c>
      <c r="K1777" s="15" t="n">
        <v>3.65732435758473</v>
      </c>
      <c r="L1777" s="15" t="n">
        <v>65</v>
      </c>
      <c r="M1777" s="25" t="n">
        <v>4.33539001</v>
      </c>
      <c r="N1777" s="0" t="str">
        <f aca="false">A1777&amp;"_"&amp;B1777</f>
        <v>MAW748_1</v>
      </c>
      <c r="O1777" s="0" t="n">
        <f aca="false">HLOOKUP(N1777,UP!$C$15:$AH$16,2,0)</f>
        <v>0</v>
      </c>
    </row>
    <row r="1778" customFormat="false" ht="15.75" hidden="false" customHeight="true" outlineLevel="0" collapsed="false">
      <c r="A1778" s="21" t="s">
        <v>59</v>
      </c>
      <c r="B1778" s="28" t="n">
        <v>2</v>
      </c>
      <c r="C1778" s="34" t="s">
        <v>56</v>
      </c>
      <c r="D1778" s="34" t="n">
        <v>7158</v>
      </c>
      <c r="E1778" s="24" t="s">
        <v>92</v>
      </c>
      <c r="F1778" s="15" t="n">
        <v>1</v>
      </c>
      <c r="G1778" s="15" t="n">
        <v>0</v>
      </c>
      <c r="H1778" s="2" t="n">
        <f aca="false">MAX(I1778:J1778)</f>
        <v>0</v>
      </c>
      <c r="I1778" s="15" t="n">
        <v>0</v>
      </c>
      <c r="J1778" s="15" t="n">
        <v>0</v>
      </c>
      <c r="K1778" s="15" t="n">
        <v>2.93452242781006</v>
      </c>
      <c r="L1778" s="15" t="n">
        <v>65</v>
      </c>
      <c r="M1778" s="25" t="n">
        <v>4.33539001</v>
      </c>
      <c r="N1778" s="0" t="str">
        <f aca="false">A1778&amp;"_"&amp;B1778</f>
        <v>MAW748_2</v>
      </c>
      <c r="O1778" s="0" t="n">
        <f aca="false">HLOOKUP(N1778,UP!$C$15:$AH$16,2,0)</f>
        <v>0</v>
      </c>
    </row>
    <row r="1779" customFormat="false" ht="15.75" hidden="false" customHeight="true" outlineLevel="0" collapsed="false">
      <c r="A1779" s="21" t="s">
        <v>59</v>
      </c>
      <c r="B1779" s="28" t="n">
        <v>1</v>
      </c>
      <c r="C1779" s="34" t="s">
        <v>56</v>
      </c>
      <c r="D1779" s="34" t="n">
        <v>7144</v>
      </c>
      <c r="E1779" s="24" t="s">
        <v>92</v>
      </c>
      <c r="F1779" s="15" t="n">
        <v>1</v>
      </c>
      <c r="G1779" s="15" t="n">
        <v>0</v>
      </c>
      <c r="H1779" s="2" t="n">
        <f aca="false">MAX(I1779:J1779)</f>
        <v>0</v>
      </c>
      <c r="I1779" s="15" t="n">
        <v>0</v>
      </c>
      <c r="J1779" s="15" t="n">
        <v>0</v>
      </c>
      <c r="K1779" s="15" t="n">
        <v>2.46112368482224</v>
      </c>
      <c r="L1779" s="15" t="n">
        <v>65</v>
      </c>
      <c r="M1779" s="25" t="n">
        <v>4.33539001</v>
      </c>
      <c r="N1779" s="0" t="str">
        <f aca="false">A1779&amp;"_"&amp;B1779</f>
        <v>MAW748_1</v>
      </c>
      <c r="O1779" s="0" t="n">
        <f aca="false">HLOOKUP(N1779,UP!$C$15:$AH$16,2,0)</f>
        <v>0</v>
      </c>
    </row>
    <row r="1780" customFormat="false" ht="15.75" hidden="false" customHeight="true" outlineLevel="0" collapsed="false">
      <c r="A1780" s="21" t="s">
        <v>59</v>
      </c>
      <c r="B1780" s="28" t="n">
        <v>2</v>
      </c>
      <c r="C1780" s="34" t="s">
        <v>56</v>
      </c>
      <c r="D1780" s="34" t="n">
        <v>7731</v>
      </c>
      <c r="E1780" s="24" t="s">
        <v>92</v>
      </c>
      <c r="F1780" s="15" t="n">
        <v>1</v>
      </c>
      <c r="G1780" s="15" t="n">
        <v>0</v>
      </c>
      <c r="H1780" s="2" t="n">
        <f aca="false">MAX(I1780:J1780)</f>
        <v>0</v>
      </c>
      <c r="I1780" s="15" t="n">
        <v>0</v>
      </c>
      <c r="J1780" s="15" t="n">
        <v>0</v>
      </c>
      <c r="K1780" s="15" t="n">
        <v>2.48409658110162</v>
      </c>
      <c r="L1780" s="15" t="n">
        <v>65</v>
      </c>
      <c r="M1780" s="25" t="n">
        <v>4.33539001</v>
      </c>
      <c r="N1780" s="0" t="str">
        <f aca="false">A1780&amp;"_"&amp;B1780</f>
        <v>MAW748_2</v>
      </c>
      <c r="O1780" s="0" t="n">
        <f aca="false">HLOOKUP(N1780,UP!$C$15:$AH$16,2,0)</f>
        <v>0</v>
      </c>
    </row>
    <row r="1781" customFormat="false" ht="15.75" hidden="false" customHeight="true" outlineLevel="0" collapsed="false">
      <c r="A1781" s="21" t="s">
        <v>59</v>
      </c>
      <c r="B1781" s="28" t="n">
        <v>3</v>
      </c>
      <c r="C1781" s="39" t="s">
        <v>56</v>
      </c>
      <c r="D1781" s="39" t="n">
        <v>7464</v>
      </c>
      <c r="E1781" s="24" t="s">
        <v>92</v>
      </c>
      <c r="F1781" s="15" t="n">
        <v>1</v>
      </c>
      <c r="G1781" s="15" t="n">
        <v>0</v>
      </c>
      <c r="H1781" s="2" t="n">
        <f aca="false">MAX(I1781:J1781)</f>
        <v>0</v>
      </c>
      <c r="I1781" s="15" t="n">
        <v>0</v>
      </c>
      <c r="J1781" s="15" t="n">
        <v>0</v>
      </c>
      <c r="K1781" s="15" t="n">
        <v>4.29628503341672</v>
      </c>
      <c r="L1781" s="15" t="n">
        <v>65</v>
      </c>
      <c r="M1781" s="25" t="n">
        <v>4.33539001</v>
      </c>
      <c r="N1781" s="0" t="str">
        <f aca="false">A1781&amp;"_"&amp;B1781</f>
        <v>MAW748_3</v>
      </c>
      <c r="O1781" s="0" t="n">
        <f aca="false">HLOOKUP(N1781,UP!$C$15:$AH$16,2,0)</f>
        <v>0</v>
      </c>
    </row>
    <row r="1782" customFormat="false" ht="15.75" hidden="false" customHeight="true" outlineLevel="0" collapsed="false">
      <c r="A1782" s="21" t="s">
        <v>59</v>
      </c>
      <c r="B1782" s="28" t="n">
        <v>3</v>
      </c>
      <c r="C1782" s="39" t="s">
        <v>57</v>
      </c>
      <c r="D1782" s="39" t="n">
        <v>7992</v>
      </c>
      <c r="E1782" s="24" t="s">
        <v>92</v>
      </c>
      <c r="F1782" s="15" t="n">
        <v>1</v>
      </c>
      <c r="G1782" s="15" t="n">
        <v>0</v>
      </c>
      <c r="H1782" s="2" t="n">
        <f aca="false">MAX(I1782:J1782)</f>
        <v>0</v>
      </c>
      <c r="I1782" s="15" t="n">
        <v>0</v>
      </c>
      <c r="J1782" s="15" t="n">
        <v>0</v>
      </c>
      <c r="K1782" s="15" t="n">
        <v>4.18051734413194</v>
      </c>
      <c r="L1782" s="15" t="n">
        <v>65</v>
      </c>
      <c r="M1782" s="25" t="n">
        <v>4.33539001</v>
      </c>
      <c r="N1782" s="0" t="str">
        <f aca="false">A1782&amp;"_"&amp;B1782</f>
        <v>MAW748_3</v>
      </c>
      <c r="O1782" s="0" t="n">
        <f aca="false">HLOOKUP(N1782,UP!$C$15:$AH$16,2,0)</f>
        <v>0</v>
      </c>
    </row>
    <row r="1783" customFormat="false" ht="15.75" hidden="false" customHeight="true" outlineLevel="0" collapsed="false">
      <c r="A1783" s="21" t="s">
        <v>59</v>
      </c>
      <c r="B1783" s="28" t="n">
        <v>3</v>
      </c>
      <c r="C1783" s="39" t="s">
        <v>56</v>
      </c>
      <c r="D1783" s="39" t="n">
        <v>7745</v>
      </c>
      <c r="E1783" s="24" t="s">
        <v>92</v>
      </c>
      <c r="F1783" s="15" t="n">
        <v>1</v>
      </c>
      <c r="G1783" s="15" t="n">
        <v>0</v>
      </c>
      <c r="H1783" s="2" t="n">
        <f aca="false">MAX(I1783:J1783)</f>
        <v>0</v>
      </c>
      <c r="I1783" s="15" t="n">
        <v>0</v>
      </c>
      <c r="J1783" s="15" t="n">
        <v>0</v>
      </c>
      <c r="K1783" s="15" t="n">
        <v>4.54604164937711</v>
      </c>
      <c r="L1783" s="15" t="n">
        <v>65</v>
      </c>
      <c r="M1783" s="25" t="n">
        <v>4.33539001</v>
      </c>
      <c r="N1783" s="0" t="str">
        <f aca="false">A1783&amp;"_"&amp;B1783</f>
        <v>MAW748_3</v>
      </c>
      <c r="O1783" s="0" t="n">
        <f aca="false">HLOOKUP(N1783,UP!$C$15:$AH$16,2,0)</f>
        <v>0</v>
      </c>
    </row>
    <row r="1784" customFormat="false" ht="15.75" hidden="false" customHeight="true" outlineLevel="0" collapsed="false">
      <c r="A1784" s="21" t="s">
        <v>59</v>
      </c>
      <c r="B1784" s="28" t="n">
        <v>3</v>
      </c>
      <c r="C1784" s="39" t="s">
        <v>56</v>
      </c>
      <c r="D1784" s="39" t="n">
        <v>7737</v>
      </c>
      <c r="E1784" s="24" t="s">
        <v>92</v>
      </c>
      <c r="F1784" s="15" t="n">
        <v>1</v>
      </c>
      <c r="G1784" s="15" t="n">
        <v>0</v>
      </c>
      <c r="H1784" s="2" t="n">
        <f aca="false">MAX(I1784:J1784)</f>
        <v>0</v>
      </c>
      <c r="I1784" s="15" t="n">
        <v>0</v>
      </c>
      <c r="J1784" s="15" t="n">
        <v>0</v>
      </c>
      <c r="K1784" s="15" t="n">
        <v>5.69692484811156</v>
      </c>
      <c r="L1784" s="15" t="n">
        <v>65</v>
      </c>
      <c r="M1784" s="25" t="n">
        <v>4.33539001</v>
      </c>
      <c r="N1784" s="0" t="str">
        <f aca="false">A1784&amp;"_"&amp;B1784</f>
        <v>MAW748_3</v>
      </c>
      <c r="O1784" s="0" t="n">
        <f aca="false">HLOOKUP(N1784,UP!$C$15:$AH$16,2,0)</f>
        <v>0</v>
      </c>
    </row>
    <row r="1785" customFormat="false" ht="15.75" hidden="false" customHeight="true" outlineLevel="0" collapsed="false">
      <c r="A1785" s="21" t="s">
        <v>59</v>
      </c>
      <c r="B1785" s="28" t="n">
        <v>3</v>
      </c>
      <c r="C1785" s="39" t="s">
        <v>56</v>
      </c>
      <c r="D1785" s="39" t="n">
        <v>7323</v>
      </c>
      <c r="E1785" s="24" t="s">
        <v>92</v>
      </c>
      <c r="F1785" s="15" t="n">
        <v>1</v>
      </c>
      <c r="G1785" s="15" t="n">
        <v>0</v>
      </c>
      <c r="H1785" s="2" t="n">
        <f aca="false">MAX(I1785:J1785)</f>
        <v>0</v>
      </c>
      <c r="I1785" s="15" t="n">
        <v>0</v>
      </c>
      <c r="J1785" s="15" t="n">
        <v>0</v>
      </c>
      <c r="K1785" s="15" t="n">
        <v>4.37372529232771</v>
      </c>
      <c r="L1785" s="15" t="n">
        <v>65</v>
      </c>
      <c r="M1785" s="25" t="n">
        <v>4.33539001</v>
      </c>
      <c r="N1785" s="0" t="str">
        <f aca="false">A1785&amp;"_"&amp;B1785</f>
        <v>MAW748_3</v>
      </c>
      <c r="O1785" s="0" t="n">
        <f aca="false">HLOOKUP(N1785,UP!$C$15:$AH$16,2,0)</f>
        <v>0</v>
      </c>
    </row>
    <row r="1786" customFormat="false" ht="15.75" hidden="false" customHeight="true" outlineLevel="0" collapsed="false">
      <c r="A1786" s="21" t="s">
        <v>69</v>
      </c>
      <c r="B1786" s="12" t="n">
        <v>1</v>
      </c>
      <c r="C1786" s="44" t="s">
        <v>66</v>
      </c>
      <c r="D1786" s="44" t="n">
        <v>18056</v>
      </c>
      <c r="E1786" s="24" t="s">
        <v>92</v>
      </c>
      <c r="F1786" s="15" t="n">
        <v>1</v>
      </c>
      <c r="G1786" s="15" t="n">
        <v>0</v>
      </c>
      <c r="H1786" s="2" t="n">
        <f aca="false">MAX(I1786:J1786)</f>
        <v>0</v>
      </c>
      <c r="I1786" s="15" t="n">
        <v>0</v>
      </c>
      <c r="J1786" s="15" t="n">
        <v>0</v>
      </c>
      <c r="K1786" s="15" t="n">
        <v>6.49622455900114</v>
      </c>
      <c r="L1786" s="15" t="n">
        <v>65</v>
      </c>
      <c r="M1786" s="25" t="n">
        <v>4.33539001</v>
      </c>
      <c r="N1786" s="0" t="str">
        <f aca="false">A1786&amp;"_"&amp;B1786</f>
        <v>MAW750_1</v>
      </c>
      <c r="O1786" s="0" t="n">
        <f aca="false">HLOOKUP(N1786,UP!$C$15:$AH$16,2,0)</f>
        <v>0</v>
      </c>
    </row>
    <row r="1787" customFormat="false" ht="15.75" hidden="false" customHeight="true" outlineLevel="0" collapsed="false">
      <c r="A1787" s="21" t="s">
        <v>69</v>
      </c>
      <c r="B1787" s="12" t="n">
        <v>1</v>
      </c>
      <c r="C1787" s="44" t="s">
        <v>66</v>
      </c>
      <c r="D1787" s="44" t="n">
        <v>18066</v>
      </c>
      <c r="E1787" s="24" t="s">
        <v>92</v>
      </c>
      <c r="F1787" s="15" t="n">
        <v>1</v>
      </c>
      <c r="G1787" s="15" t="n">
        <v>0</v>
      </c>
      <c r="H1787" s="2" t="n">
        <f aca="false">MAX(I1787:J1787)</f>
        <v>0</v>
      </c>
      <c r="I1787" s="15" t="n">
        <v>0</v>
      </c>
      <c r="J1787" s="15" t="n">
        <v>0</v>
      </c>
      <c r="K1787" s="15" t="n">
        <v>5.39116934310093</v>
      </c>
      <c r="L1787" s="15" t="n">
        <v>65</v>
      </c>
      <c r="M1787" s="25" t="n">
        <v>4.33539001</v>
      </c>
      <c r="N1787" s="0" t="str">
        <f aca="false">A1787&amp;"_"&amp;B1787</f>
        <v>MAW750_1</v>
      </c>
      <c r="O1787" s="0" t="n">
        <f aca="false">HLOOKUP(N1787,UP!$C$15:$AH$16,2,0)</f>
        <v>0</v>
      </c>
    </row>
    <row r="1788" customFormat="false" ht="15.75" hidden="false" customHeight="true" outlineLevel="0" collapsed="false">
      <c r="A1788" s="21" t="s">
        <v>69</v>
      </c>
      <c r="B1788" s="12" t="n">
        <v>1</v>
      </c>
      <c r="C1788" s="44" t="s">
        <v>66</v>
      </c>
      <c r="D1788" s="44" t="n">
        <v>18064</v>
      </c>
      <c r="E1788" s="24" t="s">
        <v>92</v>
      </c>
      <c r="F1788" s="15" t="n">
        <v>1</v>
      </c>
      <c r="G1788" s="15" t="n">
        <v>0</v>
      </c>
      <c r="H1788" s="2" t="n">
        <f aca="false">MAX(I1788:J1788)</f>
        <v>0</v>
      </c>
      <c r="I1788" s="15" t="n">
        <v>0</v>
      </c>
      <c r="J1788" s="15" t="n">
        <v>0</v>
      </c>
      <c r="K1788" s="15" t="n">
        <v>3.7680262287156</v>
      </c>
      <c r="L1788" s="15" t="n">
        <v>65</v>
      </c>
      <c r="M1788" s="25" t="n">
        <v>4.33539001</v>
      </c>
      <c r="N1788" s="0" t="str">
        <f aca="false">A1788&amp;"_"&amp;B1788</f>
        <v>MAW750_1</v>
      </c>
      <c r="O1788" s="0" t="n">
        <f aca="false">HLOOKUP(N1788,UP!$C$15:$AH$16,2,0)</f>
        <v>0</v>
      </c>
    </row>
    <row r="1789" customFormat="false" ht="15.75" hidden="false" customHeight="true" outlineLevel="0" collapsed="false">
      <c r="A1789" s="21" t="s">
        <v>69</v>
      </c>
      <c r="B1789" s="12" t="n">
        <v>1</v>
      </c>
      <c r="C1789" s="44" t="s">
        <v>66</v>
      </c>
      <c r="D1789" s="44" t="n">
        <v>18070</v>
      </c>
      <c r="E1789" s="24" t="s">
        <v>92</v>
      </c>
      <c r="F1789" s="15" t="n">
        <v>1</v>
      </c>
      <c r="G1789" s="15" t="n">
        <v>0</v>
      </c>
      <c r="H1789" s="2" t="n">
        <f aca="false">MAX(I1789:J1789)</f>
        <v>0</v>
      </c>
      <c r="I1789" s="15" t="n">
        <v>0</v>
      </c>
      <c r="J1789" s="15" t="n">
        <v>0</v>
      </c>
      <c r="K1789" s="15" t="n">
        <v>4.44272252098218</v>
      </c>
      <c r="L1789" s="15" t="n">
        <v>65</v>
      </c>
      <c r="M1789" s="25" t="n">
        <v>4.33539001</v>
      </c>
      <c r="N1789" s="0" t="str">
        <f aca="false">A1789&amp;"_"&amp;B1789</f>
        <v>MAW750_1</v>
      </c>
      <c r="O1789" s="0" t="n">
        <f aca="false">HLOOKUP(N1789,UP!$C$15:$AH$16,2,0)</f>
        <v>0</v>
      </c>
    </row>
    <row r="1790" customFormat="false" ht="15.75" hidden="false" customHeight="true" outlineLevel="0" collapsed="false">
      <c r="A1790" s="21" t="s">
        <v>69</v>
      </c>
      <c r="B1790" s="12" t="n">
        <v>1</v>
      </c>
      <c r="C1790" s="44" t="s">
        <v>66</v>
      </c>
      <c r="D1790" s="44" t="n">
        <v>18810</v>
      </c>
      <c r="E1790" s="24" t="s">
        <v>92</v>
      </c>
      <c r="F1790" s="15" t="n">
        <v>1</v>
      </c>
      <c r="G1790" s="15" t="n">
        <v>0</v>
      </c>
      <c r="H1790" s="2" t="n">
        <f aca="false">MAX(I1790:J1790)</f>
        <v>0</v>
      </c>
      <c r="I1790" s="15" t="n">
        <v>0</v>
      </c>
      <c r="J1790" s="15" t="n">
        <v>0</v>
      </c>
      <c r="K1790" s="15" t="n">
        <v>1.97920337176157</v>
      </c>
      <c r="L1790" s="15" t="n">
        <v>65</v>
      </c>
      <c r="M1790" s="25" t="n">
        <v>4.33539001</v>
      </c>
      <c r="N1790" s="0" t="str">
        <f aca="false">A1790&amp;"_"&amp;B1790</f>
        <v>MAW750_1</v>
      </c>
      <c r="O1790" s="0" t="n">
        <f aca="false">HLOOKUP(N1790,UP!$C$15:$AH$16,2,0)</f>
        <v>0</v>
      </c>
    </row>
    <row r="1791" customFormat="false" ht="15.75" hidden="false" customHeight="true" outlineLevel="0" collapsed="false">
      <c r="A1791" s="21" t="s">
        <v>69</v>
      </c>
      <c r="B1791" s="12" t="n">
        <v>1</v>
      </c>
      <c r="C1791" s="44" t="s">
        <v>56</v>
      </c>
      <c r="D1791" s="44" t="n">
        <v>18744</v>
      </c>
      <c r="E1791" s="24" t="s">
        <v>92</v>
      </c>
      <c r="F1791" s="15" t="n">
        <v>1</v>
      </c>
      <c r="G1791" s="15" t="n">
        <v>0</v>
      </c>
      <c r="H1791" s="2" t="n">
        <f aca="false">MAX(I1791:J1791)</f>
        <v>0</v>
      </c>
      <c r="I1791" s="15" t="n">
        <v>0</v>
      </c>
      <c r="J1791" s="15" t="n">
        <v>0</v>
      </c>
      <c r="K1791" s="15" t="n">
        <v>5.35727941235033</v>
      </c>
      <c r="L1791" s="15" t="n">
        <v>65</v>
      </c>
      <c r="M1791" s="25" t="n">
        <v>4.33539001</v>
      </c>
      <c r="N1791" s="0" t="str">
        <f aca="false">A1791&amp;"_"&amp;B1791</f>
        <v>MAW750_1</v>
      </c>
      <c r="O1791" s="0" t="n">
        <f aca="false">HLOOKUP(N1791,UP!$C$15:$AH$16,2,0)</f>
        <v>0</v>
      </c>
    </row>
    <row r="1792" customFormat="false" ht="15.75" hidden="false" customHeight="true" outlineLevel="0" collapsed="false">
      <c r="A1792" s="21" t="s">
        <v>69</v>
      </c>
      <c r="B1792" s="12" t="n">
        <v>1</v>
      </c>
      <c r="C1792" s="44" t="s">
        <v>56</v>
      </c>
      <c r="D1792" s="44" t="n">
        <v>18750</v>
      </c>
      <c r="E1792" s="24" t="s">
        <v>92</v>
      </c>
      <c r="F1792" s="15" t="n">
        <v>1</v>
      </c>
      <c r="G1792" s="15" t="n">
        <v>0</v>
      </c>
      <c r="H1792" s="2" t="n">
        <f aca="false">MAX(I1792:J1792)</f>
        <v>0</v>
      </c>
      <c r="I1792" s="15" t="n">
        <v>0</v>
      </c>
      <c r="J1792" s="15" t="n">
        <v>0</v>
      </c>
      <c r="K1792" s="15" t="n">
        <v>4.02445872906486</v>
      </c>
      <c r="L1792" s="15" t="n">
        <v>65</v>
      </c>
      <c r="M1792" s="25" t="n">
        <v>4.33539001</v>
      </c>
      <c r="N1792" s="0" t="str">
        <f aca="false">A1792&amp;"_"&amp;B1792</f>
        <v>MAW750_1</v>
      </c>
      <c r="O1792" s="0" t="n">
        <f aca="false">HLOOKUP(N1792,UP!$C$15:$AH$16,2,0)</f>
        <v>0</v>
      </c>
    </row>
    <row r="1793" customFormat="false" ht="15.75" hidden="false" customHeight="true" outlineLevel="0" collapsed="false">
      <c r="A1793" s="21" t="s">
        <v>69</v>
      </c>
      <c r="B1793" s="12" t="n">
        <v>1</v>
      </c>
      <c r="C1793" s="44" t="s">
        <v>56</v>
      </c>
      <c r="D1793" s="44" t="n">
        <v>18558</v>
      </c>
      <c r="E1793" s="24" t="s">
        <v>92</v>
      </c>
      <c r="F1793" s="15" t="n">
        <v>1</v>
      </c>
      <c r="G1793" s="15" t="n">
        <v>0</v>
      </c>
      <c r="H1793" s="2" t="n">
        <f aca="false">MAX(I1793:J1793)</f>
        <v>0</v>
      </c>
      <c r="I1793" s="15" t="n">
        <v>0</v>
      </c>
      <c r="J1793" s="15" t="n">
        <v>0</v>
      </c>
      <c r="K1793" s="15" t="n">
        <v>5.78398623452417</v>
      </c>
      <c r="L1793" s="15" t="n">
        <v>65</v>
      </c>
      <c r="M1793" s="25" t="n">
        <v>4.33539001</v>
      </c>
      <c r="N1793" s="0" t="str">
        <f aca="false">A1793&amp;"_"&amp;B1793</f>
        <v>MAW750_1</v>
      </c>
      <c r="O1793" s="0" t="n">
        <f aca="false">HLOOKUP(N1793,UP!$C$15:$AH$16,2,0)</f>
        <v>0</v>
      </c>
    </row>
    <row r="1794" customFormat="false" ht="15.75" hidden="false" customHeight="true" outlineLevel="0" collapsed="false">
      <c r="A1794" s="21" t="s">
        <v>69</v>
      </c>
      <c r="B1794" s="12" t="n">
        <v>1</v>
      </c>
      <c r="C1794" s="44" t="s">
        <v>56</v>
      </c>
      <c r="D1794" s="44" t="n">
        <v>18483</v>
      </c>
      <c r="E1794" s="24" t="s">
        <v>92</v>
      </c>
      <c r="F1794" s="15" t="n">
        <v>1</v>
      </c>
      <c r="G1794" s="15" t="n">
        <v>0</v>
      </c>
      <c r="H1794" s="2" t="n">
        <f aca="false">MAX(I1794:J1794)</f>
        <v>0</v>
      </c>
      <c r="I1794" s="15" t="n">
        <v>0</v>
      </c>
      <c r="J1794" s="15" t="n">
        <v>0</v>
      </c>
      <c r="K1794" s="15" t="n">
        <v>4.10790728392584</v>
      </c>
      <c r="L1794" s="15" t="n">
        <v>65</v>
      </c>
      <c r="M1794" s="25" t="n">
        <v>4.33539001</v>
      </c>
      <c r="N1794" s="0" t="str">
        <f aca="false">A1794&amp;"_"&amp;B1794</f>
        <v>MAW750_1</v>
      </c>
      <c r="O1794" s="0" t="n">
        <f aca="false">HLOOKUP(N1794,UP!$C$15:$AH$16,2,0)</f>
        <v>0</v>
      </c>
    </row>
    <row r="1795" customFormat="false" ht="15.75" hidden="false" customHeight="true" outlineLevel="0" collapsed="false">
      <c r="A1795" s="21" t="s">
        <v>69</v>
      </c>
      <c r="B1795" s="12" t="n">
        <v>1</v>
      </c>
      <c r="C1795" s="44" t="s">
        <v>56</v>
      </c>
      <c r="D1795" s="44" t="n">
        <v>23384</v>
      </c>
      <c r="E1795" s="24" t="s">
        <v>92</v>
      </c>
      <c r="F1795" s="15" t="n">
        <v>1</v>
      </c>
      <c r="G1795" s="15" t="n">
        <v>0</v>
      </c>
      <c r="H1795" s="2" t="n">
        <f aca="false">MAX(I1795:J1795)</f>
        <v>0</v>
      </c>
      <c r="I1795" s="15" t="n">
        <v>0</v>
      </c>
      <c r="J1795" s="15" t="n">
        <v>0</v>
      </c>
      <c r="K1795" s="15" t="n">
        <v>4.17627619404959</v>
      </c>
      <c r="L1795" s="15" t="n">
        <v>65</v>
      </c>
      <c r="M1795" s="25" t="n">
        <v>4.33539001</v>
      </c>
      <c r="N1795" s="0" t="str">
        <f aca="false">A1795&amp;"_"&amp;B1795</f>
        <v>MAW750_1</v>
      </c>
      <c r="O1795" s="0" t="n">
        <f aca="false">HLOOKUP(N1795,UP!$C$15:$AH$16,2,0)</f>
        <v>0</v>
      </c>
    </row>
    <row r="1796" customFormat="false" ht="15.75" hidden="false" customHeight="true" outlineLevel="0" collapsed="false">
      <c r="A1796" s="21" t="s">
        <v>69</v>
      </c>
      <c r="B1796" s="12" t="n">
        <v>1</v>
      </c>
      <c r="C1796" s="44" t="s">
        <v>56</v>
      </c>
      <c r="D1796" s="44" t="n">
        <v>23392</v>
      </c>
      <c r="E1796" s="24" t="s">
        <v>92</v>
      </c>
      <c r="F1796" s="15" t="n">
        <v>1</v>
      </c>
      <c r="G1796" s="15" t="n">
        <v>0</v>
      </c>
      <c r="H1796" s="2" t="n">
        <f aca="false">MAX(I1796:J1796)</f>
        <v>0</v>
      </c>
      <c r="I1796" s="15" t="n">
        <v>0</v>
      </c>
      <c r="J1796" s="15" t="n">
        <v>0</v>
      </c>
      <c r="K1796" s="15" t="n">
        <v>4.74851729590097</v>
      </c>
      <c r="L1796" s="15" t="n">
        <v>65</v>
      </c>
      <c r="M1796" s="25" t="n">
        <v>4.33539001</v>
      </c>
      <c r="N1796" s="0" t="str">
        <f aca="false">A1796&amp;"_"&amp;B1796</f>
        <v>MAW750_1</v>
      </c>
      <c r="O1796" s="0" t="n">
        <f aca="false">HLOOKUP(N1796,UP!$C$15:$AH$16,2,0)</f>
        <v>0</v>
      </c>
    </row>
    <row r="1797" customFormat="false" ht="15.75" hidden="false" customHeight="true" outlineLevel="0" collapsed="false">
      <c r="A1797" s="21" t="s">
        <v>69</v>
      </c>
      <c r="B1797" s="12" t="n">
        <v>1</v>
      </c>
      <c r="C1797" s="44" t="s">
        <v>56</v>
      </c>
      <c r="D1797" s="44" t="n">
        <v>23343</v>
      </c>
      <c r="E1797" s="24" t="s">
        <v>92</v>
      </c>
      <c r="F1797" s="15" t="n">
        <v>1</v>
      </c>
      <c r="G1797" s="15" t="n">
        <v>0</v>
      </c>
      <c r="H1797" s="2" t="n">
        <f aca="false">MAX(I1797:J1797)</f>
        <v>0</v>
      </c>
      <c r="I1797" s="15" t="n">
        <v>0</v>
      </c>
      <c r="J1797" s="15" t="n">
        <v>0</v>
      </c>
      <c r="K1797" s="15" t="n">
        <v>4.93987955841276</v>
      </c>
      <c r="L1797" s="15" t="n">
        <v>65</v>
      </c>
      <c r="M1797" s="25" t="n">
        <v>4.33539001</v>
      </c>
      <c r="N1797" s="0" t="str">
        <f aca="false">A1797&amp;"_"&amp;B1797</f>
        <v>MAW750_1</v>
      </c>
      <c r="O1797" s="0" t="n">
        <f aca="false">HLOOKUP(N1797,UP!$C$15:$AH$16,2,0)</f>
        <v>0</v>
      </c>
    </row>
    <row r="1798" customFormat="false" ht="15.75" hidden="false" customHeight="true" outlineLevel="0" collapsed="false">
      <c r="A1798" s="21" t="s">
        <v>69</v>
      </c>
      <c r="B1798" s="12" t="n">
        <v>1</v>
      </c>
      <c r="C1798" s="44" t="s">
        <v>56</v>
      </c>
      <c r="D1798" s="44" t="n">
        <v>19313</v>
      </c>
      <c r="E1798" s="24" t="s">
        <v>92</v>
      </c>
      <c r="F1798" s="15" t="n">
        <v>1</v>
      </c>
      <c r="G1798" s="15" t="n">
        <v>0</v>
      </c>
      <c r="H1798" s="2" t="n">
        <f aca="false">MAX(I1798:J1798)</f>
        <v>0</v>
      </c>
      <c r="I1798" s="15" t="n">
        <v>0</v>
      </c>
      <c r="J1798" s="15" t="n">
        <v>0</v>
      </c>
      <c r="K1798" s="15" t="n">
        <v>5.25592377936389</v>
      </c>
      <c r="L1798" s="15" t="n">
        <v>65</v>
      </c>
      <c r="M1798" s="25" t="n">
        <v>4.33539001</v>
      </c>
      <c r="N1798" s="0" t="str">
        <f aca="false">A1798&amp;"_"&amp;B1798</f>
        <v>MAW750_1</v>
      </c>
      <c r="O1798" s="0" t="n">
        <f aca="false">HLOOKUP(N1798,UP!$C$15:$AH$16,2,0)</f>
        <v>0</v>
      </c>
    </row>
    <row r="1799" customFormat="false" ht="15.75" hidden="false" customHeight="true" outlineLevel="0" collapsed="false">
      <c r="A1799" s="21" t="s">
        <v>69</v>
      </c>
      <c r="B1799" s="12" t="n">
        <v>1</v>
      </c>
      <c r="C1799" s="44" t="s">
        <v>56</v>
      </c>
      <c r="D1799" s="44" t="n">
        <v>18807</v>
      </c>
      <c r="E1799" s="24" t="s">
        <v>92</v>
      </c>
      <c r="F1799" s="15" t="n">
        <v>1</v>
      </c>
      <c r="G1799" s="15" t="n">
        <v>0</v>
      </c>
      <c r="H1799" s="2" t="n">
        <f aca="false">MAX(I1799:J1799)</f>
        <v>0</v>
      </c>
      <c r="I1799" s="15" t="n">
        <v>0</v>
      </c>
      <c r="J1799" s="15" t="n">
        <v>0</v>
      </c>
      <c r="K1799" s="15" t="n">
        <v>3.50743111810032</v>
      </c>
      <c r="L1799" s="15" t="n">
        <v>65</v>
      </c>
      <c r="M1799" s="25" t="n">
        <v>4.33539001</v>
      </c>
      <c r="N1799" s="0" t="str">
        <f aca="false">A1799&amp;"_"&amp;B1799</f>
        <v>MAW750_1</v>
      </c>
      <c r="O1799" s="0" t="n">
        <f aca="false">HLOOKUP(N1799,UP!$C$15:$AH$16,2,0)</f>
        <v>0</v>
      </c>
    </row>
    <row r="1800" customFormat="false" ht="15.75" hidden="false" customHeight="true" outlineLevel="0" collapsed="false">
      <c r="A1800" s="21" t="s">
        <v>69</v>
      </c>
      <c r="B1800" s="12" t="n">
        <v>1</v>
      </c>
      <c r="C1800" s="44" t="s">
        <v>56</v>
      </c>
      <c r="D1800" s="44" t="n">
        <v>23662</v>
      </c>
      <c r="E1800" s="24" t="s">
        <v>92</v>
      </c>
      <c r="F1800" s="15" t="n">
        <v>1</v>
      </c>
      <c r="G1800" s="15" t="n">
        <v>0</v>
      </c>
      <c r="H1800" s="2" t="n">
        <f aca="false">MAX(I1800:J1800)</f>
        <v>0</v>
      </c>
      <c r="I1800" s="15" t="n">
        <v>0</v>
      </c>
      <c r="J1800" s="15" t="n">
        <v>0</v>
      </c>
      <c r="K1800" s="15" t="n">
        <v>3.73723862071042</v>
      </c>
      <c r="L1800" s="15" t="n">
        <v>65</v>
      </c>
      <c r="M1800" s="25" t="n">
        <v>4.33539001</v>
      </c>
      <c r="N1800" s="0" t="str">
        <f aca="false">A1800&amp;"_"&amp;B1800</f>
        <v>MAW750_1</v>
      </c>
      <c r="O1800" s="0" t="n">
        <f aca="false">HLOOKUP(N1800,UP!$C$15:$AH$16,2,0)</f>
        <v>0</v>
      </c>
    </row>
    <row r="1801" customFormat="false" ht="15.75" hidden="false" customHeight="true" outlineLevel="0" collapsed="false">
      <c r="A1801" s="21" t="s">
        <v>69</v>
      </c>
      <c r="B1801" s="12" t="n">
        <v>1</v>
      </c>
      <c r="C1801" s="44" t="s">
        <v>56</v>
      </c>
      <c r="D1801" s="44" t="n">
        <v>23665</v>
      </c>
      <c r="E1801" s="24" t="s">
        <v>92</v>
      </c>
      <c r="F1801" s="15" t="n">
        <v>1</v>
      </c>
      <c r="G1801" s="15" t="n">
        <v>0</v>
      </c>
      <c r="H1801" s="2" t="n">
        <f aca="false">MAX(I1801:J1801)</f>
        <v>0</v>
      </c>
      <c r="I1801" s="15" t="n">
        <v>0</v>
      </c>
      <c r="J1801" s="15" t="n">
        <v>0</v>
      </c>
      <c r="K1801" s="15" t="n">
        <v>4.14501734714637</v>
      </c>
      <c r="L1801" s="15" t="n">
        <v>65</v>
      </c>
      <c r="M1801" s="25" t="n">
        <v>4.33539001</v>
      </c>
      <c r="N1801" s="0" t="str">
        <f aca="false">A1801&amp;"_"&amp;B1801</f>
        <v>MAW750_1</v>
      </c>
      <c r="O1801" s="0" t="n">
        <f aca="false">HLOOKUP(N1801,UP!$C$15:$AH$16,2,0)</f>
        <v>0</v>
      </c>
    </row>
    <row r="1802" customFormat="false" ht="15.75" hidden="false" customHeight="true" outlineLevel="0" collapsed="false">
      <c r="A1802" s="21" t="s">
        <v>69</v>
      </c>
      <c r="B1802" s="12" t="n">
        <v>1</v>
      </c>
      <c r="C1802" s="44" t="s">
        <v>56</v>
      </c>
      <c r="D1802" s="44" t="n">
        <v>23663</v>
      </c>
      <c r="E1802" s="24" t="s">
        <v>92</v>
      </c>
      <c r="F1802" s="15" t="n">
        <v>1</v>
      </c>
      <c r="G1802" s="15" t="n">
        <v>0</v>
      </c>
      <c r="H1802" s="2" t="n">
        <f aca="false">MAX(I1802:J1802)</f>
        <v>0</v>
      </c>
      <c r="I1802" s="15" t="n">
        <v>0</v>
      </c>
      <c r="J1802" s="15" t="n">
        <v>0</v>
      </c>
      <c r="K1802" s="15" t="n">
        <v>2.54217677528486</v>
      </c>
      <c r="L1802" s="15" t="n">
        <v>65</v>
      </c>
      <c r="M1802" s="25" t="n">
        <v>4.33539001</v>
      </c>
      <c r="N1802" s="0" t="str">
        <f aca="false">A1802&amp;"_"&amp;B1802</f>
        <v>MAW750_1</v>
      </c>
      <c r="O1802" s="0" t="n">
        <f aca="false">HLOOKUP(N1802,UP!$C$15:$AH$16,2,0)</f>
        <v>0</v>
      </c>
    </row>
    <row r="1803" customFormat="false" ht="15.75" hidden="false" customHeight="true" outlineLevel="0" collapsed="false">
      <c r="A1803" s="21" t="s">
        <v>69</v>
      </c>
      <c r="B1803" s="12" t="n">
        <v>1</v>
      </c>
      <c r="C1803" s="44" t="s">
        <v>56</v>
      </c>
      <c r="D1803" s="44" t="n">
        <v>18661</v>
      </c>
      <c r="E1803" s="24" t="s">
        <v>92</v>
      </c>
      <c r="F1803" s="15" t="n">
        <v>1</v>
      </c>
      <c r="G1803" s="15" t="n">
        <v>0</v>
      </c>
      <c r="H1803" s="2" t="n">
        <f aca="false">MAX(I1803:J1803)</f>
        <v>0</v>
      </c>
      <c r="I1803" s="15" t="n">
        <v>0</v>
      </c>
      <c r="J1803" s="15" t="n">
        <v>0</v>
      </c>
      <c r="K1803" s="15" t="n">
        <v>5.06393319832139</v>
      </c>
      <c r="L1803" s="15" t="n">
        <v>65</v>
      </c>
      <c r="M1803" s="25" t="n">
        <v>4.33539001</v>
      </c>
      <c r="N1803" s="0" t="str">
        <f aca="false">A1803&amp;"_"&amp;B1803</f>
        <v>MAW750_1</v>
      </c>
      <c r="O1803" s="0" t="n">
        <f aca="false">HLOOKUP(N1803,UP!$C$15:$AH$16,2,0)</f>
        <v>0</v>
      </c>
    </row>
    <row r="1804" customFormat="false" ht="15.75" hidden="false" customHeight="true" outlineLevel="0" collapsed="false">
      <c r="A1804" s="21" t="s">
        <v>69</v>
      </c>
      <c r="B1804" s="12" t="n">
        <v>1</v>
      </c>
      <c r="C1804" s="44" t="s">
        <v>56</v>
      </c>
      <c r="D1804" s="44" t="n">
        <v>18660</v>
      </c>
      <c r="E1804" s="24" t="s">
        <v>92</v>
      </c>
      <c r="F1804" s="15" t="n">
        <v>1</v>
      </c>
      <c r="G1804" s="15" t="n">
        <v>0</v>
      </c>
      <c r="H1804" s="2" t="n">
        <f aca="false">MAX(I1804:J1804)</f>
        <v>0</v>
      </c>
      <c r="I1804" s="15" t="n">
        <v>0</v>
      </c>
      <c r="J1804" s="15" t="n">
        <v>0</v>
      </c>
      <c r="K1804" s="15" t="n">
        <v>6.44749060296233</v>
      </c>
      <c r="L1804" s="15" t="n">
        <v>65</v>
      </c>
      <c r="M1804" s="25" t="n">
        <v>4.33539001</v>
      </c>
      <c r="N1804" s="0" t="str">
        <f aca="false">A1804&amp;"_"&amp;B1804</f>
        <v>MAW750_1</v>
      </c>
      <c r="O1804" s="0" t="n">
        <f aca="false">HLOOKUP(N1804,UP!$C$15:$AH$16,2,0)</f>
        <v>0</v>
      </c>
    </row>
    <row r="1805" customFormat="false" ht="15.75" hidden="false" customHeight="true" outlineLevel="0" collapsed="false">
      <c r="A1805" s="21" t="s">
        <v>69</v>
      </c>
      <c r="B1805" s="12" t="n">
        <v>1</v>
      </c>
      <c r="C1805" s="44" t="s">
        <v>56</v>
      </c>
      <c r="D1805" s="44" t="n">
        <v>23683</v>
      </c>
      <c r="E1805" s="24" t="s">
        <v>92</v>
      </c>
      <c r="F1805" s="15" t="n">
        <v>1</v>
      </c>
      <c r="G1805" s="15" t="n">
        <v>0</v>
      </c>
      <c r="H1805" s="2" t="n">
        <f aca="false">MAX(I1805:J1805)</f>
        <v>0</v>
      </c>
      <c r="I1805" s="15" t="n">
        <v>0</v>
      </c>
      <c r="J1805" s="15" t="n">
        <v>0</v>
      </c>
      <c r="K1805" s="15" t="n">
        <v>6.23590433774306</v>
      </c>
      <c r="L1805" s="15" t="n">
        <v>65</v>
      </c>
      <c r="M1805" s="25" t="n">
        <v>4.33539001</v>
      </c>
      <c r="N1805" s="0" t="str">
        <f aca="false">A1805&amp;"_"&amp;B1805</f>
        <v>MAW750_1</v>
      </c>
      <c r="O1805" s="0" t="n">
        <f aca="false">HLOOKUP(N1805,UP!$C$15:$AH$16,2,0)</f>
        <v>0</v>
      </c>
    </row>
    <row r="1806" customFormat="false" ht="15.75" hidden="false" customHeight="true" outlineLevel="0" collapsed="false">
      <c r="A1806" s="21" t="s">
        <v>69</v>
      </c>
      <c r="B1806" s="12" t="n">
        <v>1</v>
      </c>
      <c r="C1806" s="44" t="s">
        <v>56</v>
      </c>
      <c r="D1806" s="44" t="n">
        <v>23686</v>
      </c>
      <c r="E1806" s="24" t="s">
        <v>92</v>
      </c>
      <c r="F1806" s="15" t="n">
        <v>1</v>
      </c>
      <c r="G1806" s="15" t="n">
        <v>0</v>
      </c>
      <c r="H1806" s="2" t="n">
        <f aca="false">MAX(I1806:J1806)</f>
        <v>0</v>
      </c>
      <c r="I1806" s="15" t="n">
        <v>0</v>
      </c>
      <c r="J1806" s="15" t="n">
        <v>0</v>
      </c>
      <c r="K1806" s="15" t="n">
        <v>5.2821168081132</v>
      </c>
      <c r="L1806" s="15" t="n">
        <v>65</v>
      </c>
      <c r="M1806" s="25" t="n">
        <v>4.33539001</v>
      </c>
      <c r="N1806" s="0" t="str">
        <f aca="false">A1806&amp;"_"&amp;B1806</f>
        <v>MAW750_1</v>
      </c>
      <c r="O1806" s="0" t="n">
        <f aca="false">HLOOKUP(N1806,UP!$C$15:$AH$16,2,0)</f>
        <v>0</v>
      </c>
    </row>
    <row r="1807" customFormat="false" ht="15.75" hidden="false" customHeight="true" outlineLevel="0" collapsed="false">
      <c r="A1807" s="21" t="s">
        <v>69</v>
      </c>
      <c r="B1807" s="12" t="n">
        <v>1</v>
      </c>
      <c r="C1807" s="44" t="s">
        <v>56</v>
      </c>
      <c r="D1807" s="44" t="n">
        <v>23688</v>
      </c>
      <c r="E1807" s="24" t="s">
        <v>92</v>
      </c>
      <c r="F1807" s="15" t="n">
        <v>1</v>
      </c>
      <c r="G1807" s="15" t="n">
        <v>0</v>
      </c>
      <c r="H1807" s="2" t="n">
        <f aca="false">MAX(I1807:J1807)</f>
        <v>0</v>
      </c>
      <c r="I1807" s="15" t="n">
        <v>0</v>
      </c>
      <c r="J1807" s="15" t="n">
        <v>0</v>
      </c>
      <c r="K1807" s="15" t="n">
        <v>4.84331485422305</v>
      </c>
      <c r="L1807" s="15" t="n">
        <v>65</v>
      </c>
      <c r="M1807" s="25" t="n">
        <v>4.33539001</v>
      </c>
      <c r="N1807" s="0" t="str">
        <f aca="false">A1807&amp;"_"&amp;B1807</f>
        <v>MAW750_1</v>
      </c>
      <c r="O1807" s="0" t="n">
        <f aca="false">HLOOKUP(N1807,UP!$C$15:$AH$16,2,0)</f>
        <v>0</v>
      </c>
    </row>
    <row r="1808" customFormat="false" ht="15.75" hidden="false" customHeight="true" outlineLevel="0" collapsed="false">
      <c r="A1808" s="21" t="s">
        <v>69</v>
      </c>
      <c r="B1808" s="12" t="n">
        <v>1</v>
      </c>
      <c r="C1808" s="44" t="s">
        <v>56</v>
      </c>
      <c r="D1808" s="44" t="n">
        <v>23691</v>
      </c>
      <c r="E1808" s="24" t="s">
        <v>92</v>
      </c>
      <c r="F1808" s="15" t="n">
        <v>1</v>
      </c>
      <c r="G1808" s="15" t="n">
        <v>0</v>
      </c>
      <c r="H1808" s="2" t="n">
        <f aca="false">MAX(I1808:J1808)</f>
        <v>0</v>
      </c>
      <c r="I1808" s="15" t="n">
        <v>0</v>
      </c>
      <c r="J1808" s="15" t="n">
        <v>0</v>
      </c>
      <c r="K1808" s="15" t="n">
        <v>4.94588785436275</v>
      </c>
      <c r="L1808" s="15" t="n">
        <v>65</v>
      </c>
      <c r="M1808" s="25" t="n">
        <v>4.33539001</v>
      </c>
      <c r="N1808" s="0" t="str">
        <f aca="false">A1808&amp;"_"&amp;B1808</f>
        <v>MAW750_1</v>
      </c>
      <c r="O1808" s="0" t="n">
        <f aca="false">HLOOKUP(N1808,UP!$C$15:$AH$16,2,0)</f>
        <v>0</v>
      </c>
    </row>
    <row r="1809" customFormat="false" ht="15.75" hidden="false" customHeight="true" outlineLevel="0" collapsed="false">
      <c r="A1809" s="21" t="s">
        <v>69</v>
      </c>
      <c r="B1809" s="12" t="n">
        <v>1</v>
      </c>
      <c r="C1809" s="44" t="s">
        <v>56</v>
      </c>
      <c r="D1809" s="44" t="n">
        <v>18822</v>
      </c>
      <c r="E1809" s="24" t="s">
        <v>92</v>
      </c>
      <c r="F1809" s="15" t="n">
        <v>1</v>
      </c>
      <c r="G1809" s="15" t="n">
        <v>0</v>
      </c>
      <c r="H1809" s="2" t="n">
        <f aca="false">MAX(I1809:J1809)</f>
        <v>0</v>
      </c>
      <c r="I1809" s="15" t="n">
        <v>0</v>
      </c>
      <c r="J1809" s="15" t="n">
        <v>0</v>
      </c>
      <c r="K1809" s="15" t="n">
        <v>4.36485029308132</v>
      </c>
      <c r="L1809" s="15" t="n">
        <v>65</v>
      </c>
      <c r="M1809" s="25" t="n">
        <v>4.33539001</v>
      </c>
      <c r="N1809" s="0" t="str">
        <f aca="false">A1809&amp;"_"&amp;B1809</f>
        <v>MAW750_1</v>
      </c>
      <c r="O1809" s="0" t="n">
        <f aca="false">HLOOKUP(N1809,UP!$C$15:$AH$16,2,0)</f>
        <v>0</v>
      </c>
    </row>
    <row r="1810" customFormat="false" ht="15.75" hidden="false" customHeight="true" outlineLevel="0" collapsed="false">
      <c r="A1810" s="21" t="s">
        <v>69</v>
      </c>
      <c r="B1810" s="12" t="n">
        <v>1</v>
      </c>
      <c r="C1810" s="44" t="s">
        <v>103</v>
      </c>
      <c r="D1810" s="44" t="n">
        <v>19614</v>
      </c>
      <c r="E1810" s="24" t="s">
        <v>92</v>
      </c>
      <c r="F1810" s="15" t="n">
        <v>1</v>
      </c>
      <c r="G1810" s="15" t="n">
        <v>0</v>
      </c>
      <c r="H1810" s="2" t="n">
        <f aca="false">MAX(I1810:J1810)</f>
        <v>0</v>
      </c>
      <c r="I1810" s="15" t="n">
        <v>0</v>
      </c>
      <c r="J1810" s="15" t="n">
        <v>0</v>
      </c>
      <c r="K1810" s="15" t="n">
        <v>1.80955736846772</v>
      </c>
      <c r="L1810" s="15" t="n">
        <v>65</v>
      </c>
      <c r="M1810" s="25" t="n">
        <v>4.33539001</v>
      </c>
      <c r="N1810" s="0" t="str">
        <f aca="false">A1810&amp;"_"&amp;B1810</f>
        <v>MAW750_1</v>
      </c>
      <c r="O1810" s="0" t="n">
        <f aca="false">HLOOKUP(N1810,UP!$C$15:$AH$16,2,0)</f>
        <v>0</v>
      </c>
    </row>
    <row r="1811" customFormat="false" ht="15.75" hidden="false" customHeight="true" outlineLevel="0" collapsed="false">
      <c r="A1811" s="21" t="s">
        <v>69</v>
      </c>
      <c r="B1811" s="12" t="n">
        <v>1</v>
      </c>
      <c r="C1811" s="44" t="s">
        <v>103</v>
      </c>
      <c r="D1811" s="44" t="n">
        <v>23503</v>
      </c>
      <c r="E1811" s="24" t="s">
        <v>92</v>
      </c>
      <c r="F1811" s="15" t="n">
        <v>1</v>
      </c>
      <c r="G1811" s="15" t="n">
        <v>0</v>
      </c>
      <c r="H1811" s="2" t="n">
        <f aca="false">MAX(I1811:J1811)</f>
        <v>0</v>
      </c>
      <c r="I1811" s="15" t="n">
        <v>0</v>
      </c>
      <c r="J1811" s="15" t="n">
        <v>0</v>
      </c>
      <c r="K1811" s="15" t="n">
        <v>3.9506313017055</v>
      </c>
      <c r="L1811" s="15" t="n">
        <v>65</v>
      </c>
      <c r="M1811" s="25" t="n">
        <v>4.33539001</v>
      </c>
      <c r="N1811" s="0" t="str">
        <f aca="false">A1811&amp;"_"&amp;B1811</f>
        <v>MAW750_1</v>
      </c>
      <c r="O1811" s="0" t="n">
        <f aca="false">HLOOKUP(N1811,UP!$C$15:$AH$16,2,0)</f>
        <v>0</v>
      </c>
    </row>
    <row r="1812" customFormat="false" ht="15.75" hidden="false" customHeight="true" outlineLevel="0" collapsed="false">
      <c r="A1812" s="21" t="s">
        <v>69</v>
      </c>
      <c r="B1812" s="12" t="n">
        <v>1</v>
      </c>
      <c r="C1812" s="44" t="s">
        <v>65</v>
      </c>
      <c r="D1812" s="44" t="n">
        <v>18055</v>
      </c>
      <c r="E1812" s="24" t="s">
        <v>92</v>
      </c>
      <c r="F1812" s="15" t="n">
        <v>1</v>
      </c>
      <c r="G1812" s="15" t="n">
        <v>0</v>
      </c>
      <c r="H1812" s="2" t="n">
        <f aca="false">MAX(I1812:J1812)</f>
        <v>0</v>
      </c>
      <c r="I1812" s="15" t="n">
        <v>0</v>
      </c>
      <c r="J1812" s="15" t="n">
        <v>0</v>
      </c>
      <c r="K1812" s="15" t="n">
        <v>2.91414134546989</v>
      </c>
      <c r="L1812" s="15" t="n">
        <v>65</v>
      </c>
      <c r="M1812" s="25" t="n">
        <v>4.33539001</v>
      </c>
      <c r="N1812" s="0" t="str">
        <f aca="false">A1812&amp;"_"&amp;B1812</f>
        <v>MAW750_1</v>
      </c>
      <c r="O1812" s="0" t="n">
        <f aca="false">HLOOKUP(N1812,UP!$C$15:$AH$16,2,0)</f>
        <v>0</v>
      </c>
    </row>
    <row r="1813" customFormat="false" ht="15.75" hidden="false" customHeight="true" outlineLevel="0" collapsed="false">
      <c r="A1813" s="21" t="s">
        <v>69</v>
      </c>
      <c r="B1813" s="12" t="n">
        <v>1</v>
      </c>
      <c r="C1813" s="44" t="s">
        <v>53</v>
      </c>
      <c r="D1813" s="44" t="n">
        <v>19613</v>
      </c>
      <c r="E1813" s="24" t="s">
        <v>92</v>
      </c>
      <c r="F1813" s="15" t="n">
        <v>1</v>
      </c>
      <c r="G1813" s="15" t="n">
        <v>0</v>
      </c>
      <c r="H1813" s="2" t="n">
        <f aca="false">MAX(I1813:J1813)</f>
        <v>0</v>
      </c>
      <c r="I1813" s="15" t="n">
        <v>0</v>
      </c>
      <c r="J1813" s="15" t="n">
        <v>0</v>
      </c>
      <c r="K1813" s="15" t="n">
        <v>3.20191123253872</v>
      </c>
      <c r="L1813" s="15" t="n">
        <v>65</v>
      </c>
      <c r="M1813" s="25" t="n">
        <v>4.33539001</v>
      </c>
      <c r="N1813" s="0" t="str">
        <f aca="false">A1813&amp;"_"&amp;B1813</f>
        <v>MAW750_1</v>
      </c>
      <c r="O1813" s="0" t="n">
        <f aca="false">HLOOKUP(N1813,UP!$C$15:$AH$16,2,0)</f>
        <v>0</v>
      </c>
    </row>
    <row r="1814" customFormat="false" ht="15.75" hidden="false" customHeight="true" outlineLevel="0" collapsed="false">
      <c r="A1814" s="21" t="s">
        <v>69</v>
      </c>
      <c r="B1814" s="12" t="n">
        <v>1</v>
      </c>
      <c r="C1814" s="44" t="s">
        <v>67</v>
      </c>
      <c r="D1814" s="44" t="n">
        <v>19618</v>
      </c>
      <c r="E1814" s="24" t="s">
        <v>92</v>
      </c>
      <c r="F1814" s="15" t="n">
        <v>1</v>
      </c>
      <c r="G1814" s="15" t="n">
        <v>0</v>
      </c>
      <c r="H1814" s="2" t="n">
        <f aca="false">MAX(I1814:J1814)</f>
        <v>0</v>
      </c>
      <c r="I1814" s="15" t="n">
        <v>0</v>
      </c>
      <c r="J1814" s="15" t="n">
        <v>0</v>
      </c>
      <c r="K1814" s="15" t="n">
        <v>4.85160080484689</v>
      </c>
      <c r="L1814" s="15" t="n">
        <v>65</v>
      </c>
      <c r="M1814" s="25" t="n">
        <v>4.33539001</v>
      </c>
      <c r="N1814" s="0" t="str">
        <f aca="false">A1814&amp;"_"&amp;B1814</f>
        <v>MAW750_1</v>
      </c>
      <c r="O1814" s="0" t="n">
        <f aca="false">HLOOKUP(N1814,UP!$C$15:$AH$16,2,0)</f>
        <v>0</v>
      </c>
    </row>
    <row r="1815" customFormat="false" ht="15.75" hidden="false" customHeight="true" outlineLevel="0" collapsed="false">
      <c r="A1815" s="21" t="s">
        <v>69</v>
      </c>
      <c r="B1815" s="12" t="n">
        <v>1</v>
      </c>
      <c r="C1815" s="44" t="s">
        <v>95</v>
      </c>
      <c r="D1815" s="44" t="n">
        <v>23341</v>
      </c>
      <c r="E1815" s="24" t="s">
        <v>92</v>
      </c>
      <c r="F1815" s="15" t="n">
        <v>1</v>
      </c>
      <c r="G1815" s="15" t="n">
        <v>0</v>
      </c>
      <c r="H1815" s="2" t="n">
        <f aca="false">MAX(I1815:J1815)</f>
        <v>0</v>
      </c>
      <c r="I1815" s="15" t="n">
        <v>0</v>
      </c>
      <c r="J1815" s="15" t="n">
        <v>0</v>
      </c>
      <c r="K1815" s="15" t="n">
        <v>1.08573442108063</v>
      </c>
      <c r="L1815" s="15" t="n">
        <v>65</v>
      </c>
      <c r="M1815" s="25" t="n">
        <v>4.33539001</v>
      </c>
      <c r="N1815" s="0" t="str">
        <f aca="false">A1815&amp;"_"&amp;B1815</f>
        <v>MAW750_1</v>
      </c>
      <c r="O1815" s="0" t="n">
        <f aca="false">HLOOKUP(N1815,UP!$C$15:$AH$16,2,0)</f>
        <v>0</v>
      </c>
    </row>
    <row r="1816" customFormat="false" ht="15.75" hidden="false" customHeight="true" outlineLevel="0" collapsed="false">
      <c r="A1816" s="21" t="s">
        <v>69</v>
      </c>
      <c r="B1816" s="12" t="n">
        <v>2</v>
      </c>
      <c r="C1816" s="44" t="s">
        <v>66</v>
      </c>
      <c r="D1816" s="44" t="n">
        <v>23511</v>
      </c>
      <c r="E1816" s="24" t="s">
        <v>92</v>
      </c>
      <c r="F1816" s="15" t="n">
        <v>1</v>
      </c>
      <c r="G1816" s="15" t="n">
        <v>0</v>
      </c>
      <c r="H1816" s="2" t="n">
        <f aca="false">MAX(I1816:J1816)</f>
        <v>0</v>
      </c>
      <c r="I1816" s="15" t="n">
        <v>0</v>
      </c>
      <c r="J1816" s="15" t="n">
        <v>0</v>
      </c>
      <c r="K1816" s="15" t="n">
        <v>3.18969829109789</v>
      </c>
      <c r="L1816" s="15" t="n">
        <v>65</v>
      </c>
      <c r="M1816" s="25" t="n">
        <v>4.33539001</v>
      </c>
      <c r="N1816" s="0" t="str">
        <f aca="false">A1816&amp;"_"&amp;B1816</f>
        <v>MAW750_2</v>
      </c>
      <c r="O1816" s="0" t="n">
        <f aca="false">HLOOKUP(N1816,UP!$C$15:$AH$16,2,0)</f>
        <v>0</v>
      </c>
    </row>
    <row r="1817" customFormat="false" ht="15.75" hidden="false" customHeight="true" outlineLevel="0" collapsed="false">
      <c r="A1817" s="21" t="s">
        <v>69</v>
      </c>
      <c r="B1817" s="12" t="n">
        <v>2</v>
      </c>
      <c r="C1817" s="44" t="s">
        <v>66</v>
      </c>
      <c r="D1817" s="44" t="n">
        <v>23513</v>
      </c>
      <c r="E1817" s="24" t="s">
        <v>92</v>
      </c>
      <c r="F1817" s="15" t="n">
        <v>1</v>
      </c>
      <c r="G1817" s="15" t="n">
        <v>0</v>
      </c>
      <c r="H1817" s="2" t="n">
        <f aca="false">MAX(I1817:J1817)</f>
        <v>0</v>
      </c>
      <c r="I1817" s="15" t="n">
        <v>0</v>
      </c>
      <c r="J1817" s="15" t="n">
        <v>0</v>
      </c>
      <c r="K1817" s="15" t="n">
        <v>2.95199753694565</v>
      </c>
      <c r="L1817" s="15" t="n">
        <v>65</v>
      </c>
      <c r="M1817" s="25" t="n">
        <v>4.33539001</v>
      </c>
      <c r="N1817" s="0" t="str">
        <f aca="false">A1817&amp;"_"&amp;B1817</f>
        <v>MAW750_2</v>
      </c>
      <c r="O1817" s="0" t="n">
        <f aca="false">HLOOKUP(N1817,UP!$C$15:$AH$16,2,0)</f>
        <v>0</v>
      </c>
    </row>
    <row r="1818" customFormat="false" ht="15.75" hidden="false" customHeight="true" outlineLevel="0" collapsed="false">
      <c r="A1818" s="21" t="s">
        <v>69</v>
      </c>
      <c r="B1818" s="12" t="n">
        <v>2</v>
      </c>
      <c r="C1818" s="44" t="s">
        <v>66</v>
      </c>
      <c r="D1818" s="44" t="n">
        <v>23358</v>
      </c>
      <c r="E1818" s="24" t="s">
        <v>92</v>
      </c>
      <c r="F1818" s="15" t="n">
        <v>1</v>
      </c>
      <c r="G1818" s="15" t="n">
        <v>0</v>
      </c>
      <c r="H1818" s="2" t="n">
        <f aca="false">MAX(I1818:J1818)</f>
        <v>0</v>
      </c>
      <c r="I1818" s="15" t="n">
        <v>0</v>
      </c>
      <c r="J1818" s="15" t="n">
        <v>0</v>
      </c>
      <c r="K1818" s="15" t="n">
        <v>1.59043128087983</v>
      </c>
      <c r="L1818" s="15" t="n">
        <v>65</v>
      </c>
      <c r="M1818" s="25" t="n">
        <v>4.33539001</v>
      </c>
      <c r="N1818" s="0" t="str">
        <f aca="false">A1818&amp;"_"&amp;B1818</f>
        <v>MAW750_2</v>
      </c>
      <c r="O1818" s="0" t="n">
        <f aca="false">HLOOKUP(N1818,UP!$C$15:$AH$16,2,0)</f>
        <v>0</v>
      </c>
    </row>
    <row r="1819" customFormat="false" ht="15.75" hidden="false" customHeight="true" outlineLevel="0" collapsed="false">
      <c r="A1819" s="21" t="s">
        <v>69</v>
      </c>
      <c r="B1819" s="12" t="n">
        <v>2</v>
      </c>
      <c r="C1819" s="44" t="s">
        <v>66</v>
      </c>
      <c r="D1819" s="44" t="n">
        <v>23763</v>
      </c>
      <c r="E1819" s="24" t="s">
        <v>92</v>
      </c>
      <c r="F1819" s="15" t="n">
        <v>1</v>
      </c>
      <c r="G1819" s="15" t="n">
        <v>0</v>
      </c>
      <c r="H1819" s="2" t="n">
        <f aca="false">MAX(I1819:J1819)</f>
        <v>0</v>
      </c>
      <c r="I1819" s="15" t="n">
        <v>0</v>
      </c>
      <c r="J1819" s="15" t="n">
        <v>0</v>
      </c>
      <c r="K1819" s="15" t="n">
        <v>3.31249529394508</v>
      </c>
      <c r="L1819" s="15" t="n">
        <v>65</v>
      </c>
      <c r="M1819" s="25" t="n">
        <v>4.33539001</v>
      </c>
      <c r="N1819" s="0" t="str">
        <f aca="false">A1819&amp;"_"&amp;B1819</f>
        <v>MAW750_2</v>
      </c>
      <c r="O1819" s="0" t="n">
        <f aca="false">HLOOKUP(N1819,UP!$C$15:$AH$16,2,0)</f>
        <v>0</v>
      </c>
    </row>
    <row r="1820" customFormat="false" ht="15.75" hidden="false" customHeight="true" outlineLevel="0" collapsed="false">
      <c r="A1820" s="21" t="s">
        <v>69</v>
      </c>
      <c r="B1820" s="12" t="n">
        <v>2</v>
      </c>
      <c r="C1820" s="44" t="s">
        <v>66</v>
      </c>
      <c r="D1820" s="44" t="n">
        <v>23642</v>
      </c>
      <c r="E1820" s="24" t="s">
        <v>92</v>
      </c>
      <c r="F1820" s="15" t="n">
        <v>1</v>
      </c>
      <c r="G1820" s="15" t="n">
        <v>0</v>
      </c>
      <c r="H1820" s="2" t="n">
        <f aca="false">MAX(I1820:J1820)</f>
        <v>0</v>
      </c>
      <c r="I1820" s="15" t="n">
        <v>0</v>
      </c>
      <c r="J1820" s="15" t="n">
        <v>0</v>
      </c>
      <c r="K1820" s="15" t="n">
        <v>3.50813797644738</v>
      </c>
      <c r="L1820" s="15" t="n">
        <v>65</v>
      </c>
      <c r="M1820" s="25" t="n">
        <v>4.33539001</v>
      </c>
      <c r="N1820" s="0" t="str">
        <f aca="false">A1820&amp;"_"&amp;B1820</f>
        <v>MAW750_2</v>
      </c>
      <c r="O1820" s="0" t="n">
        <f aca="false">HLOOKUP(N1820,UP!$C$15:$AH$16,2,0)</f>
        <v>0</v>
      </c>
    </row>
    <row r="1821" customFormat="false" ht="15.75" hidden="false" customHeight="true" outlineLevel="0" collapsed="false">
      <c r="A1821" s="21" t="s">
        <v>69</v>
      </c>
      <c r="B1821" s="12" t="n">
        <v>2</v>
      </c>
      <c r="C1821" s="44" t="s">
        <v>66</v>
      </c>
      <c r="D1821" s="44" t="n">
        <v>23767</v>
      </c>
      <c r="E1821" s="24" t="s">
        <v>92</v>
      </c>
      <c r="F1821" s="15" t="n">
        <v>1</v>
      </c>
      <c r="G1821" s="15" t="n">
        <v>0</v>
      </c>
      <c r="H1821" s="2" t="n">
        <f aca="false">MAX(I1821:J1821)</f>
        <v>0</v>
      </c>
      <c r="I1821" s="15" t="n">
        <v>0</v>
      </c>
      <c r="J1821" s="15" t="n">
        <v>0</v>
      </c>
      <c r="K1821" s="15" t="n">
        <v>2.9697868053466</v>
      </c>
      <c r="L1821" s="15" t="n">
        <v>65</v>
      </c>
      <c r="M1821" s="25" t="n">
        <v>4.33539001</v>
      </c>
      <c r="N1821" s="0" t="str">
        <f aca="false">A1821&amp;"_"&amp;B1821</f>
        <v>MAW750_2</v>
      </c>
      <c r="O1821" s="0" t="n">
        <f aca="false">HLOOKUP(N1821,UP!$C$15:$AH$16,2,0)</f>
        <v>0</v>
      </c>
    </row>
    <row r="1822" customFormat="false" ht="15.75" hidden="false" customHeight="true" outlineLevel="0" collapsed="false">
      <c r="A1822" s="21" t="s">
        <v>69</v>
      </c>
      <c r="B1822" s="12" t="n">
        <v>2</v>
      </c>
      <c r="C1822" s="44" t="s">
        <v>66</v>
      </c>
      <c r="D1822" s="44" t="n">
        <v>23644</v>
      </c>
      <c r="E1822" s="24" t="s">
        <v>92</v>
      </c>
      <c r="F1822" s="15" t="n">
        <v>1</v>
      </c>
      <c r="G1822" s="15" t="n">
        <v>0</v>
      </c>
      <c r="H1822" s="2" t="n">
        <f aca="false">MAX(I1822:J1822)</f>
        <v>0</v>
      </c>
      <c r="I1822" s="15" t="n">
        <v>0</v>
      </c>
      <c r="J1822" s="15" t="n">
        <v>0</v>
      </c>
      <c r="K1822" s="15" t="n">
        <v>2.95561036849728</v>
      </c>
      <c r="L1822" s="15" t="n">
        <v>65</v>
      </c>
      <c r="M1822" s="25" t="n">
        <v>4.33539001</v>
      </c>
      <c r="N1822" s="0" t="str">
        <f aca="false">A1822&amp;"_"&amp;B1822</f>
        <v>MAW750_2</v>
      </c>
      <c r="O1822" s="0" t="n">
        <f aca="false">HLOOKUP(N1822,UP!$C$15:$AH$16,2,0)</f>
        <v>0</v>
      </c>
    </row>
    <row r="1823" customFormat="false" ht="15.75" hidden="false" customHeight="true" outlineLevel="0" collapsed="false">
      <c r="A1823" s="21" t="s">
        <v>69</v>
      </c>
      <c r="B1823" s="12" t="n">
        <v>2</v>
      </c>
      <c r="C1823" s="44" t="s">
        <v>66</v>
      </c>
      <c r="D1823" s="44" t="n">
        <v>23771</v>
      </c>
      <c r="E1823" s="24" t="s">
        <v>92</v>
      </c>
      <c r="F1823" s="15" t="n">
        <v>1</v>
      </c>
      <c r="G1823" s="15" t="n">
        <v>0</v>
      </c>
      <c r="H1823" s="2" t="n">
        <f aca="false">MAX(I1823:J1823)</f>
        <v>0</v>
      </c>
      <c r="I1823" s="15" t="n">
        <v>0</v>
      </c>
      <c r="J1823" s="15" t="n">
        <v>0</v>
      </c>
      <c r="K1823" s="15" t="n">
        <v>3.15993170070512</v>
      </c>
      <c r="L1823" s="15" t="n">
        <v>65</v>
      </c>
      <c r="M1823" s="25" t="n">
        <v>4.33539001</v>
      </c>
      <c r="N1823" s="0" t="str">
        <f aca="false">A1823&amp;"_"&amp;B1823</f>
        <v>MAW750_2</v>
      </c>
      <c r="O1823" s="0" t="n">
        <f aca="false">HLOOKUP(N1823,UP!$C$15:$AH$16,2,0)</f>
        <v>0</v>
      </c>
    </row>
    <row r="1824" customFormat="false" ht="15.75" hidden="false" customHeight="true" outlineLevel="0" collapsed="false">
      <c r="A1824" s="21" t="s">
        <v>69</v>
      </c>
      <c r="B1824" s="12" t="n">
        <v>2</v>
      </c>
      <c r="C1824" s="44" t="s">
        <v>66</v>
      </c>
      <c r="D1824" s="44" t="n">
        <v>23645</v>
      </c>
      <c r="E1824" s="24" t="s">
        <v>92</v>
      </c>
      <c r="F1824" s="15" t="n">
        <v>1</v>
      </c>
      <c r="G1824" s="15" t="n">
        <v>0</v>
      </c>
      <c r="H1824" s="2" t="n">
        <f aca="false">MAX(I1824:J1824)</f>
        <v>0</v>
      </c>
      <c r="I1824" s="15" t="n">
        <v>0</v>
      </c>
      <c r="J1824" s="15" t="n">
        <v>0</v>
      </c>
      <c r="K1824" s="15" t="n">
        <v>3.49502182711864</v>
      </c>
      <c r="L1824" s="15" t="n">
        <v>65</v>
      </c>
      <c r="M1824" s="25" t="n">
        <v>4.33539001</v>
      </c>
      <c r="N1824" s="0" t="str">
        <f aca="false">A1824&amp;"_"&amp;B1824</f>
        <v>MAW750_2</v>
      </c>
      <c r="O1824" s="0" t="n">
        <f aca="false">HLOOKUP(N1824,UP!$C$15:$AH$16,2,0)</f>
        <v>0</v>
      </c>
    </row>
    <row r="1825" customFormat="false" ht="15.75" hidden="false" customHeight="true" outlineLevel="0" collapsed="false">
      <c r="A1825" s="21" t="s">
        <v>69</v>
      </c>
      <c r="B1825" s="12" t="n">
        <v>2</v>
      </c>
      <c r="C1825" s="44" t="s">
        <v>66</v>
      </c>
      <c r="D1825" s="44" t="n">
        <v>23650</v>
      </c>
      <c r="E1825" s="24" t="s">
        <v>92</v>
      </c>
      <c r="F1825" s="15" t="n">
        <v>1</v>
      </c>
      <c r="G1825" s="15" t="n">
        <v>0</v>
      </c>
      <c r="H1825" s="2" t="n">
        <f aca="false">MAX(I1825:J1825)</f>
        <v>0</v>
      </c>
      <c r="I1825" s="15" t="n">
        <v>0</v>
      </c>
      <c r="J1825" s="15" t="n">
        <v>0</v>
      </c>
      <c r="K1825" s="15" t="n">
        <v>3.86726128666087</v>
      </c>
      <c r="L1825" s="15" t="n">
        <v>65</v>
      </c>
      <c r="M1825" s="25" t="n">
        <v>4.33539001</v>
      </c>
      <c r="N1825" s="0" t="str">
        <f aca="false">A1825&amp;"_"&amp;B1825</f>
        <v>MAW750_2</v>
      </c>
      <c r="O1825" s="0" t="n">
        <f aca="false">HLOOKUP(N1825,UP!$C$15:$AH$16,2,0)</f>
        <v>0</v>
      </c>
    </row>
    <row r="1826" customFormat="false" ht="15.75" hidden="false" customHeight="true" outlineLevel="0" collapsed="false">
      <c r="A1826" s="21" t="s">
        <v>69</v>
      </c>
      <c r="B1826" s="12" t="n">
        <v>2</v>
      </c>
      <c r="C1826" s="44" t="s">
        <v>66</v>
      </c>
      <c r="D1826" s="44" t="n">
        <v>23781</v>
      </c>
      <c r="E1826" s="24" t="s">
        <v>92</v>
      </c>
      <c r="F1826" s="15" t="n">
        <v>1</v>
      </c>
      <c r="G1826" s="15" t="n">
        <v>0</v>
      </c>
      <c r="H1826" s="2" t="n">
        <f aca="false">MAX(I1826:J1826)</f>
        <v>0</v>
      </c>
      <c r="I1826" s="15" t="n">
        <v>0</v>
      </c>
      <c r="J1826" s="15" t="n">
        <v>0</v>
      </c>
      <c r="K1826" s="15" t="n">
        <v>3.2020683121714</v>
      </c>
      <c r="L1826" s="15" t="n">
        <v>65</v>
      </c>
      <c r="M1826" s="25" t="n">
        <v>4.33539001</v>
      </c>
      <c r="N1826" s="0" t="str">
        <f aca="false">A1826&amp;"_"&amp;B1826</f>
        <v>MAW750_2</v>
      </c>
      <c r="O1826" s="0" t="n">
        <f aca="false">HLOOKUP(N1826,UP!$C$15:$AH$16,2,0)</f>
        <v>0</v>
      </c>
    </row>
    <row r="1827" customFormat="false" ht="15.75" hidden="false" customHeight="true" outlineLevel="0" collapsed="false">
      <c r="A1827" s="21" t="s">
        <v>69</v>
      </c>
      <c r="B1827" s="12" t="n">
        <v>2</v>
      </c>
      <c r="C1827" s="44" t="s">
        <v>66</v>
      </c>
      <c r="D1827" s="44" t="n">
        <v>18646</v>
      </c>
      <c r="E1827" s="24" t="s">
        <v>92</v>
      </c>
      <c r="F1827" s="15" t="n">
        <v>1</v>
      </c>
      <c r="G1827" s="15" t="n">
        <v>0</v>
      </c>
      <c r="H1827" s="2" t="n">
        <f aca="false">MAX(I1827:J1827)</f>
        <v>0</v>
      </c>
      <c r="I1827" s="15" t="n">
        <v>0</v>
      </c>
      <c r="J1827" s="15" t="n">
        <v>0</v>
      </c>
      <c r="K1827" s="15" t="n">
        <v>4.49137793720465</v>
      </c>
      <c r="L1827" s="15" t="n">
        <v>65</v>
      </c>
      <c r="M1827" s="25" t="n">
        <v>4.33539001</v>
      </c>
      <c r="N1827" s="0" t="str">
        <f aca="false">A1827&amp;"_"&amp;B1827</f>
        <v>MAW750_2</v>
      </c>
      <c r="O1827" s="0" t="n">
        <f aca="false">HLOOKUP(N1827,UP!$C$15:$AH$16,2,0)</f>
        <v>0</v>
      </c>
    </row>
    <row r="1828" customFormat="false" ht="15.75" hidden="false" customHeight="true" outlineLevel="0" collapsed="false">
      <c r="A1828" s="21" t="s">
        <v>69</v>
      </c>
      <c r="B1828" s="12" t="n">
        <v>2</v>
      </c>
      <c r="C1828" s="44" t="s">
        <v>66</v>
      </c>
      <c r="D1828" s="44" t="n">
        <v>23784</v>
      </c>
      <c r="E1828" s="24" t="s">
        <v>92</v>
      </c>
      <c r="F1828" s="15" t="n">
        <v>1</v>
      </c>
      <c r="G1828" s="15" t="n">
        <v>0</v>
      </c>
      <c r="H1828" s="2" t="n">
        <f aca="false">MAX(I1828:J1828)</f>
        <v>0</v>
      </c>
      <c r="I1828" s="15" t="n">
        <v>0</v>
      </c>
      <c r="J1828" s="15" t="n">
        <v>0</v>
      </c>
      <c r="K1828" s="15" t="n">
        <v>3.79504392553647</v>
      </c>
      <c r="L1828" s="15" t="n">
        <v>65</v>
      </c>
      <c r="M1828" s="25" t="n">
        <v>4.33539001</v>
      </c>
      <c r="N1828" s="0" t="str">
        <f aca="false">A1828&amp;"_"&amp;B1828</f>
        <v>MAW750_2</v>
      </c>
      <c r="O1828" s="0" t="n">
        <f aca="false">HLOOKUP(N1828,UP!$C$15:$AH$16,2,0)</f>
        <v>0</v>
      </c>
    </row>
    <row r="1829" customFormat="false" ht="15.75" hidden="false" customHeight="true" outlineLevel="0" collapsed="false">
      <c r="A1829" s="21" t="s">
        <v>69</v>
      </c>
      <c r="B1829" s="12" t="n">
        <v>2</v>
      </c>
      <c r="C1829" s="44" t="s">
        <v>66</v>
      </c>
      <c r="D1829" s="44" t="n">
        <v>23783</v>
      </c>
      <c r="E1829" s="24" t="s">
        <v>92</v>
      </c>
      <c r="F1829" s="15" t="n">
        <v>1</v>
      </c>
      <c r="G1829" s="15" t="n">
        <v>0</v>
      </c>
      <c r="H1829" s="2" t="n">
        <f aca="false">MAX(I1829:J1829)</f>
        <v>0</v>
      </c>
      <c r="I1829" s="15" t="n">
        <v>0</v>
      </c>
      <c r="J1829" s="15" t="n">
        <v>0</v>
      </c>
      <c r="K1829" s="15" t="n">
        <v>2.91225638987774</v>
      </c>
      <c r="L1829" s="15" t="n">
        <v>65</v>
      </c>
      <c r="M1829" s="25" t="n">
        <v>4.33539001</v>
      </c>
      <c r="N1829" s="0" t="str">
        <f aca="false">A1829&amp;"_"&amp;B1829</f>
        <v>MAW750_2</v>
      </c>
      <c r="O1829" s="0" t="n">
        <f aca="false">HLOOKUP(N1829,UP!$C$15:$AH$16,2,0)</f>
        <v>0</v>
      </c>
    </row>
    <row r="1830" customFormat="false" ht="15.75" hidden="false" customHeight="true" outlineLevel="0" collapsed="false">
      <c r="A1830" s="21" t="s">
        <v>69</v>
      </c>
      <c r="B1830" s="60" t="n">
        <v>2</v>
      </c>
      <c r="C1830" s="61" t="s">
        <v>66</v>
      </c>
      <c r="D1830" s="61" t="n">
        <v>18097</v>
      </c>
      <c r="E1830" s="24" t="s">
        <v>92</v>
      </c>
      <c r="F1830" s="15" t="n">
        <v>1</v>
      </c>
      <c r="G1830" s="15" t="n">
        <v>0</v>
      </c>
      <c r="H1830" s="2" t="n">
        <f aca="false">MAX(I1830:J1830)</f>
        <v>0</v>
      </c>
      <c r="I1830" s="15" t="n">
        <v>0</v>
      </c>
      <c r="J1830" s="15" t="n">
        <v>0</v>
      </c>
      <c r="K1830" s="15" t="n">
        <v>2.37504404611388</v>
      </c>
      <c r="L1830" s="15" t="n">
        <v>65</v>
      </c>
      <c r="M1830" s="25" t="n">
        <v>4.33539001</v>
      </c>
      <c r="N1830" s="0" t="str">
        <f aca="false">A1830&amp;"_"&amp;B1830</f>
        <v>MAW750_2</v>
      </c>
      <c r="O1830" s="0" t="n">
        <f aca="false">HLOOKUP(N1830,UP!$C$15:$AH$16,2,0)</f>
        <v>0</v>
      </c>
    </row>
    <row r="1831" customFormat="false" ht="15.75" hidden="false" customHeight="true" outlineLevel="0" collapsed="false">
      <c r="A1831" s="21" t="s">
        <v>69</v>
      </c>
      <c r="B1831" s="60" t="n">
        <v>2</v>
      </c>
      <c r="C1831" s="61" t="s">
        <v>66</v>
      </c>
      <c r="D1831" s="61" t="n">
        <v>18856</v>
      </c>
      <c r="E1831" s="24" t="s">
        <v>92</v>
      </c>
      <c r="F1831" s="15" t="n">
        <v>1</v>
      </c>
      <c r="G1831" s="15" t="n">
        <v>0</v>
      </c>
      <c r="H1831" s="2" t="n">
        <f aca="false">MAX(I1831:J1831)</f>
        <v>0</v>
      </c>
      <c r="I1831" s="15" t="n">
        <v>0</v>
      </c>
      <c r="J1831" s="15" t="n">
        <v>0</v>
      </c>
      <c r="K1831" s="15" t="n">
        <v>2.88398205599543</v>
      </c>
      <c r="L1831" s="15" t="n">
        <v>65</v>
      </c>
      <c r="M1831" s="25" t="n">
        <v>4.33539001</v>
      </c>
      <c r="N1831" s="0" t="str">
        <f aca="false">A1831&amp;"_"&amp;B1831</f>
        <v>MAW750_2</v>
      </c>
      <c r="O1831" s="0" t="n">
        <f aca="false">HLOOKUP(N1831,UP!$C$15:$AH$16,2,0)</f>
        <v>0</v>
      </c>
    </row>
    <row r="1832" customFormat="false" ht="15.75" hidden="false" customHeight="true" outlineLevel="0" collapsed="false">
      <c r="A1832" s="21" t="s">
        <v>69</v>
      </c>
      <c r="B1832" s="60" t="n">
        <v>2</v>
      </c>
      <c r="C1832" s="61" t="s">
        <v>66</v>
      </c>
      <c r="D1832" s="61" t="n">
        <v>19155</v>
      </c>
      <c r="E1832" s="24" t="s">
        <v>92</v>
      </c>
      <c r="F1832" s="15" t="n">
        <v>1</v>
      </c>
      <c r="G1832" s="15" t="n">
        <v>0</v>
      </c>
      <c r="H1832" s="2" t="n">
        <f aca="false">MAX(I1832:J1832)</f>
        <v>0</v>
      </c>
      <c r="I1832" s="15" t="n">
        <v>0</v>
      </c>
      <c r="J1832" s="15" t="n">
        <v>0</v>
      </c>
      <c r="K1832" s="15" t="n">
        <v>3.51253620616241</v>
      </c>
      <c r="L1832" s="15" t="n">
        <v>65</v>
      </c>
      <c r="M1832" s="25" t="n">
        <v>4.33539001</v>
      </c>
      <c r="N1832" s="0" t="str">
        <f aca="false">A1832&amp;"_"&amp;B1832</f>
        <v>MAW750_2</v>
      </c>
      <c r="O1832" s="0" t="n">
        <f aca="false">HLOOKUP(N1832,UP!$C$15:$AH$16,2,0)</f>
        <v>0</v>
      </c>
    </row>
    <row r="1833" customFormat="false" ht="15.75" hidden="false" customHeight="true" outlineLevel="0" collapsed="false">
      <c r="A1833" s="21" t="s">
        <v>69</v>
      </c>
      <c r="B1833" s="60" t="n">
        <v>2</v>
      </c>
      <c r="C1833" s="61" t="s">
        <v>66</v>
      </c>
      <c r="D1833" s="61" t="n">
        <v>18859</v>
      </c>
      <c r="E1833" s="24" t="s">
        <v>92</v>
      </c>
      <c r="F1833" s="15" t="n">
        <v>1</v>
      </c>
      <c r="G1833" s="15" t="n">
        <v>0</v>
      </c>
      <c r="H1833" s="2" t="n">
        <f aca="false">MAX(I1833:J1833)</f>
        <v>0</v>
      </c>
      <c r="I1833" s="15" t="n">
        <v>0</v>
      </c>
      <c r="J1833" s="15" t="n">
        <v>0</v>
      </c>
      <c r="K1833" s="15" t="n">
        <v>3.07561920786441</v>
      </c>
      <c r="L1833" s="15" t="n">
        <v>65</v>
      </c>
      <c r="M1833" s="25" t="n">
        <v>4.33539001</v>
      </c>
      <c r="N1833" s="0" t="str">
        <f aca="false">A1833&amp;"_"&amp;B1833</f>
        <v>MAW750_2</v>
      </c>
      <c r="O1833" s="0" t="n">
        <f aca="false">HLOOKUP(N1833,UP!$C$15:$AH$16,2,0)</f>
        <v>0</v>
      </c>
    </row>
    <row r="1834" customFormat="false" ht="15.75" hidden="false" customHeight="true" outlineLevel="0" collapsed="false">
      <c r="A1834" s="21" t="s">
        <v>69</v>
      </c>
      <c r="B1834" s="12" t="n">
        <v>2</v>
      </c>
      <c r="C1834" s="44" t="s">
        <v>56</v>
      </c>
      <c r="D1834" s="44" t="n">
        <v>23654</v>
      </c>
      <c r="E1834" s="24" t="s">
        <v>92</v>
      </c>
      <c r="F1834" s="15" t="n">
        <v>1</v>
      </c>
      <c r="G1834" s="15" t="n">
        <v>0</v>
      </c>
      <c r="H1834" s="2" t="n">
        <f aca="false">MAX(I1834:J1834)</f>
        <v>0</v>
      </c>
      <c r="I1834" s="15" t="n">
        <v>0</v>
      </c>
      <c r="J1834" s="15" t="n">
        <v>0</v>
      </c>
      <c r="K1834" s="15" t="n">
        <v>2.923644663247</v>
      </c>
      <c r="L1834" s="15" t="n">
        <v>65</v>
      </c>
      <c r="M1834" s="25" t="n">
        <v>4.33539001</v>
      </c>
      <c r="N1834" s="0" t="str">
        <f aca="false">A1834&amp;"_"&amp;B1834</f>
        <v>MAW750_2</v>
      </c>
      <c r="O1834" s="0" t="n">
        <f aca="false">HLOOKUP(N1834,UP!$C$15:$AH$16,2,0)</f>
        <v>0</v>
      </c>
    </row>
    <row r="1835" customFormat="false" ht="15.75" hidden="false" customHeight="true" outlineLevel="0" collapsed="false">
      <c r="A1835" s="21" t="s">
        <v>69</v>
      </c>
      <c r="B1835" s="60" t="n">
        <v>2</v>
      </c>
      <c r="C1835" s="61" t="s">
        <v>56</v>
      </c>
      <c r="D1835" s="61" t="n">
        <v>19138</v>
      </c>
      <c r="E1835" s="24" t="s">
        <v>92</v>
      </c>
      <c r="F1835" s="15" t="n">
        <v>1</v>
      </c>
      <c r="G1835" s="15" t="n">
        <v>0</v>
      </c>
      <c r="H1835" s="2" t="n">
        <f aca="false">MAX(I1835:J1835)</f>
        <v>0</v>
      </c>
      <c r="I1835" s="15" t="n">
        <v>0</v>
      </c>
      <c r="J1835" s="15" t="n">
        <v>0</v>
      </c>
      <c r="K1835" s="15" t="n">
        <v>3.55879615798652</v>
      </c>
      <c r="L1835" s="15" t="n">
        <v>65</v>
      </c>
      <c r="M1835" s="25" t="n">
        <v>4.33539001</v>
      </c>
      <c r="N1835" s="0" t="str">
        <f aca="false">A1835&amp;"_"&amp;B1835</f>
        <v>MAW750_2</v>
      </c>
      <c r="O1835" s="0" t="n">
        <f aca="false">HLOOKUP(N1835,UP!$C$15:$AH$16,2,0)</f>
        <v>0</v>
      </c>
    </row>
    <row r="1836" customFormat="false" ht="15.75" hidden="false" customHeight="true" outlineLevel="0" collapsed="false">
      <c r="A1836" s="21" t="s">
        <v>69</v>
      </c>
      <c r="B1836" s="12" t="n">
        <v>2</v>
      </c>
      <c r="C1836" s="44" t="s">
        <v>103</v>
      </c>
      <c r="D1836" s="44" t="n">
        <v>23653</v>
      </c>
      <c r="E1836" s="24" t="s">
        <v>92</v>
      </c>
      <c r="F1836" s="15" t="n">
        <v>1</v>
      </c>
      <c r="G1836" s="15" t="n">
        <v>0</v>
      </c>
      <c r="H1836" s="2" t="n">
        <f aca="false">MAX(I1836:J1836)</f>
        <v>0</v>
      </c>
      <c r="I1836" s="15" t="n">
        <v>0</v>
      </c>
      <c r="J1836" s="15" t="n">
        <v>0</v>
      </c>
      <c r="K1836" s="15" t="n">
        <v>2.44227412890071</v>
      </c>
      <c r="L1836" s="15" t="n">
        <v>65</v>
      </c>
      <c r="M1836" s="25" t="n">
        <v>4.33539001</v>
      </c>
      <c r="N1836" s="0" t="str">
        <f aca="false">A1836&amp;"_"&amp;B1836</f>
        <v>MAW750_2</v>
      </c>
      <c r="O1836" s="0" t="n">
        <f aca="false">HLOOKUP(N1836,UP!$C$15:$AH$16,2,0)</f>
        <v>0</v>
      </c>
    </row>
    <row r="1837" customFormat="false" ht="15.75" hidden="false" customHeight="true" outlineLevel="0" collapsed="false">
      <c r="A1837" s="21" t="s">
        <v>69</v>
      </c>
      <c r="B1837" s="12" t="n">
        <v>2</v>
      </c>
      <c r="C1837" s="44" t="s">
        <v>78</v>
      </c>
      <c r="D1837" s="44" t="n">
        <v>19314</v>
      </c>
      <c r="E1837" s="24" t="s">
        <v>92</v>
      </c>
      <c r="F1837" s="15" t="n">
        <v>1</v>
      </c>
      <c r="G1837" s="15" t="n">
        <v>0</v>
      </c>
      <c r="H1837" s="2" t="n">
        <f aca="false">MAX(I1837:J1837)</f>
        <v>0</v>
      </c>
      <c r="I1837" s="15" t="n">
        <v>0</v>
      </c>
      <c r="J1837" s="15" t="n">
        <v>0</v>
      </c>
      <c r="K1837" s="15" t="n">
        <v>4.13402177285881</v>
      </c>
      <c r="L1837" s="15" t="n">
        <v>65</v>
      </c>
      <c r="M1837" s="25" t="n">
        <v>4.33539001</v>
      </c>
      <c r="N1837" s="0" t="str">
        <f aca="false">A1837&amp;"_"&amp;B1837</f>
        <v>MAW750_2</v>
      </c>
      <c r="O1837" s="0" t="n">
        <f aca="false">HLOOKUP(N1837,UP!$C$15:$AH$16,2,0)</f>
        <v>0</v>
      </c>
    </row>
    <row r="1838" customFormat="false" ht="15.75" hidden="false" customHeight="true" outlineLevel="0" collapsed="false">
      <c r="A1838" s="21" t="s">
        <v>69</v>
      </c>
      <c r="B1838" s="12" t="n">
        <v>2</v>
      </c>
      <c r="C1838" s="44" t="s">
        <v>78</v>
      </c>
      <c r="D1838" s="44" t="n">
        <v>23786</v>
      </c>
      <c r="E1838" s="24" t="s">
        <v>92</v>
      </c>
      <c r="F1838" s="15" t="n">
        <v>1</v>
      </c>
      <c r="G1838" s="15" t="n">
        <v>0</v>
      </c>
      <c r="H1838" s="2" t="n">
        <f aca="false">MAX(I1838:J1838)</f>
        <v>0</v>
      </c>
      <c r="I1838" s="15" t="n">
        <v>0</v>
      </c>
      <c r="J1838" s="15" t="n">
        <v>0</v>
      </c>
      <c r="K1838" s="15" t="n">
        <v>3.05504177598339</v>
      </c>
      <c r="L1838" s="15" t="n">
        <v>65</v>
      </c>
      <c r="M1838" s="25" t="n">
        <v>4.33539001</v>
      </c>
      <c r="N1838" s="0" t="str">
        <f aca="false">A1838&amp;"_"&amp;B1838</f>
        <v>MAW750_2</v>
      </c>
      <c r="O1838" s="0" t="n">
        <f aca="false">HLOOKUP(N1838,UP!$C$15:$AH$16,2,0)</f>
        <v>0</v>
      </c>
    </row>
    <row r="1839" customFormat="false" ht="15.75" hidden="false" customHeight="true" outlineLevel="0" collapsed="false">
      <c r="A1839" s="21" t="s">
        <v>69</v>
      </c>
      <c r="B1839" s="60" t="n">
        <v>2</v>
      </c>
      <c r="C1839" s="61" t="s">
        <v>78</v>
      </c>
      <c r="D1839" s="61" t="n">
        <v>19130</v>
      </c>
      <c r="E1839" s="24" t="s">
        <v>92</v>
      </c>
      <c r="F1839" s="15" t="n">
        <v>1</v>
      </c>
      <c r="G1839" s="15" t="n">
        <v>0</v>
      </c>
      <c r="H1839" s="2" t="n">
        <f aca="false">MAX(I1839:J1839)</f>
        <v>0</v>
      </c>
      <c r="I1839" s="15" t="n">
        <v>0</v>
      </c>
      <c r="J1839" s="15" t="n">
        <v>0</v>
      </c>
      <c r="K1839" s="15" t="n">
        <v>3.18683158780149</v>
      </c>
      <c r="L1839" s="15" t="n">
        <v>65</v>
      </c>
      <c r="M1839" s="25" t="n">
        <v>4.33539001</v>
      </c>
      <c r="N1839" s="0" t="str">
        <f aca="false">A1839&amp;"_"&amp;B1839</f>
        <v>MAW750_2</v>
      </c>
      <c r="O1839" s="0" t="n">
        <f aca="false">HLOOKUP(N1839,UP!$C$15:$AH$16,2,0)</f>
        <v>0</v>
      </c>
    </row>
    <row r="1840" customFormat="false" ht="15.75" hidden="false" customHeight="true" outlineLevel="0" collapsed="false">
      <c r="A1840" s="21" t="s">
        <v>69</v>
      </c>
      <c r="B1840" s="60" t="n">
        <v>2</v>
      </c>
      <c r="C1840" s="61" t="s">
        <v>78</v>
      </c>
      <c r="D1840" s="61" t="n">
        <v>19529</v>
      </c>
      <c r="E1840" s="24" t="s">
        <v>92</v>
      </c>
      <c r="F1840" s="15" t="n">
        <v>1</v>
      </c>
      <c r="G1840" s="15" t="n">
        <v>0</v>
      </c>
      <c r="H1840" s="2" t="n">
        <f aca="false">MAX(I1840:J1840)</f>
        <v>0</v>
      </c>
      <c r="I1840" s="15" t="n">
        <v>0</v>
      </c>
      <c r="J1840" s="15" t="n">
        <v>0</v>
      </c>
      <c r="K1840" s="15" t="n">
        <v>4.29251512223241</v>
      </c>
      <c r="L1840" s="15" t="n">
        <v>65</v>
      </c>
      <c r="M1840" s="25" t="n">
        <v>4.33539001</v>
      </c>
      <c r="N1840" s="0" t="str">
        <f aca="false">A1840&amp;"_"&amp;B1840</f>
        <v>MAW750_2</v>
      </c>
      <c r="O1840" s="0" t="n">
        <f aca="false">HLOOKUP(N1840,UP!$C$15:$AH$16,2,0)</f>
        <v>0</v>
      </c>
    </row>
    <row r="1841" customFormat="false" ht="15.75" hidden="false" customHeight="true" outlineLevel="0" collapsed="false">
      <c r="A1841" s="21" t="s">
        <v>69</v>
      </c>
      <c r="B1841" s="60" t="n">
        <v>2</v>
      </c>
      <c r="C1841" s="61" t="s">
        <v>78</v>
      </c>
      <c r="D1841" s="61" t="n">
        <v>18096</v>
      </c>
      <c r="E1841" s="24" t="s">
        <v>92</v>
      </c>
      <c r="F1841" s="15" t="n">
        <v>1</v>
      </c>
      <c r="G1841" s="15" t="n">
        <v>0</v>
      </c>
      <c r="H1841" s="2" t="n">
        <f aca="false">MAX(I1841:J1841)</f>
        <v>0</v>
      </c>
      <c r="I1841" s="15" t="n">
        <v>0</v>
      </c>
      <c r="J1841" s="15" t="n">
        <v>0</v>
      </c>
      <c r="K1841" s="15" t="n">
        <v>3.1101767270539</v>
      </c>
      <c r="L1841" s="15" t="n">
        <v>65</v>
      </c>
      <c r="M1841" s="25" t="n">
        <v>4.33539001</v>
      </c>
      <c r="N1841" s="0" t="str">
        <f aca="false">A1841&amp;"_"&amp;B1841</f>
        <v>MAW750_2</v>
      </c>
      <c r="O1841" s="0" t="n">
        <f aca="false">HLOOKUP(N1841,UP!$C$15:$AH$16,2,0)</f>
        <v>0</v>
      </c>
    </row>
    <row r="1842" customFormat="false" ht="15.75" hidden="false" customHeight="true" outlineLevel="0" collapsed="false">
      <c r="A1842" s="21" t="s">
        <v>69</v>
      </c>
      <c r="B1842" s="60" t="n">
        <v>2</v>
      </c>
      <c r="C1842" s="61" t="s">
        <v>78</v>
      </c>
      <c r="D1842" s="61" t="n">
        <v>18095</v>
      </c>
      <c r="E1842" s="24" t="s">
        <v>92</v>
      </c>
      <c r="F1842" s="15" t="n">
        <v>1</v>
      </c>
      <c r="G1842" s="15" t="n">
        <v>0</v>
      </c>
      <c r="H1842" s="2" t="n">
        <f aca="false">MAX(I1842:J1842)</f>
        <v>0</v>
      </c>
      <c r="I1842" s="15" t="n">
        <v>0</v>
      </c>
      <c r="J1842" s="15" t="n">
        <v>0</v>
      </c>
      <c r="K1842" s="15" t="n">
        <v>2.32387535576854</v>
      </c>
      <c r="L1842" s="15" t="n">
        <v>65</v>
      </c>
      <c r="M1842" s="25" t="n">
        <v>4.33539001</v>
      </c>
      <c r="N1842" s="0" t="str">
        <f aca="false">A1842&amp;"_"&amp;B1842</f>
        <v>MAW750_2</v>
      </c>
      <c r="O1842" s="0" t="n">
        <f aca="false">HLOOKUP(N1842,UP!$C$15:$AH$16,2,0)</f>
        <v>0</v>
      </c>
    </row>
    <row r="1843" customFormat="false" ht="15.75" hidden="false" customHeight="true" outlineLevel="0" collapsed="false">
      <c r="A1843" s="21" t="s">
        <v>52</v>
      </c>
      <c r="B1843" s="58" t="n">
        <v>2</v>
      </c>
      <c r="C1843" s="59" t="s">
        <v>99</v>
      </c>
      <c r="D1843" s="59" t="n">
        <v>54489</v>
      </c>
      <c r="E1843" s="55" t="s">
        <v>92</v>
      </c>
      <c r="F1843" s="15" t="n">
        <v>1</v>
      </c>
      <c r="G1843" s="15" t="n">
        <v>0</v>
      </c>
      <c r="H1843" s="2" t="n">
        <f aca="false">MAX(I1843:J1843)</f>
        <v>0</v>
      </c>
      <c r="I1843" s="15" t="n">
        <v>0</v>
      </c>
      <c r="J1843" s="15" t="n">
        <v>0</v>
      </c>
      <c r="K1843" s="15" t="n">
        <v>5.373615694149</v>
      </c>
      <c r="L1843" s="15" t="n">
        <v>65</v>
      </c>
      <c r="M1843" s="25" t="n">
        <v>4.33539001</v>
      </c>
      <c r="N1843" s="0" t="str">
        <f aca="false">A1843&amp;"_"&amp;B1843</f>
        <v>MAW751_2</v>
      </c>
      <c r="O1843" s="0" t="n">
        <f aca="false">HLOOKUP(N1843,UP!$C$15:$AH$16,2,0)</f>
        <v>0</v>
      </c>
    </row>
    <row r="1844" customFormat="false" ht="15.75" hidden="false" customHeight="true" outlineLevel="0" collapsed="false">
      <c r="A1844" s="21" t="s">
        <v>52</v>
      </c>
      <c r="B1844" s="58" t="n">
        <v>2</v>
      </c>
      <c r="C1844" s="69" t="s">
        <v>57</v>
      </c>
      <c r="D1844" s="59" t="n">
        <v>54230</v>
      </c>
      <c r="E1844" s="55" t="s">
        <v>98</v>
      </c>
      <c r="F1844" s="15" t="n">
        <v>1</v>
      </c>
      <c r="G1844" s="15" t="n">
        <v>0</v>
      </c>
      <c r="H1844" s="2" t="n">
        <f aca="false">MAX(I1844:J1844)</f>
        <v>0</v>
      </c>
      <c r="I1844" s="15" t="n">
        <v>0</v>
      </c>
      <c r="J1844" s="15" t="n">
        <v>0</v>
      </c>
      <c r="K1844" s="15" t="n">
        <v>3.39696486641847</v>
      </c>
      <c r="L1844" s="15" t="n">
        <v>65</v>
      </c>
      <c r="M1844" s="25" t="n">
        <v>4.33539001</v>
      </c>
      <c r="N1844" s="0" t="str">
        <f aca="false">A1844&amp;"_"&amp;B1844</f>
        <v>MAW751_2</v>
      </c>
      <c r="O1844" s="0" t="n">
        <f aca="false">HLOOKUP(N1844,UP!$C$15:$AH$16,2,0)</f>
        <v>0</v>
      </c>
    </row>
    <row r="1845" customFormat="false" ht="15.75" hidden="false" customHeight="true" outlineLevel="0" collapsed="false">
      <c r="A1845" s="21" t="s">
        <v>52</v>
      </c>
      <c r="B1845" s="32" t="n">
        <v>1</v>
      </c>
      <c r="C1845" s="33" t="s">
        <v>66</v>
      </c>
      <c r="D1845" s="33" t="n">
        <v>29207</v>
      </c>
      <c r="E1845" s="24" t="s">
        <v>92</v>
      </c>
      <c r="F1845" s="15" t="n">
        <v>1</v>
      </c>
      <c r="G1845" s="15" t="n">
        <v>0</v>
      </c>
      <c r="H1845" s="2" t="n">
        <f aca="false">MAX(I1845:J1845)</f>
        <v>0</v>
      </c>
      <c r="I1845" s="15" t="n">
        <v>0</v>
      </c>
      <c r="J1845" s="15" t="n">
        <v>0</v>
      </c>
      <c r="K1845" s="15" t="n">
        <v>2.70679623033297</v>
      </c>
      <c r="L1845" s="15" t="n">
        <v>65</v>
      </c>
      <c r="M1845" s="25" t="n">
        <v>4.33539001</v>
      </c>
      <c r="N1845" s="0" t="str">
        <f aca="false">A1845&amp;"_"&amp;B1845</f>
        <v>MAW751_1</v>
      </c>
      <c r="O1845" s="0" t="n">
        <f aca="false">HLOOKUP(N1845,UP!$C$15:$AH$16,2,0)</f>
        <v>0</v>
      </c>
    </row>
    <row r="1846" customFormat="false" ht="15.75" hidden="false" customHeight="true" outlineLevel="0" collapsed="false">
      <c r="A1846" s="21" t="s">
        <v>52</v>
      </c>
      <c r="B1846" s="32" t="n">
        <v>1</v>
      </c>
      <c r="C1846" s="33" t="s">
        <v>56</v>
      </c>
      <c r="D1846" s="33" t="n">
        <v>54145</v>
      </c>
      <c r="E1846" s="24" t="s">
        <v>92</v>
      </c>
      <c r="F1846" s="15" t="n">
        <v>1</v>
      </c>
      <c r="G1846" s="15" t="n">
        <v>0</v>
      </c>
      <c r="H1846" s="2" t="n">
        <f aca="false">MAX(I1846:J1846)</f>
        <v>0</v>
      </c>
      <c r="I1846" s="15" t="n">
        <v>0</v>
      </c>
      <c r="J1846" s="15" t="n">
        <v>0</v>
      </c>
      <c r="K1846" s="15" t="n">
        <v>3.3172862227418</v>
      </c>
      <c r="L1846" s="15" t="n">
        <v>65</v>
      </c>
      <c r="M1846" s="25" t="n">
        <v>4.33539001</v>
      </c>
      <c r="N1846" s="0" t="str">
        <f aca="false">A1846&amp;"_"&amp;B1846</f>
        <v>MAW751_1</v>
      </c>
      <c r="O1846" s="0" t="n">
        <f aca="false">HLOOKUP(N1846,UP!$C$15:$AH$16,2,0)</f>
        <v>0</v>
      </c>
    </row>
    <row r="1847" customFormat="false" ht="15.75" hidden="false" customHeight="true" outlineLevel="0" collapsed="false">
      <c r="A1847" s="21" t="s">
        <v>52</v>
      </c>
      <c r="B1847" s="32" t="n">
        <v>1</v>
      </c>
      <c r="C1847" s="33" t="s">
        <v>56</v>
      </c>
      <c r="D1847" s="33" t="n">
        <v>54850</v>
      </c>
      <c r="E1847" s="24" t="s">
        <v>92</v>
      </c>
      <c r="F1847" s="15" t="n">
        <v>1</v>
      </c>
      <c r="G1847" s="15" t="n">
        <v>0</v>
      </c>
      <c r="H1847" s="2" t="n">
        <f aca="false">MAX(I1847:J1847)</f>
        <v>0</v>
      </c>
      <c r="I1847" s="15" t="n">
        <v>0</v>
      </c>
      <c r="J1847" s="15" t="n">
        <v>0</v>
      </c>
      <c r="K1847" s="15" t="n">
        <v>4.36131600134603</v>
      </c>
      <c r="L1847" s="15" t="n">
        <v>65</v>
      </c>
      <c r="M1847" s="25" t="n">
        <v>4.33539001</v>
      </c>
      <c r="N1847" s="0" t="str">
        <f aca="false">A1847&amp;"_"&amp;B1847</f>
        <v>MAW751_1</v>
      </c>
      <c r="O1847" s="0" t="n">
        <f aca="false">HLOOKUP(N1847,UP!$C$15:$AH$16,2,0)</f>
        <v>0</v>
      </c>
    </row>
    <row r="1848" customFormat="false" ht="15.75" hidden="false" customHeight="true" outlineLevel="0" collapsed="false">
      <c r="A1848" s="21" t="s">
        <v>52</v>
      </c>
      <c r="B1848" s="32" t="n">
        <v>1</v>
      </c>
      <c r="C1848" s="33" t="s">
        <v>56</v>
      </c>
      <c r="D1848" s="33" t="n">
        <v>54149</v>
      </c>
      <c r="E1848" s="24" t="s">
        <v>92</v>
      </c>
      <c r="F1848" s="15" t="n">
        <v>1</v>
      </c>
      <c r="G1848" s="15" t="n">
        <v>0</v>
      </c>
      <c r="H1848" s="2" t="n">
        <f aca="false">MAX(I1848:J1848)</f>
        <v>0</v>
      </c>
      <c r="I1848" s="15" t="n">
        <v>0</v>
      </c>
      <c r="J1848" s="15" t="n">
        <v>0</v>
      </c>
      <c r="K1848" s="15" t="n">
        <v>4.58876730946593</v>
      </c>
      <c r="L1848" s="15" t="n">
        <v>65</v>
      </c>
      <c r="M1848" s="25" t="n">
        <v>4.33539001</v>
      </c>
      <c r="N1848" s="0" t="str">
        <f aca="false">A1848&amp;"_"&amp;B1848</f>
        <v>MAW751_1</v>
      </c>
      <c r="O1848" s="0" t="n">
        <f aca="false">HLOOKUP(N1848,UP!$C$15:$AH$16,2,0)</f>
        <v>0</v>
      </c>
    </row>
    <row r="1849" customFormat="false" ht="15.75" hidden="false" customHeight="true" outlineLevel="0" collapsed="false">
      <c r="A1849" s="21" t="s">
        <v>52</v>
      </c>
      <c r="B1849" s="32" t="n">
        <v>1</v>
      </c>
      <c r="C1849" s="33" t="s">
        <v>56</v>
      </c>
      <c r="D1849" s="33" t="n">
        <v>29152</v>
      </c>
      <c r="E1849" s="24" t="s">
        <v>92</v>
      </c>
      <c r="F1849" s="15" t="n">
        <v>1</v>
      </c>
      <c r="G1849" s="15" t="n">
        <v>0</v>
      </c>
      <c r="H1849" s="2" t="n">
        <f aca="false">MAX(I1849:J1849)</f>
        <v>0</v>
      </c>
      <c r="I1849" s="15" t="n">
        <v>0</v>
      </c>
      <c r="J1849" s="15" t="n">
        <v>0</v>
      </c>
      <c r="K1849" s="15" t="n">
        <v>3.20736974977433</v>
      </c>
      <c r="L1849" s="15" t="n">
        <v>65</v>
      </c>
      <c r="M1849" s="25" t="n">
        <v>4.33539001</v>
      </c>
      <c r="N1849" s="0" t="str">
        <f aca="false">A1849&amp;"_"&amp;B1849</f>
        <v>MAW751_1</v>
      </c>
      <c r="O1849" s="0" t="n">
        <f aca="false">HLOOKUP(N1849,UP!$C$15:$AH$16,2,0)</f>
        <v>0</v>
      </c>
    </row>
    <row r="1850" customFormat="false" ht="15.75" hidden="false" customHeight="true" outlineLevel="0" collapsed="false">
      <c r="A1850" s="21" t="s">
        <v>52</v>
      </c>
      <c r="B1850" s="32" t="n">
        <v>1</v>
      </c>
      <c r="C1850" s="33" t="s">
        <v>56</v>
      </c>
      <c r="D1850" s="33" t="n">
        <v>29862</v>
      </c>
      <c r="E1850" s="24" t="s">
        <v>92</v>
      </c>
      <c r="F1850" s="15" t="n">
        <v>1</v>
      </c>
      <c r="G1850" s="15" t="n">
        <v>0</v>
      </c>
      <c r="H1850" s="2" t="n">
        <f aca="false">MAX(I1850:J1850)</f>
        <v>0</v>
      </c>
      <c r="I1850" s="15" t="n">
        <v>0</v>
      </c>
      <c r="J1850" s="15" t="n">
        <v>0</v>
      </c>
      <c r="K1850" s="15" t="n">
        <v>5.16140111039901</v>
      </c>
      <c r="L1850" s="15" t="n">
        <v>65</v>
      </c>
      <c r="M1850" s="25" t="n">
        <v>4.33539001</v>
      </c>
      <c r="N1850" s="0" t="str">
        <f aca="false">A1850&amp;"_"&amp;B1850</f>
        <v>MAW751_1</v>
      </c>
      <c r="O1850" s="0" t="n">
        <f aca="false">HLOOKUP(N1850,UP!$C$15:$AH$16,2,0)</f>
        <v>0</v>
      </c>
    </row>
    <row r="1851" customFormat="false" ht="15.75" hidden="false" customHeight="true" outlineLevel="0" collapsed="false">
      <c r="A1851" s="21" t="s">
        <v>52</v>
      </c>
      <c r="B1851" s="32" t="n">
        <v>1</v>
      </c>
      <c r="C1851" s="33" t="s">
        <v>56</v>
      </c>
      <c r="D1851" s="33" t="n">
        <v>23903</v>
      </c>
      <c r="E1851" s="24" t="s">
        <v>98</v>
      </c>
      <c r="F1851" s="15" t="n">
        <v>1</v>
      </c>
      <c r="G1851" s="15" t="n">
        <v>0</v>
      </c>
      <c r="H1851" s="2" t="n">
        <f aca="false">MAX(I1851:J1851)</f>
        <v>0</v>
      </c>
      <c r="I1851" s="15" t="n">
        <v>0</v>
      </c>
      <c r="J1851" s="15" t="n">
        <v>0</v>
      </c>
      <c r="K1851" s="15" t="n">
        <v>4.13056602093986</v>
      </c>
      <c r="L1851" s="15" t="n">
        <v>65</v>
      </c>
      <c r="M1851" s="25" t="n">
        <v>4.33539001</v>
      </c>
      <c r="N1851" s="0" t="str">
        <f aca="false">A1851&amp;"_"&amp;B1851</f>
        <v>MAW751_1</v>
      </c>
      <c r="O1851" s="0" t="n">
        <f aca="false">HLOOKUP(N1851,UP!$C$15:$AH$16,2,0)</f>
        <v>0</v>
      </c>
    </row>
    <row r="1852" customFormat="false" ht="15.75" hidden="false" customHeight="true" outlineLevel="0" collapsed="false">
      <c r="A1852" s="21" t="s">
        <v>52</v>
      </c>
      <c r="B1852" s="32" t="n">
        <v>1</v>
      </c>
      <c r="C1852" s="33" t="s">
        <v>56</v>
      </c>
      <c r="D1852" s="33" t="n">
        <v>29873</v>
      </c>
      <c r="E1852" s="24" t="s">
        <v>92</v>
      </c>
      <c r="F1852" s="15" t="n">
        <v>1</v>
      </c>
      <c r="G1852" s="15" t="n">
        <v>0</v>
      </c>
      <c r="H1852" s="2" t="n">
        <f aca="false">MAX(I1852:J1852)</f>
        <v>0</v>
      </c>
      <c r="I1852" s="15" t="n">
        <v>0</v>
      </c>
      <c r="J1852" s="15" t="n">
        <v>0</v>
      </c>
      <c r="K1852" s="15" t="n">
        <v>3.53868996500354</v>
      </c>
      <c r="L1852" s="15" t="n">
        <v>65</v>
      </c>
      <c r="M1852" s="25" t="n">
        <v>4.33539001</v>
      </c>
      <c r="N1852" s="0" t="str">
        <f aca="false">A1852&amp;"_"&amp;B1852</f>
        <v>MAW751_1</v>
      </c>
      <c r="O1852" s="0" t="n">
        <f aca="false">HLOOKUP(N1852,UP!$C$15:$AH$16,2,0)</f>
        <v>0</v>
      </c>
    </row>
    <row r="1853" customFormat="false" ht="15.75" hidden="false" customHeight="true" outlineLevel="0" collapsed="false">
      <c r="A1853" s="21" t="s">
        <v>52</v>
      </c>
      <c r="B1853" s="32" t="n">
        <v>1</v>
      </c>
      <c r="C1853" s="33" t="s">
        <v>56</v>
      </c>
      <c r="D1853" s="33" t="n">
        <v>29968</v>
      </c>
      <c r="E1853" s="24" t="s">
        <v>92</v>
      </c>
      <c r="F1853" s="15" t="n">
        <v>1</v>
      </c>
      <c r="G1853" s="15" t="n">
        <v>0</v>
      </c>
      <c r="H1853" s="2" t="n">
        <f aca="false">MAX(I1853:J1853)</f>
        <v>0</v>
      </c>
      <c r="I1853" s="15" t="n">
        <v>0</v>
      </c>
      <c r="J1853" s="15" t="n">
        <v>0</v>
      </c>
      <c r="K1853" s="15" t="n">
        <v>4.683564867788</v>
      </c>
      <c r="L1853" s="15" t="n">
        <v>65</v>
      </c>
      <c r="M1853" s="25" t="n">
        <v>4.33539001</v>
      </c>
      <c r="N1853" s="0" t="str">
        <f aca="false">A1853&amp;"_"&amp;B1853</f>
        <v>MAW751_1</v>
      </c>
      <c r="O1853" s="0" t="n">
        <f aca="false">HLOOKUP(N1853,UP!$C$15:$AH$16,2,0)</f>
        <v>0</v>
      </c>
    </row>
    <row r="1854" customFormat="false" ht="15.75" hidden="false" customHeight="true" outlineLevel="0" collapsed="false">
      <c r="A1854" s="21" t="s">
        <v>52</v>
      </c>
      <c r="B1854" s="32" t="n">
        <v>1</v>
      </c>
      <c r="C1854" s="33" t="s">
        <v>56</v>
      </c>
      <c r="D1854" s="33" t="n">
        <v>29210</v>
      </c>
      <c r="E1854" s="24" t="s">
        <v>92</v>
      </c>
      <c r="F1854" s="15" t="n">
        <v>1</v>
      </c>
      <c r="G1854" s="15" t="n">
        <v>0</v>
      </c>
      <c r="H1854" s="2" t="n">
        <f aca="false">MAX(I1854:J1854)</f>
        <v>0</v>
      </c>
      <c r="I1854" s="15" t="n">
        <v>0</v>
      </c>
      <c r="J1854" s="15" t="n">
        <v>0</v>
      </c>
      <c r="K1854" s="15" t="n">
        <v>2.86701745566605</v>
      </c>
      <c r="L1854" s="15" t="n">
        <v>65</v>
      </c>
      <c r="M1854" s="25" t="n">
        <v>4.33539001</v>
      </c>
      <c r="N1854" s="0" t="str">
        <f aca="false">A1854&amp;"_"&amp;B1854</f>
        <v>MAW751_1</v>
      </c>
      <c r="O1854" s="0" t="n">
        <f aca="false">HLOOKUP(N1854,UP!$C$15:$AH$16,2,0)</f>
        <v>0</v>
      </c>
    </row>
    <row r="1855" customFormat="false" ht="15.75" hidden="false" customHeight="true" outlineLevel="0" collapsed="false">
      <c r="A1855" s="21" t="s">
        <v>52</v>
      </c>
      <c r="B1855" s="32" t="n">
        <v>1</v>
      </c>
      <c r="C1855" s="33" t="s">
        <v>56</v>
      </c>
      <c r="D1855" s="33" t="n">
        <v>29209</v>
      </c>
      <c r="E1855" s="24" t="s">
        <v>92</v>
      </c>
      <c r="F1855" s="15" t="n">
        <v>1</v>
      </c>
      <c r="G1855" s="15" t="n">
        <v>0</v>
      </c>
      <c r="H1855" s="2" t="n">
        <f aca="false">MAX(I1855:J1855)</f>
        <v>0</v>
      </c>
      <c r="I1855" s="15" t="n">
        <v>0</v>
      </c>
      <c r="J1855" s="15" t="n">
        <v>0</v>
      </c>
      <c r="K1855" s="15" t="n">
        <v>4.57463014252478</v>
      </c>
      <c r="L1855" s="15" t="n">
        <v>65</v>
      </c>
      <c r="M1855" s="25" t="n">
        <v>4.33539001</v>
      </c>
      <c r="N1855" s="0" t="str">
        <f aca="false">A1855&amp;"_"&amp;B1855</f>
        <v>MAW751_1</v>
      </c>
      <c r="O1855" s="0" t="n">
        <f aca="false">HLOOKUP(N1855,UP!$C$15:$AH$16,2,0)</f>
        <v>0</v>
      </c>
    </row>
    <row r="1856" customFormat="false" ht="15.75" hidden="false" customHeight="true" outlineLevel="0" collapsed="false">
      <c r="A1856" s="21" t="s">
        <v>52</v>
      </c>
      <c r="B1856" s="32" t="n">
        <v>1</v>
      </c>
      <c r="C1856" s="33" t="s">
        <v>56</v>
      </c>
      <c r="D1856" s="33" t="n">
        <v>29979</v>
      </c>
      <c r="E1856" s="24" t="s">
        <v>92</v>
      </c>
      <c r="F1856" s="15" t="n">
        <v>1</v>
      </c>
      <c r="G1856" s="15" t="n">
        <v>0</v>
      </c>
      <c r="H1856" s="2" t="n">
        <f aca="false">MAX(I1856:J1856)</f>
        <v>0</v>
      </c>
      <c r="I1856" s="15" t="n">
        <v>0</v>
      </c>
      <c r="J1856" s="15" t="n">
        <v>0</v>
      </c>
      <c r="K1856" s="15" t="n">
        <v>3.39413743303024</v>
      </c>
      <c r="L1856" s="15" t="n">
        <v>65</v>
      </c>
      <c r="M1856" s="25" t="n">
        <v>4.33539001</v>
      </c>
      <c r="N1856" s="0" t="str">
        <f aca="false">A1856&amp;"_"&amp;B1856</f>
        <v>MAW751_1</v>
      </c>
      <c r="O1856" s="0" t="n">
        <f aca="false">HLOOKUP(N1856,UP!$C$15:$AH$16,2,0)</f>
        <v>0</v>
      </c>
    </row>
    <row r="1857" customFormat="false" ht="15.75" hidden="false" customHeight="true" outlineLevel="0" collapsed="false">
      <c r="A1857" s="21" t="s">
        <v>52</v>
      </c>
      <c r="B1857" s="32" t="n">
        <v>1</v>
      </c>
      <c r="C1857" s="33" t="s">
        <v>56</v>
      </c>
      <c r="D1857" s="33" t="n">
        <v>29929</v>
      </c>
      <c r="E1857" s="24" t="s">
        <v>92</v>
      </c>
      <c r="F1857" s="15" t="n">
        <v>1</v>
      </c>
      <c r="G1857" s="15" t="n">
        <v>0</v>
      </c>
      <c r="H1857" s="2" t="n">
        <f aca="false">MAX(I1857:J1857)</f>
        <v>0</v>
      </c>
      <c r="I1857" s="15" t="n">
        <v>0</v>
      </c>
      <c r="J1857" s="15" t="n">
        <v>0</v>
      </c>
      <c r="K1857" s="15" t="n">
        <v>3.40222703411324</v>
      </c>
      <c r="L1857" s="15" t="n">
        <v>65</v>
      </c>
      <c r="M1857" s="25" t="n">
        <v>4.33539001</v>
      </c>
      <c r="N1857" s="0" t="str">
        <f aca="false">A1857&amp;"_"&amp;B1857</f>
        <v>MAW751_1</v>
      </c>
      <c r="O1857" s="0" t="n">
        <f aca="false">HLOOKUP(N1857,UP!$C$15:$AH$16,2,0)</f>
        <v>0</v>
      </c>
    </row>
    <row r="1858" customFormat="false" ht="15.75" hidden="false" customHeight="true" outlineLevel="0" collapsed="false">
      <c r="A1858" s="21" t="s">
        <v>52</v>
      </c>
      <c r="B1858" s="32" t="n">
        <v>1</v>
      </c>
      <c r="C1858" s="33" t="s">
        <v>56</v>
      </c>
      <c r="D1858" s="33" t="n">
        <v>29217</v>
      </c>
      <c r="E1858" s="24" t="s">
        <v>92</v>
      </c>
      <c r="F1858" s="15" t="n">
        <v>1</v>
      </c>
      <c r="G1858" s="15" t="n">
        <v>0</v>
      </c>
      <c r="H1858" s="2" t="n">
        <f aca="false">MAX(I1858:J1858)</f>
        <v>0</v>
      </c>
      <c r="I1858" s="15" t="n">
        <v>0</v>
      </c>
      <c r="J1858" s="15" t="n">
        <v>0</v>
      </c>
      <c r="K1858" s="15" t="n">
        <v>4.31317109392977</v>
      </c>
      <c r="L1858" s="15" t="n">
        <v>65</v>
      </c>
      <c r="M1858" s="25" t="n">
        <v>4.33539001</v>
      </c>
      <c r="N1858" s="0" t="str">
        <f aca="false">A1858&amp;"_"&amp;B1858</f>
        <v>MAW751_1</v>
      </c>
      <c r="O1858" s="0" t="n">
        <f aca="false">HLOOKUP(N1858,UP!$C$15:$AH$16,2,0)</f>
        <v>0</v>
      </c>
    </row>
    <row r="1859" customFormat="false" ht="15.75" hidden="false" customHeight="true" outlineLevel="0" collapsed="false">
      <c r="A1859" s="21" t="s">
        <v>52</v>
      </c>
      <c r="B1859" s="32" t="n">
        <v>1</v>
      </c>
      <c r="C1859" s="33" t="s">
        <v>56</v>
      </c>
      <c r="D1859" s="33" t="n">
        <v>29992</v>
      </c>
      <c r="E1859" s="24" t="s">
        <v>92</v>
      </c>
      <c r="F1859" s="15" t="n">
        <v>1</v>
      </c>
      <c r="G1859" s="15" t="n">
        <v>0</v>
      </c>
      <c r="H1859" s="2" t="n">
        <f aca="false">MAX(I1859:J1859)</f>
        <v>0</v>
      </c>
      <c r="I1859" s="15" t="n">
        <v>0</v>
      </c>
      <c r="J1859" s="15" t="n">
        <v>0</v>
      </c>
      <c r="K1859" s="15" t="n">
        <v>3.17552185424856</v>
      </c>
      <c r="L1859" s="15" t="n">
        <v>65</v>
      </c>
      <c r="M1859" s="25" t="n">
        <v>4.33539001</v>
      </c>
      <c r="N1859" s="0" t="str">
        <f aca="false">A1859&amp;"_"&amp;B1859</f>
        <v>MAW751_1</v>
      </c>
      <c r="O1859" s="0" t="n">
        <f aca="false">HLOOKUP(N1859,UP!$C$15:$AH$16,2,0)</f>
        <v>0</v>
      </c>
    </row>
    <row r="1860" customFormat="false" ht="15.75" hidden="false" customHeight="true" outlineLevel="0" collapsed="false">
      <c r="A1860" s="21" t="s">
        <v>52</v>
      </c>
      <c r="B1860" s="32" t="n">
        <v>1</v>
      </c>
      <c r="C1860" s="33" t="s">
        <v>56</v>
      </c>
      <c r="D1860" s="33" t="n">
        <v>29994</v>
      </c>
      <c r="E1860" s="24" t="s">
        <v>92</v>
      </c>
      <c r="F1860" s="15" t="n">
        <v>1</v>
      </c>
      <c r="G1860" s="15" t="n">
        <v>0</v>
      </c>
      <c r="H1860" s="2" t="n">
        <f aca="false">MAX(I1860:J1860)</f>
        <v>0</v>
      </c>
      <c r="I1860" s="15" t="n">
        <v>0</v>
      </c>
      <c r="J1860" s="15" t="n">
        <v>0</v>
      </c>
      <c r="K1860" s="15" t="n">
        <v>4.86978277232954</v>
      </c>
      <c r="L1860" s="15" t="n">
        <v>65</v>
      </c>
      <c r="M1860" s="25" t="n">
        <v>4.33539001</v>
      </c>
      <c r="N1860" s="0" t="str">
        <f aca="false">A1860&amp;"_"&amp;B1860</f>
        <v>MAW751_1</v>
      </c>
      <c r="O1860" s="0" t="n">
        <f aca="false">HLOOKUP(N1860,UP!$C$15:$AH$16,2,0)</f>
        <v>0</v>
      </c>
    </row>
    <row r="1861" customFormat="false" ht="15.75" hidden="false" customHeight="true" outlineLevel="0" collapsed="false">
      <c r="A1861" s="21" t="s">
        <v>52</v>
      </c>
      <c r="B1861" s="32" t="n">
        <v>1</v>
      </c>
      <c r="C1861" s="33" t="s">
        <v>56</v>
      </c>
      <c r="D1861" s="33" t="n">
        <v>29654</v>
      </c>
      <c r="E1861" s="24" t="s">
        <v>92</v>
      </c>
      <c r="F1861" s="15" t="n">
        <v>1</v>
      </c>
      <c r="G1861" s="15" t="n">
        <v>0</v>
      </c>
      <c r="H1861" s="2" t="n">
        <f aca="false">MAX(I1861:J1861)</f>
        <v>0</v>
      </c>
      <c r="I1861" s="15" t="n">
        <v>0</v>
      </c>
      <c r="J1861" s="15" t="n">
        <v>0</v>
      </c>
      <c r="K1861" s="15" t="n">
        <v>6.07210955076652</v>
      </c>
      <c r="L1861" s="15" t="n">
        <v>65</v>
      </c>
      <c r="M1861" s="25" t="n">
        <v>4.33539001</v>
      </c>
      <c r="N1861" s="0" t="str">
        <f aca="false">A1861&amp;"_"&amp;B1861</f>
        <v>MAW751_1</v>
      </c>
      <c r="O1861" s="0" t="n">
        <f aca="false">HLOOKUP(N1861,UP!$C$15:$AH$16,2,0)</f>
        <v>0</v>
      </c>
    </row>
    <row r="1862" customFormat="false" ht="15.75" hidden="false" customHeight="true" outlineLevel="0" collapsed="false">
      <c r="A1862" s="21" t="s">
        <v>52</v>
      </c>
      <c r="B1862" s="32" t="n">
        <v>1</v>
      </c>
      <c r="C1862" s="33" t="s">
        <v>60</v>
      </c>
      <c r="D1862" s="33" t="n">
        <v>29202</v>
      </c>
      <c r="E1862" s="24" t="s">
        <v>92</v>
      </c>
      <c r="F1862" s="15" t="n">
        <v>1</v>
      </c>
      <c r="G1862" s="15" t="n">
        <v>0</v>
      </c>
      <c r="H1862" s="2" t="n">
        <f aca="false">MAX(I1862:J1862)</f>
        <v>0</v>
      </c>
      <c r="I1862" s="15" t="n">
        <v>0</v>
      </c>
      <c r="J1862" s="15" t="n">
        <v>0</v>
      </c>
      <c r="K1862" s="15" t="n">
        <v>3.66058375996283</v>
      </c>
      <c r="L1862" s="15" t="n">
        <v>65</v>
      </c>
      <c r="M1862" s="25" t="n">
        <v>4.33539001</v>
      </c>
      <c r="N1862" s="0" t="str">
        <f aca="false">A1862&amp;"_"&amp;B1862</f>
        <v>MAW751_1</v>
      </c>
      <c r="O1862" s="0" t="n">
        <f aca="false">HLOOKUP(N1862,UP!$C$15:$AH$16,2,0)</f>
        <v>0</v>
      </c>
    </row>
    <row r="1863" customFormat="false" ht="15.75" hidden="false" customHeight="true" outlineLevel="0" collapsed="false">
      <c r="A1863" s="21" t="s">
        <v>52</v>
      </c>
      <c r="B1863" s="32" t="n">
        <v>1</v>
      </c>
      <c r="C1863" s="33" t="s">
        <v>83</v>
      </c>
      <c r="D1863" s="33" t="n">
        <v>29641</v>
      </c>
      <c r="E1863" s="24" t="s">
        <v>92</v>
      </c>
      <c r="F1863" s="15" t="n">
        <v>1</v>
      </c>
      <c r="G1863" s="15" t="n">
        <v>0</v>
      </c>
      <c r="H1863" s="2" t="n">
        <f aca="false">MAX(I1863:J1863)</f>
        <v>0</v>
      </c>
      <c r="I1863" s="15" t="n">
        <v>0</v>
      </c>
      <c r="J1863" s="15" t="n">
        <v>0</v>
      </c>
      <c r="K1863" s="15" t="n">
        <v>4.70327836168928</v>
      </c>
      <c r="L1863" s="15" t="n">
        <v>65</v>
      </c>
      <c r="M1863" s="25" t="n">
        <v>4.33539001</v>
      </c>
      <c r="N1863" s="0" t="str">
        <f aca="false">A1863&amp;"_"&amp;B1863</f>
        <v>MAW751_1</v>
      </c>
      <c r="O1863" s="0" t="n">
        <f aca="false">HLOOKUP(N1863,UP!$C$15:$AH$16,2,0)</f>
        <v>0</v>
      </c>
    </row>
    <row r="1864" customFormat="false" ht="15.75" hidden="false" customHeight="true" outlineLevel="0" collapsed="false">
      <c r="A1864" s="21" t="s">
        <v>52</v>
      </c>
      <c r="B1864" s="32" t="n">
        <v>1</v>
      </c>
      <c r="C1864" s="33" t="s">
        <v>76</v>
      </c>
      <c r="D1864" s="33" t="n">
        <v>23898</v>
      </c>
      <c r="E1864" s="24" t="s">
        <v>92</v>
      </c>
      <c r="F1864" s="15" t="n">
        <v>1</v>
      </c>
      <c r="G1864" s="15" t="n">
        <v>0</v>
      </c>
      <c r="H1864" s="2" t="n">
        <f aca="false">MAX(I1864:J1864)</f>
        <v>0</v>
      </c>
      <c r="I1864" s="15" t="n">
        <v>0</v>
      </c>
      <c r="J1864" s="15" t="n">
        <v>0</v>
      </c>
      <c r="K1864" s="15" t="n">
        <v>2.88327519764837</v>
      </c>
      <c r="L1864" s="15" t="n">
        <v>65</v>
      </c>
      <c r="M1864" s="25" t="n">
        <v>4.33539001</v>
      </c>
      <c r="N1864" s="0" t="str">
        <f aca="false">A1864&amp;"_"&amp;B1864</f>
        <v>MAW751_1</v>
      </c>
      <c r="O1864" s="0" t="n">
        <f aca="false">HLOOKUP(N1864,UP!$C$15:$AH$16,2,0)</f>
        <v>0</v>
      </c>
    </row>
    <row r="1865" customFormat="false" ht="15.75" hidden="false" customHeight="true" outlineLevel="0" collapsed="false">
      <c r="A1865" s="21" t="s">
        <v>52</v>
      </c>
      <c r="B1865" s="24" t="n">
        <v>2</v>
      </c>
      <c r="C1865" s="31" t="s">
        <v>71</v>
      </c>
      <c r="D1865" s="31" t="n">
        <v>29095</v>
      </c>
      <c r="E1865" s="24" t="s">
        <v>92</v>
      </c>
      <c r="F1865" s="15" t="n">
        <v>1</v>
      </c>
      <c r="G1865" s="15" t="n">
        <v>0</v>
      </c>
      <c r="H1865" s="2" t="n">
        <f aca="false">MAX(I1865:J1865)</f>
        <v>0</v>
      </c>
      <c r="I1865" s="15" t="n">
        <v>0</v>
      </c>
      <c r="J1865" s="15" t="n">
        <v>0</v>
      </c>
      <c r="K1865" s="15" t="n">
        <v>3.39606165853057</v>
      </c>
      <c r="L1865" s="15" t="n">
        <v>65</v>
      </c>
      <c r="M1865" s="25" t="n">
        <v>4.33539001</v>
      </c>
      <c r="N1865" s="0" t="str">
        <f aca="false">A1865&amp;"_"&amp;B1865</f>
        <v>MAW751_2</v>
      </c>
      <c r="O1865" s="0" t="n">
        <f aca="false">HLOOKUP(N1865,UP!$C$15:$AH$16,2,0)</f>
        <v>0</v>
      </c>
    </row>
    <row r="1866" customFormat="false" ht="15.75" hidden="false" customHeight="true" outlineLevel="0" collapsed="false">
      <c r="A1866" s="21" t="s">
        <v>52</v>
      </c>
      <c r="B1866" s="24" t="n">
        <v>2</v>
      </c>
      <c r="C1866" s="31" t="s">
        <v>71</v>
      </c>
      <c r="D1866" s="31" t="n">
        <v>29100</v>
      </c>
      <c r="E1866" s="24" t="s">
        <v>92</v>
      </c>
      <c r="F1866" s="15" t="n">
        <v>1</v>
      </c>
      <c r="G1866" s="15" t="n">
        <v>0</v>
      </c>
      <c r="H1866" s="2" t="n">
        <f aca="false">MAX(I1866:J1866)</f>
        <v>0</v>
      </c>
      <c r="I1866" s="15" t="n">
        <v>0</v>
      </c>
      <c r="J1866" s="15" t="n">
        <v>0</v>
      </c>
      <c r="K1866" s="15" t="n">
        <v>3.03006611438736</v>
      </c>
      <c r="L1866" s="15" t="n">
        <v>65</v>
      </c>
      <c r="M1866" s="25" t="n">
        <v>4.33539001</v>
      </c>
      <c r="N1866" s="0" t="str">
        <f aca="false">A1866&amp;"_"&amp;B1866</f>
        <v>MAW751_2</v>
      </c>
      <c r="O1866" s="0" t="n">
        <f aca="false">HLOOKUP(N1866,UP!$C$15:$AH$16,2,0)</f>
        <v>0</v>
      </c>
    </row>
    <row r="1867" customFormat="false" ht="15.75" hidden="false" customHeight="true" outlineLevel="0" collapsed="false">
      <c r="A1867" s="21" t="s">
        <v>52</v>
      </c>
      <c r="B1867" s="24" t="n">
        <v>2</v>
      </c>
      <c r="C1867" s="31" t="s">
        <v>66</v>
      </c>
      <c r="D1867" s="31" t="n">
        <v>59057</v>
      </c>
      <c r="E1867" s="24" t="s">
        <v>92</v>
      </c>
      <c r="F1867" s="15" t="n">
        <v>1</v>
      </c>
      <c r="G1867" s="15" t="n">
        <v>0</v>
      </c>
      <c r="H1867" s="2" t="n">
        <f aca="false">MAX(I1867:J1867)</f>
        <v>0</v>
      </c>
      <c r="I1867" s="15" t="n">
        <v>0</v>
      </c>
      <c r="J1867" s="15" t="n">
        <v>0</v>
      </c>
      <c r="K1867" s="15" t="n">
        <v>4.22980107888513</v>
      </c>
      <c r="L1867" s="15" t="n">
        <v>65</v>
      </c>
      <c r="M1867" s="25" t="n">
        <v>4.33539001</v>
      </c>
      <c r="N1867" s="0" t="str">
        <f aca="false">A1867&amp;"_"&amp;B1867</f>
        <v>MAW751_2</v>
      </c>
      <c r="O1867" s="0" t="n">
        <f aca="false">HLOOKUP(N1867,UP!$C$15:$AH$16,2,0)</f>
        <v>0</v>
      </c>
    </row>
    <row r="1868" customFormat="false" ht="15.75" hidden="false" customHeight="true" outlineLevel="0" collapsed="false">
      <c r="A1868" s="21" t="s">
        <v>52</v>
      </c>
      <c r="B1868" s="24" t="n">
        <v>2</v>
      </c>
      <c r="C1868" s="31" t="s">
        <v>66</v>
      </c>
      <c r="D1868" s="31" t="n">
        <v>54281</v>
      </c>
      <c r="E1868" s="24" t="s">
        <v>92</v>
      </c>
      <c r="F1868" s="15" t="n">
        <v>1</v>
      </c>
      <c r="G1868" s="15" t="n">
        <v>0</v>
      </c>
      <c r="H1868" s="2" t="n">
        <f aca="false">MAX(I1868:J1868)</f>
        <v>0</v>
      </c>
      <c r="I1868" s="15" t="n">
        <v>0</v>
      </c>
      <c r="J1868" s="15" t="n">
        <v>0</v>
      </c>
      <c r="K1868" s="15" t="n">
        <v>5.93132692997753</v>
      </c>
      <c r="L1868" s="15" t="n">
        <v>65</v>
      </c>
      <c r="M1868" s="25" t="n">
        <v>4.33539001</v>
      </c>
      <c r="N1868" s="0" t="str">
        <f aca="false">A1868&amp;"_"&amp;B1868</f>
        <v>MAW751_2</v>
      </c>
      <c r="O1868" s="0" t="n">
        <f aca="false">HLOOKUP(N1868,UP!$C$15:$AH$16,2,0)</f>
        <v>0</v>
      </c>
    </row>
    <row r="1869" customFormat="false" ht="15.75" hidden="false" customHeight="true" outlineLevel="0" collapsed="false">
      <c r="A1869" s="21" t="s">
        <v>52</v>
      </c>
      <c r="B1869" s="45" t="n">
        <v>2</v>
      </c>
      <c r="C1869" s="46" t="s">
        <v>56</v>
      </c>
      <c r="D1869" s="46" t="n">
        <v>54444</v>
      </c>
      <c r="E1869" s="24" t="s">
        <v>92</v>
      </c>
      <c r="F1869" s="15" t="n">
        <v>1</v>
      </c>
      <c r="G1869" s="15" t="n">
        <v>0</v>
      </c>
      <c r="H1869" s="2" t="n">
        <f aca="false">MAX(I1869:J1869)</f>
        <v>0</v>
      </c>
      <c r="I1869" s="15" t="n">
        <v>0</v>
      </c>
      <c r="J1869" s="15" t="n">
        <v>0</v>
      </c>
      <c r="K1869" s="15" t="n">
        <v>4.88215279340305</v>
      </c>
      <c r="L1869" s="15" t="n">
        <v>65</v>
      </c>
      <c r="M1869" s="25" t="n">
        <v>4.33539001</v>
      </c>
      <c r="N1869" s="0" t="str">
        <f aca="false">A1869&amp;"_"&amp;B1869</f>
        <v>MAW751_2</v>
      </c>
      <c r="O1869" s="0" t="n">
        <f aca="false">HLOOKUP(N1869,UP!$C$15:$AH$16,2,0)</f>
        <v>0</v>
      </c>
    </row>
    <row r="1870" customFormat="false" ht="15.75" hidden="false" customHeight="true" outlineLevel="0" collapsed="false">
      <c r="A1870" s="21" t="s">
        <v>52</v>
      </c>
      <c r="B1870" s="45" t="n">
        <v>2</v>
      </c>
      <c r="C1870" s="46" t="s">
        <v>56</v>
      </c>
      <c r="D1870" s="46" t="n">
        <v>54210</v>
      </c>
      <c r="E1870" s="24" t="s">
        <v>92</v>
      </c>
      <c r="F1870" s="15" t="n">
        <v>1</v>
      </c>
      <c r="G1870" s="15" t="n">
        <v>0</v>
      </c>
      <c r="H1870" s="2" t="n">
        <f aca="false">MAX(I1870:J1870)</f>
        <v>0</v>
      </c>
      <c r="I1870" s="15" t="n">
        <v>0</v>
      </c>
      <c r="J1870" s="15" t="n">
        <v>0</v>
      </c>
      <c r="K1870" s="15" t="n">
        <v>3.48422260237193</v>
      </c>
      <c r="L1870" s="15" t="n">
        <v>65</v>
      </c>
      <c r="M1870" s="25" t="n">
        <v>4.33539001</v>
      </c>
      <c r="N1870" s="0" t="str">
        <f aca="false">A1870&amp;"_"&amp;B1870</f>
        <v>MAW751_2</v>
      </c>
      <c r="O1870" s="0" t="n">
        <f aca="false">HLOOKUP(N1870,UP!$C$15:$AH$16,2,0)</f>
        <v>0</v>
      </c>
    </row>
    <row r="1871" customFormat="false" ht="15.75" hidden="false" customHeight="true" outlineLevel="0" collapsed="false">
      <c r="A1871" s="21" t="s">
        <v>52</v>
      </c>
      <c r="B1871" s="45" t="n">
        <v>2</v>
      </c>
      <c r="C1871" s="46" t="s">
        <v>56</v>
      </c>
      <c r="D1871" s="46" t="n">
        <v>54494</v>
      </c>
      <c r="E1871" s="24" t="s">
        <v>92</v>
      </c>
      <c r="F1871" s="15" t="n">
        <v>1</v>
      </c>
      <c r="G1871" s="15" t="n">
        <v>0</v>
      </c>
      <c r="H1871" s="2" t="n">
        <f aca="false">MAX(I1871:J1871)</f>
        <v>0</v>
      </c>
      <c r="I1871" s="15" t="n">
        <v>0</v>
      </c>
      <c r="J1871" s="15" t="n">
        <v>0</v>
      </c>
      <c r="K1871" s="15" t="n">
        <v>3.73409702805683</v>
      </c>
      <c r="L1871" s="15" t="n">
        <v>65</v>
      </c>
      <c r="M1871" s="25" t="n">
        <v>4.33539001</v>
      </c>
      <c r="N1871" s="0" t="str">
        <f aca="false">A1871&amp;"_"&amp;B1871</f>
        <v>MAW751_2</v>
      </c>
      <c r="O1871" s="0" t="n">
        <f aca="false">HLOOKUP(N1871,UP!$C$15:$AH$16,2,0)</f>
        <v>0</v>
      </c>
    </row>
    <row r="1872" customFormat="false" ht="15.75" hidden="false" customHeight="true" outlineLevel="0" collapsed="false">
      <c r="A1872" s="21" t="s">
        <v>52</v>
      </c>
      <c r="B1872" s="24" t="n">
        <v>2</v>
      </c>
      <c r="C1872" s="31" t="s">
        <v>56</v>
      </c>
      <c r="D1872" s="31" t="n">
        <v>54518</v>
      </c>
      <c r="E1872" s="24" t="s">
        <v>92</v>
      </c>
      <c r="F1872" s="15" t="n">
        <v>1</v>
      </c>
      <c r="G1872" s="15" t="n">
        <v>0</v>
      </c>
      <c r="H1872" s="2" t="n">
        <f aca="false">MAX(I1872:J1872)</f>
        <v>0</v>
      </c>
      <c r="I1872" s="15" t="n">
        <v>0</v>
      </c>
      <c r="J1872" s="15" t="n">
        <v>0</v>
      </c>
      <c r="K1872" s="15" t="n">
        <v>5.59910350686041</v>
      </c>
      <c r="L1872" s="15" t="n">
        <v>65</v>
      </c>
      <c r="M1872" s="25" t="n">
        <v>4.33539001</v>
      </c>
      <c r="N1872" s="0" t="str">
        <f aca="false">A1872&amp;"_"&amp;B1872</f>
        <v>MAW751_2</v>
      </c>
      <c r="O1872" s="0" t="n">
        <f aca="false">HLOOKUP(N1872,UP!$C$15:$AH$16,2,0)</f>
        <v>0</v>
      </c>
    </row>
    <row r="1873" customFormat="false" ht="15.75" hidden="false" customHeight="true" outlineLevel="0" collapsed="false">
      <c r="A1873" s="21" t="s">
        <v>52</v>
      </c>
      <c r="B1873" s="24" t="n">
        <v>2</v>
      </c>
      <c r="C1873" s="31" t="s">
        <v>56</v>
      </c>
      <c r="D1873" s="31" t="n">
        <v>54250</v>
      </c>
      <c r="E1873" s="24" t="s">
        <v>98</v>
      </c>
      <c r="F1873" s="15" t="n">
        <v>1</v>
      </c>
      <c r="G1873" s="15" t="n">
        <v>0</v>
      </c>
      <c r="H1873" s="2" t="n">
        <f aca="false">MAX(I1873:J1873)</f>
        <v>0</v>
      </c>
      <c r="I1873" s="15" t="n">
        <v>0</v>
      </c>
      <c r="J1873" s="15" t="n">
        <v>0</v>
      </c>
      <c r="K1873" s="15" t="n">
        <v>4.4176683195698</v>
      </c>
      <c r="L1873" s="15" t="n">
        <v>65</v>
      </c>
      <c r="M1873" s="25" t="n">
        <v>4.33539001</v>
      </c>
      <c r="N1873" s="0" t="str">
        <f aca="false">A1873&amp;"_"&amp;B1873</f>
        <v>MAW751_2</v>
      </c>
      <c r="O1873" s="0" t="n">
        <f aca="false">HLOOKUP(N1873,UP!$C$15:$AH$16,2,0)</f>
        <v>0</v>
      </c>
    </row>
    <row r="1874" customFormat="false" ht="15.75" hidden="false" customHeight="true" outlineLevel="0" collapsed="false">
      <c r="A1874" s="21" t="s">
        <v>52</v>
      </c>
      <c r="B1874" s="24" t="n">
        <v>2</v>
      </c>
      <c r="C1874" s="31" t="s">
        <v>56</v>
      </c>
      <c r="D1874" s="31" t="n">
        <v>54251</v>
      </c>
      <c r="E1874" s="24" t="s">
        <v>92</v>
      </c>
      <c r="F1874" s="15" t="n">
        <v>1</v>
      </c>
      <c r="G1874" s="15" t="n">
        <v>0</v>
      </c>
      <c r="H1874" s="2" t="n">
        <f aca="false">MAX(I1874:J1874)</f>
        <v>0</v>
      </c>
      <c r="I1874" s="15" t="n">
        <v>0</v>
      </c>
      <c r="J1874" s="15" t="n">
        <v>0</v>
      </c>
      <c r="K1874" s="15" t="n">
        <v>3.4601501486638</v>
      </c>
      <c r="L1874" s="15" t="n">
        <v>65</v>
      </c>
      <c r="M1874" s="25" t="n">
        <v>4.33539001</v>
      </c>
      <c r="N1874" s="0" t="str">
        <f aca="false">A1874&amp;"_"&amp;B1874</f>
        <v>MAW751_2</v>
      </c>
      <c r="O1874" s="0" t="n">
        <f aca="false">HLOOKUP(N1874,UP!$C$15:$AH$16,2,0)</f>
        <v>0</v>
      </c>
    </row>
    <row r="1875" customFormat="false" ht="15.75" hidden="false" customHeight="true" outlineLevel="0" collapsed="false">
      <c r="A1875" s="21" t="s">
        <v>52</v>
      </c>
      <c r="B1875" s="24" t="n">
        <v>2</v>
      </c>
      <c r="C1875" s="31" t="s">
        <v>56</v>
      </c>
      <c r="D1875" s="31" t="n">
        <v>59058</v>
      </c>
      <c r="E1875" s="24" t="s">
        <v>92</v>
      </c>
      <c r="F1875" s="15" t="n">
        <v>1</v>
      </c>
      <c r="G1875" s="15" t="n">
        <v>0</v>
      </c>
      <c r="H1875" s="2" t="n">
        <f aca="false">MAX(I1875:J1875)</f>
        <v>0</v>
      </c>
      <c r="I1875" s="15" t="n">
        <v>0</v>
      </c>
      <c r="J1875" s="15" t="n">
        <v>0</v>
      </c>
      <c r="K1875" s="15" t="n">
        <v>7.04101599504178</v>
      </c>
      <c r="L1875" s="15" t="n">
        <v>65</v>
      </c>
      <c r="M1875" s="25" t="n">
        <v>4.33539001</v>
      </c>
      <c r="N1875" s="0" t="str">
        <f aca="false">A1875&amp;"_"&amp;B1875</f>
        <v>MAW751_2</v>
      </c>
      <c r="O1875" s="0" t="n">
        <f aca="false">HLOOKUP(N1875,UP!$C$15:$AH$16,2,0)</f>
        <v>0</v>
      </c>
    </row>
    <row r="1876" customFormat="false" ht="15.75" hidden="false" customHeight="true" outlineLevel="0" collapsed="false">
      <c r="A1876" s="21" t="s">
        <v>52</v>
      </c>
      <c r="B1876" s="24" t="n">
        <v>2</v>
      </c>
      <c r="C1876" s="31" t="s">
        <v>56</v>
      </c>
      <c r="D1876" s="31" t="n">
        <v>54648</v>
      </c>
      <c r="E1876" s="24" t="s">
        <v>92</v>
      </c>
      <c r="F1876" s="15" t="n">
        <v>1</v>
      </c>
      <c r="G1876" s="15" t="n">
        <v>0</v>
      </c>
      <c r="H1876" s="2" t="n">
        <f aca="false">MAX(I1876:J1876)</f>
        <v>0</v>
      </c>
      <c r="I1876" s="15" t="n">
        <v>0</v>
      </c>
      <c r="J1876" s="15" t="n">
        <v>0</v>
      </c>
      <c r="K1876" s="15" t="n">
        <v>3.80906328275311</v>
      </c>
      <c r="L1876" s="15" t="n">
        <v>65</v>
      </c>
      <c r="M1876" s="25" t="n">
        <v>4.33539001</v>
      </c>
      <c r="N1876" s="0" t="str">
        <f aca="false">A1876&amp;"_"&amp;B1876</f>
        <v>MAW751_2</v>
      </c>
      <c r="O1876" s="0" t="n">
        <f aca="false">HLOOKUP(N1876,UP!$C$15:$AH$16,2,0)</f>
        <v>0</v>
      </c>
    </row>
    <row r="1877" customFormat="false" ht="15.75" hidden="false" customHeight="true" outlineLevel="0" collapsed="false">
      <c r="A1877" s="21" t="s">
        <v>52</v>
      </c>
      <c r="B1877" s="24" t="n">
        <v>2</v>
      </c>
      <c r="C1877" s="31" t="s">
        <v>56</v>
      </c>
      <c r="D1877" s="31" t="n">
        <v>54254</v>
      </c>
      <c r="E1877" s="24" t="s">
        <v>92</v>
      </c>
      <c r="F1877" s="15" t="n">
        <v>1</v>
      </c>
      <c r="G1877" s="15" t="n">
        <v>0</v>
      </c>
      <c r="H1877" s="2" t="n">
        <f aca="false">MAX(I1877:J1877)</f>
        <v>0</v>
      </c>
      <c r="I1877" s="15" t="n">
        <v>0</v>
      </c>
      <c r="J1877" s="15" t="n">
        <v>0</v>
      </c>
      <c r="K1877" s="15" t="n">
        <v>4.41456599682438</v>
      </c>
      <c r="L1877" s="15" t="n">
        <v>65</v>
      </c>
      <c r="M1877" s="25" t="n">
        <v>4.33539001</v>
      </c>
      <c r="N1877" s="0" t="str">
        <f aca="false">A1877&amp;"_"&amp;B1877</f>
        <v>MAW751_2</v>
      </c>
      <c r="O1877" s="0" t="n">
        <f aca="false">HLOOKUP(N1877,UP!$C$15:$AH$16,2,0)</f>
        <v>0</v>
      </c>
    </row>
    <row r="1878" customFormat="false" ht="15.75" hidden="false" customHeight="true" outlineLevel="0" collapsed="false">
      <c r="A1878" s="21" t="s">
        <v>52</v>
      </c>
      <c r="B1878" s="24" t="n">
        <v>2</v>
      </c>
      <c r="C1878" s="31" t="s">
        <v>56</v>
      </c>
      <c r="D1878" s="31" t="n">
        <v>54256</v>
      </c>
      <c r="E1878" s="24" t="s">
        <v>92</v>
      </c>
      <c r="F1878" s="15" t="n">
        <v>1</v>
      </c>
      <c r="G1878" s="15" t="n">
        <v>0</v>
      </c>
      <c r="H1878" s="2" t="n">
        <f aca="false">MAX(I1878:J1878)</f>
        <v>0</v>
      </c>
      <c r="I1878" s="15" t="n">
        <v>0</v>
      </c>
      <c r="J1878" s="15" t="n">
        <v>0</v>
      </c>
      <c r="K1878" s="15" t="n">
        <v>3.94772532850093</v>
      </c>
      <c r="L1878" s="15" t="n">
        <v>65</v>
      </c>
      <c r="M1878" s="25" t="n">
        <v>4.33539001</v>
      </c>
      <c r="N1878" s="0" t="str">
        <f aca="false">A1878&amp;"_"&amp;B1878</f>
        <v>MAW751_2</v>
      </c>
      <c r="O1878" s="0" t="n">
        <f aca="false">HLOOKUP(N1878,UP!$C$15:$AH$16,2,0)</f>
        <v>0</v>
      </c>
    </row>
    <row r="1879" customFormat="false" ht="15.75" hidden="false" customHeight="true" outlineLevel="0" collapsed="false">
      <c r="A1879" s="21" t="s">
        <v>52</v>
      </c>
      <c r="B1879" s="24" t="n">
        <v>2</v>
      </c>
      <c r="C1879" s="31" t="s">
        <v>56</v>
      </c>
      <c r="D1879" s="31" t="n">
        <v>54660</v>
      </c>
      <c r="E1879" s="24" t="s">
        <v>92</v>
      </c>
      <c r="F1879" s="15" t="n">
        <v>1</v>
      </c>
      <c r="G1879" s="15" t="n">
        <v>0</v>
      </c>
      <c r="H1879" s="2" t="n">
        <f aca="false">MAX(I1879:J1879)</f>
        <v>0</v>
      </c>
      <c r="I1879" s="15" t="n">
        <v>0</v>
      </c>
      <c r="J1879" s="15" t="n">
        <v>0</v>
      </c>
      <c r="K1879" s="15" t="n">
        <v>3.6908608591618</v>
      </c>
      <c r="L1879" s="15" t="n">
        <v>65</v>
      </c>
      <c r="M1879" s="25" t="n">
        <v>4.33539001</v>
      </c>
      <c r="N1879" s="0" t="str">
        <f aca="false">A1879&amp;"_"&amp;B1879</f>
        <v>MAW751_2</v>
      </c>
      <c r="O1879" s="0" t="n">
        <f aca="false">HLOOKUP(N1879,UP!$C$15:$AH$16,2,0)</f>
        <v>0</v>
      </c>
    </row>
    <row r="1880" customFormat="false" ht="15.75" hidden="false" customHeight="true" outlineLevel="0" collapsed="false">
      <c r="A1880" s="21" t="s">
        <v>52</v>
      </c>
      <c r="B1880" s="24" t="n">
        <v>2</v>
      </c>
      <c r="C1880" s="31" t="s">
        <v>56</v>
      </c>
      <c r="D1880" s="31" t="n">
        <v>54287</v>
      </c>
      <c r="E1880" s="24" t="s">
        <v>92</v>
      </c>
      <c r="F1880" s="15" t="n">
        <v>1</v>
      </c>
      <c r="G1880" s="15" t="n">
        <v>0</v>
      </c>
      <c r="H1880" s="2" t="n">
        <f aca="false">MAX(I1880:J1880)</f>
        <v>0</v>
      </c>
      <c r="I1880" s="15" t="n">
        <v>0</v>
      </c>
      <c r="J1880" s="15" t="n">
        <v>0</v>
      </c>
      <c r="K1880" s="15" t="n">
        <v>7.2441984999127</v>
      </c>
      <c r="L1880" s="15" t="n">
        <v>65</v>
      </c>
      <c r="M1880" s="25" t="n">
        <v>4.33539001</v>
      </c>
      <c r="N1880" s="0" t="str">
        <f aca="false">A1880&amp;"_"&amp;B1880</f>
        <v>MAW751_2</v>
      </c>
      <c r="O1880" s="0" t="n">
        <f aca="false">HLOOKUP(N1880,UP!$C$15:$AH$16,2,0)</f>
        <v>0</v>
      </c>
    </row>
    <row r="1881" customFormat="false" ht="15.75" hidden="false" customHeight="true" outlineLevel="0" collapsed="false">
      <c r="A1881" s="21" t="s">
        <v>52</v>
      </c>
      <c r="B1881" s="24" t="n">
        <v>2</v>
      </c>
      <c r="C1881" s="31" t="s">
        <v>56</v>
      </c>
      <c r="D1881" s="31" t="n">
        <v>54419</v>
      </c>
      <c r="E1881" s="24" t="s">
        <v>92</v>
      </c>
      <c r="F1881" s="15" t="n">
        <v>1</v>
      </c>
      <c r="G1881" s="15" t="n">
        <v>0</v>
      </c>
      <c r="H1881" s="2" t="n">
        <f aca="false">MAX(I1881:J1881)</f>
        <v>0</v>
      </c>
      <c r="I1881" s="15" t="n">
        <v>0</v>
      </c>
      <c r="J1881" s="15" t="n">
        <v>0</v>
      </c>
      <c r="K1881" s="15" t="n">
        <v>5.02560576794759</v>
      </c>
      <c r="L1881" s="15" t="n">
        <v>65</v>
      </c>
      <c r="M1881" s="25" t="n">
        <v>4.33539001</v>
      </c>
      <c r="N1881" s="0" t="str">
        <f aca="false">A1881&amp;"_"&amp;B1881</f>
        <v>MAW751_2</v>
      </c>
      <c r="O1881" s="0" t="n">
        <f aca="false">HLOOKUP(N1881,UP!$C$15:$AH$16,2,0)</f>
        <v>0</v>
      </c>
    </row>
    <row r="1882" customFormat="false" ht="15.75" hidden="false" customHeight="true" outlineLevel="0" collapsed="false">
      <c r="A1882" s="21" t="s">
        <v>52</v>
      </c>
      <c r="B1882" s="24" t="n">
        <v>2</v>
      </c>
      <c r="C1882" s="31" t="s">
        <v>56</v>
      </c>
      <c r="D1882" s="31" t="n">
        <v>54297</v>
      </c>
      <c r="E1882" s="24" t="s">
        <v>92</v>
      </c>
      <c r="F1882" s="15" t="n">
        <v>1</v>
      </c>
      <c r="G1882" s="15" t="n">
        <v>0</v>
      </c>
      <c r="H1882" s="2" t="n">
        <f aca="false">MAX(I1882:J1882)</f>
        <v>0</v>
      </c>
      <c r="I1882" s="15" t="n">
        <v>0</v>
      </c>
      <c r="J1882" s="15" t="n">
        <v>0</v>
      </c>
      <c r="K1882" s="15" t="n">
        <v>5.71439995724715</v>
      </c>
      <c r="L1882" s="15" t="n">
        <v>65</v>
      </c>
      <c r="M1882" s="25" t="n">
        <v>4.33539001</v>
      </c>
      <c r="N1882" s="0" t="str">
        <f aca="false">A1882&amp;"_"&amp;B1882</f>
        <v>MAW751_2</v>
      </c>
      <c r="O1882" s="0" t="n">
        <f aca="false">HLOOKUP(N1882,UP!$C$15:$AH$16,2,0)</f>
        <v>0</v>
      </c>
    </row>
    <row r="1883" customFormat="false" ht="15.75" hidden="false" customHeight="true" outlineLevel="0" collapsed="false">
      <c r="A1883" s="21" t="s">
        <v>52</v>
      </c>
      <c r="B1883" s="24" t="n">
        <v>2</v>
      </c>
      <c r="C1883" s="31" t="s">
        <v>60</v>
      </c>
      <c r="D1883" s="31" t="n">
        <v>54329</v>
      </c>
      <c r="E1883" s="24" t="s">
        <v>92</v>
      </c>
      <c r="F1883" s="15" t="n">
        <v>1</v>
      </c>
      <c r="G1883" s="15" t="n">
        <v>0</v>
      </c>
      <c r="H1883" s="2" t="n">
        <f aca="false">MAX(I1883:J1883)</f>
        <v>0</v>
      </c>
      <c r="I1883" s="15" t="n">
        <v>0</v>
      </c>
      <c r="J1883" s="15" t="n">
        <v>0</v>
      </c>
      <c r="K1883" s="15" t="n">
        <v>2.61341238870501</v>
      </c>
      <c r="L1883" s="15" t="n">
        <v>65</v>
      </c>
      <c r="M1883" s="25" t="n">
        <v>4.33539001</v>
      </c>
      <c r="N1883" s="0" t="str">
        <f aca="false">A1883&amp;"_"&amp;B1883</f>
        <v>MAW751_2</v>
      </c>
      <c r="O1883" s="0" t="n">
        <f aca="false">HLOOKUP(N1883,UP!$C$15:$AH$16,2,0)</f>
        <v>0</v>
      </c>
    </row>
    <row r="1884" customFormat="false" ht="15.75" hidden="false" customHeight="true" outlineLevel="0" collapsed="false">
      <c r="A1884" s="21" t="s">
        <v>52</v>
      </c>
      <c r="B1884" s="45" t="n">
        <v>2</v>
      </c>
      <c r="C1884" s="46" t="s">
        <v>53</v>
      </c>
      <c r="D1884" s="46" t="n">
        <v>54453</v>
      </c>
      <c r="E1884" s="24" t="s">
        <v>92</v>
      </c>
      <c r="F1884" s="15" t="n">
        <v>1</v>
      </c>
      <c r="G1884" s="15" t="n">
        <v>0</v>
      </c>
      <c r="H1884" s="2" t="n">
        <f aca="false">MAX(I1884:J1884)</f>
        <v>0</v>
      </c>
      <c r="I1884" s="15" t="n">
        <v>0</v>
      </c>
      <c r="J1884" s="15" t="n">
        <v>0</v>
      </c>
      <c r="K1884" s="15" t="n">
        <v>1.66253083227972</v>
      </c>
      <c r="L1884" s="15" t="n">
        <v>65</v>
      </c>
      <c r="M1884" s="25" t="n">
        <v>4.33539001</v>
      </c>
      <c r="N1884" s="0" t="str">
        <f aca="false">A1884&amp;"_"&amp;B1884</f>
        <v>MAW751_2</v>
      </c>
      <c r="O1884" s="0" t="n">
        <f aca="false">HLOOKUP(N1884,UP!$C$15:$AH$16,2,0)</f>
        <v>0</v>
      </c>
    </row>
    <row r="1885" customFormat="false" ht="15.75" hidden="false" customHeight="true" outlineLevel="0" collapsed="false">
      <c r="A1885" s="21" t="s">
        <v>52</v>
      </c>
      <c r="B1885" s="24" t="n">
        <v>2</v>
      </c>
      <c r="C1885" s="31" t="s">
        <v>76</v>
      </c>
      <c r="D1885" s="31" t="n">
        <v>59052</v>
      </c>
      <c r="E1885" s="24" t="s">
        <v>92</v>
      </c>
      <c r="F1885" s="15" t="n">
        <v>1</v>
      </c>
      <c r="G1885" s="15" t="n">
        <v>0</v>
      </c>
      <c r="H1885" s="2" t="n">
        <f aca="false">MAX(I1885:J1885)</f>
        <v>0</v>
      </c>
      <c r="I1885" s="15" t="n">
        <v>0</v>
      </c>
      <c r="J1885" s="15" t="n">
        <v>0</v>
      </c>
      <c r="K1885" s="15" t="n">
        <v>3.32616122198819</v>
      </c>
      <c r="L1885" s="15" t="n">
        <v>65</v>
      </c>
      <c r="M1885" s="25" t="n">
        <v>4.33539001</v>
      </c>
      <c r="N1885" s="0" t="str">
        <f aca="false">A1885&amp;"_"&amp;B1885</f>
        <v>MAW751_2</v>
      </c>
      <c r="O1885" s="0" t="n">
        <f aca="false">HLOOKUP(N1885,UP!$C$15:$AH$16,2,0)</f>
        <v>0</v>
      </c>
    </row>
    <row r="1886" customFormat="false" ht="15.75" hidden="false" customHeight="true" outlineLevel="0" collapsed="false">
      <c r="A1886" s="21" t="s">
        <v>52</v>
      </c>
      <c r="B1886" s="32" t="n">
        <v>1</v>
      </c>
      <c r="C1886" s="33" t="s">
        <v>56</v>
      </c>
      <c r="D1886" s="33" t="n">
        <v>29214</v>
      </c>
      <c r="E1886" s="24" t="s">
        <v>92</v>
      </c>
      <c r="F1886" s="15" t="n">
        <v>1</v>
      </c>
      <c r="G1886" s="15" t="n">
        <v>0</v>
      </c>
      <c r="H1886" s="2" t="n">
        <f aca="false">MAX(I1886:J1886)</f>
        <v>0</v>
      </c>
      <c r="I1886" s="15" t="n">
        <v>0</v>
      </c>
      <c r="J1886" s="15" t="n">
        <v>0</v>
      </c>
      <c r="K1886" s="15" t="n">
        <v>2.55175863287831</v>
      </c>
      <c r="L1886" s="15" t="n">
        <v>65</v>
      </c>
      <c r="M1886" s="25" t="n">
        <v>4.33539001</v>
      </c>
      <c r="N1886" s="0" t="str">
        <f aca="false">A1886&amp;"_"&amp;B1886</f>
        <v>MAW751_1</v>
      </c>
      <c r="O1886" s="0" t="n">
        <f aca="false">HLOOKUP(N1886,UP!$C$15:$AH$16,2,0)</f>
        <v>0</v>
      </c>
    </row>
    <row r="1887" customFormat="false" ht="15.75" hidden="false" customHeight="true" outlineLevel="0" collapsed="false">
      <c r="A1887" s="21" t="s">
        <v>44</v>
      </c>
      <c r="B1887" s="22" t="n">
        <v>2</v>
      </c>
      <c r="C1887" s="23" t="s">
        <v>56</v>
      </c>
      <c r="D1887" s="23" t="n">
        <v>18125</v>
      </c>
      <c r="E1887" s="24" t="s">
        <v>91</v>
      </c>
      <c r="F1887" s="15" t="n">
        <f aca="false">IF(ISERROR(SEARCH("2",E1887)),0,1)</f>
        <v>1</v>
      </c>
      <c r="G1887" s="15" t="n">
        <v>0</v>
      </c>
      <c r="H1887" s="2" t="n">
        <f aca="false">MAX(I1887:J1887)</f>
        <v>0</v>
      </c>
      <c r="I1887" s="15" t="n">
        <v>0</v>
      </c>
      <c r="J1887" s="15" t="n">
        <v>0</v>
      </c>
      <c r="K1887" s="15" t="n">
        <v>4.82984527572078</v>
      </c>
      <c r="L1887" s="15" t="n">
        <v>70</v>
      </c>
      <c r="M1887" s="25" t="n">
        <v>5.04152884</v>
      </c>
      <c r="N1887" s="0" t="str">
        <f aca="false">A1887&amp;"_"&amp;B1887</f>
        <v>MAW752_2</v>
      </c>
      <c r="O1887" s="0" t="n">
        <f aca="false">HLOOKUP(N1887,UP!$C$15:$AH$16,2,0)</f>
        <v>0</v>
      </c>
    </row>
    <row r="1888" customFormat="false" ht="15.75" hidden="false" customHeight="true" outlineLevel="0" collapsed="false">
      <c r="A1888" s="21" t="s">
        <v>44</v>
      </c>
      <c r="B1888" s="22" t="n">
        <v>2</v>
      </c>
      <c r="C1888" s="23" t="s">
        <v>56</v>
      </c>
      <c r="D1888" s="23" t="n">
        <v>18246</v>
      </c>
      <c r="E1888" s="24" t="s">
        <v>91</v>
      </c>
      <c r="F1888" s="15" t="n">
        <f aca="false">IF(ISERROR(SEARCH("2",E1888)),0,1)</f>
        <v>1</v>
      </c>
      <c r="G1888" s="15" t="n">
        <v>0</v>
      </c>
      <c r="H1888" s="2" t="n">
        <f aca="false">MAX(I1888:J1888)</f>
        <v>0</v>
      </c>
      <c r="I1888" s="15" t="n">
        <v>0</v>
      </c>
      <c r="J1888" s="15" t="n">
        <v>0</v>
      </c>
      <c r="K1888" s="15" t="n">
        <v>3.53747259785028</v>
      </c>
      <c r="L1888" s="15" t="n">
        <v>70</v>
      </c>
      <c r="M1888" s="25" t="n">
        <v>5.04152884</v>
      </c>
      <c r="N1888" s="0" t="str">
        <f aca="false">A1888&amp;"_"&amp;B1888</f>
        <v>MAW752_2</v>
      </c>
      <c r="O1888" s="0" t="n">
        <f aca="false">HLOOKUP(N1888,UP!$C$15:$AH$16,2,0)</f>
        <v>0</v>
      </c>
    </row>
    <row r="1889" customFormat="false" ht="15.75" hidden="false" customHeight="true" outlineLevel="0" collapsed="false">
      <c r="A1889" s="21" t="s">
        <v>44</v>
      </c>
      <c r="B1889" s="22" t="n">
        <v>3</v>
      </c>
      <c r="C1889" s="23" t="s">
        <v>65</v>
      </c>
      <c r="D1889" s="23" t="n">
        <v>19884</v>
      </c>
      <c r="E1889" s="24" t="s">
        <v>91</v>
      </c>
      <c r="F1889" s="15" t="n">
        <f aca="false">IF(ISERROR(SEARCH("2",E1889)),0,1)</f>
        <v>1</v>
      </c>
      <c r="G1889" s="15" t="n">
        <v>0</v>
      </c>
      <c r="H1889" s="2" t="n">
        <f aca="false">MAX(I1889:J1889)</f>
        <v>0</v>
      </c>
      <c r="I1889" s="15" t="n">
        <v>0</v>
      </c>
      <c r="J1889" s="15" t="n">
        <v>0</v>
      </c>
      <c r="K1889" s="15" t="n">
        <v>4.14262188274801</v>
      </c>
      <c r="L1889" s="15" t="n">
        <v>70</v>
      </c>
      <c r="M1889" s="25" t="n">
        <v>5.04152884</v>
      </c>
      <c r="N1889" s="0" t="str">
        <f aca="false">A1889&amp;"_"&amp;B1889</f>
        <v>MAW752_3</v>
      </c>
      <c r="O1889" s="0" t="n">
        <f aca="false">HLOOKUP(N1889,UP!$C$15:$AH$16,2,0)</f>
        <v>0</v>
      </c>
    </row>
    <row r="1890" customFormat="false" ht="15.75" hidden="false" customHeight="true" outlineLevel="0" collapsed="false">
      <c r="A1890" s="21" t="s">
        <v>44</v>
      </c>
      <c r="B1890" s="22" t="n">
        <v>2</v>
      </c>
      <c r="C1890" s="23" t="s">
        <v>56</v>
      </c>
      <c r="D1890" s="23" t="n">
        <v>18123</v>
      </c>
      <c r="E1890" s="24" t="s">
        <v>91</v>
      </c>
      <c r="F1890" s="15" t="n">
        <f aca="false">IF(ISERROR(SEARCH("2",E1890)),0,1)</f>
        <v>1</v>
      </c>
      <c r="G1890" s="15" t="n">
        <v>0</v>
      </c>
      <c r="H1890" s="2" t="n">
        <f aca="false">MAX(I1890:J1890)</f>
        <v>0</v>
      </c>
      <c r="I1890" s="15" t="n">
        <v>0</v>
      </c>
      <c r="J1890" s="15" t="n">
        <v>0</v>
      </c>
      <c r="K1890" s="15" t="n">
        <v>2.05271663985557</v>
      </c>
      <c r="L1890" s="15" t="n">
        <v>70</v>
      </c>
      <c r="M1890" s="25" t="n">
        <v>5.04152884</v>
      </c>
      <c r="N1890" s="0" t="str">
        <f aca="false">A1890&amp;"_"&amp;B1890</f>
        <v>MAW752_2</v>
      </c>
      <c r="O1890" s="0" t="n">
        <f aca="false">HLOOKUP(N1890,UP!$C$15:$AH$16,2,0)</f>
        <v>0</v>
      </c>
    </row>
    <row r="1891" customFormat="false" ht="15.75" hidden="false" customHeight="true" outlineLevel="0" collapsed="false">
      <c r="A1891" s="21" t="s">
        <v>44</v>
      </c>
      <c r="B1891" s="22" t="n">
        <v>3</v>
      </c>
      <c r="C1891" s="23" t="s">
        <v>56</v>
      </c>
      <c r="D1891" s="23" t="n">
        <v>18684</v>
      </c>
      <c r="E1891" s="24" t="s">
        <v>91</v>
      </c>
      <c r="F1891" s="15" t="n">
        <f aca="false">IF(ISERROR(SEARCH("2",E1891)),0,1)</f>
        <v>1</v>
      </c>
      <c r="G1891" s="15" t="n">
        <v>0</v>
      </c>
      <c r="H1891" s="2" t="n">
        <f aca="false">MAX(I1891:J1891)</f>
        <v>0</v>
      </c>
      <c r="I1891" s="15" t="n">
        <v>0</v>
      </c>
      <c r="J1891" s="15" t="n">
        <v>0</v>
      </c>
      <c r="K1891" s="15" t="n">
        <v>4.85156153493872</v>
      </c>
      <c r="L1891" s="15" t="n">
        <v>70</v>
      </c>
      <c r="M1891" s="25" t="n">
        <v>5.04152884</v>
      </c>
      <c r="N1891" s="0" t="str">
        <f aca="false">A1891&amp;"_"&amp;B1891</f>
        <v>MAW752_3</v>
      </c>
      <c r="O1891" s="0" t="n">
        <f aca="false">HLOOKUP(N1891,UP!$C$15:$AH$16,2,0)</f>
        <v>0</v>
      </c>
    </row>
    <row r="1892" customFormat="false" ht="15.75" hidden="false" customHeight="true" outlineLevel="0" collapsed="false">
      <c r="A1892" s="21" t="s">
        <v>44</v>
      </c>
      <c r="B1892" s="22" t="n">
        <v>3</v>
      </c>
      <c r="C1892" s="23" t="s">
        <v>56</v>
      </c>
      <c r="D1892" s="23" t="n">
        <v>23731</v>
      </c>
      <c r="E1892" s="24" t="s">
        <v>91</v>
      </c>
      <c r="F1892" s="15" t="n">
        <f aca="false">IF(ISERROR(SEARCH("2",E1892)),0,1)</f>
        <v>1</v>
      </c>
      <c r="G1892" s="15" t="n">
        <v>0</v>
      </c>
      <c r="H1892" s="2" t="n">
        <f aca="false">MAX(I1892:J1892)</f>
        <v>0</v>
      </c>
      <c r="I1892" s="15" t="n">
        <v>0</v>
      </c>
      <c r="J1892" s="15" t="n">
        <v>0</v>
      </c>
      <c r="K1892" s="15" t="n">
        <v>5.08482478946776</v>
      </c>
      <c r="L1892" s="15" t="n">
        <v>70</v>
      </c>
      <c r="M1892" s="25" t="n">
        <v>5.04152884</v>
      </c>
      <c r="N1892" s="0" t="str">
        <f aca="false">A1892&amp;"_"&amp;B1892</f>
        <v>MAW752_3</v>
      </c>
      <c r="O1892" s="0" t="n">
        <f aca="false">HLOOKUP(N1892,UP!$C$15:$AH$16,2,0)</f>
        <v>0</v>
      </c>
    </row>
    <row r="1893" customFormat="false" ht="15.75" hidden="false" customHeight="true" outlineLevel="0" collapsed="false">
      <c r="A1893" s="21" t="s">
        <v>44</v>
      </c>
      <c r="B1893" s="22" t="n">
        <v>3</v>
      </c>
      <c r="C1893" s="23" t="s">
        <v>56</v>
      </c>
      <c r="D1893" s="23" t="n">
        <v>23732</v>
      </c>
      <c r="E1893" s="24" t="s">
        <v>91</v>
      </c>
      <c r="F1893" s="15" t="n">
        <f aca="false">IF(ISERROR(SEARCH("2",E1893)),0,1)</f>
        <v>1</v>
      </c>
      <c r="G1893" s="15" t="n">
        <v>0</v>
      </c>
      <c r="H1893" s="2" t="n">
        <f aca="false">MAX(I1893:J1893)</f>
        <v>0</v>
      </c>
      <c r="I1893" s="15" t="n">
        <v>0</v>
      </c>
      <c r="J1893" s="15" t="n">
        <v>0</v>
      </c>
      <c r="K1893" s="15" t="n">
        <v>6.02667426701398</v>
      </c>
      <c r="L1893" s="15" t="n">
        <v>70</v>
      </c>
      <c r="M1893" s="25" t="n">
        <v>5.04152884</v>
      </c>
      <c r="N1893" s="0" t="str">
        <f aca="false">A1893&amp;"_"&amp;B1893</f>
        <v>MAW752_3</v>
      </c>
      <c r="O1893" s="0" t="n">
        <f aca="false">HLOOKUP(N1893,UP!$C$15:$AH$16,2,0)</f>
        <v>0</v>
      </c>
    </row>
    <row r="1894" customFormat="false" ht="15.75" hidden="false" customHeight="true" outlineLevel="0" collapsed="false">
      <c r="A1894" s="21" t="s">
        <v>44</v>
      </c>
      <c r="B1894" s="22" t="n">
        <v>2</v>
      </c>
      <c r="C1894" s="23" t="s">
        <v>56</v>
      </c>
      <c r="D1894" s="23" t="n">
        <v>18033</v>
      </c>
      <c r="E1894" s="24" t="s">
        <v>91</v>
      </c>
      <c r="F1894" s="15" t="n">
        <f aca="false">IF(ISERROR(SEARCH("2",E1894)),0,1)</f>
        <v>1</v>
      </c>
      <c r="G1894" s="15" t="n">
        <v>0</v>
      </c>
      <c r="H1894" s="2" t="n">
        <f aca="false">MAX(I1894:J1894)</f>
        <v>0</v>
      </c>
      <c r="I1894" s="15" t="n">
        <v>0</v>
      </c>
      <c r="J1894" s="15" t="n">
        <v>0</v>
      </c>
      <c r="K1894" s="15" t="n">
        <v>6.16773177716016</v>
      </c>
      <c r="L1894" s="15" t="n">
        <v>70</v>
      </c>
      <c r="M1894" s="25" t="n">
        <v>5.04152884</v>
      </c>
      <c r="N1894" s="0" t="str">
        <f aca="false">A1894&amp;"_"&amp;B1894</f>
        <v>MAW752_2</v>
      </c>
      <c r="O1894" s="0" t="n">
        <f aca="false">HLOOKUP(N1894,UP!$C$15:$AH$16,2,0)</f>
        <v>0</v>
      </c>
    </row>
    <row r="1895" customFormat="false" ht="15.75" hidden="false" customHeight="true" outlineLevel="0" collapsed="false">
      <c r="A1895" s="21" t="s">
        <v>44</v>
      </c>
      <c r="B1895" s="22" t="n">
        <v>3</v>
      </c>
      <c r="C1895" s="23" t="s">
        <v>56</v>
      </c>
      <c r="D1895" s="23" t="n">
        <v>19771</v>
      </c>
      <c r="E1895" s="24" t="s">
        <v>91</v>
      </c>
      <c r="F1895" s="15" t="n">
        <f aca="false">IF(ISERROR(SEARCH("2",E1895)),0,1)</f>
        <v>1</v>
      </c>
      <c r="G1895" s="15" t="n">
        <v>0</v>
      </c>
      <c r="H1895" s="2" t="n">
        <f aca="false">MAX(I1895:J1895)</f>
        <v>0</v>
      </c>
      <c r="I1895" s="15" t="n">
        <v>0</v>
      </c>
      <c r="J1895" s="15" t="n">
        <v>0</v>
      </c>
      <c r="K1895" s="15" t="n">
        <v>5.23514999794203</v>
      </c>
      <c r="L1895" s="15" t="n">
        <v>70</v>
      </c>
      <c r="M1895" s="25" t="n">
        <v>5.04152884</v>
      </c>
      <c r="N1895" s="0" t="str">
        <f aca="false">A1895&amp;"_"&amp;B1895</f>
        <v>MAW752_3</v>
      </c>
      <c r="O1895" s="0" t="n">
        <f aca="false">HLOOKUP(N1895,UP!$C$15:$AH$16,2,0)</f>
        <v>0</v>
      </c>
    </row>
    <row r="1896" customFormat="false" ht="15.75" hidden="false" customHeight="true" outlineLevel="0" collapsed="false">
      <c r="A1896" s="21" t="s">
        <v>44</v>
      </c>
      <c r="B1896" s="22" t="n">
        <v>2</v>
      </c>
      <c r="C1896" s="23" t="s">
        <v>56</v>
      </c>
      <c r="D1896" s="23" t="n">
        <v>18020</v>
      </c>
      <c r="E1896" s="24" t="s">
        <v>91</v>
      </c>
      <c r="F1896" s="15" t="n">
        <f aca="false">IF(ISERROR(SEARCH("2",E1896)),0,1)</f>
        <v>1</v>
      </c>
      <c r="G1896" s="15" t="n">
        <v>0</v>
      </c>
      <c r="H1896" s="2" t="n">
        <f aca="false">MAX(I1896:J1896)</f>
        <v>0</v>
      </c>
      <c r="I1896" s="15" t="n">
        <v>0</v>
      </c>
      <c r="J1896" s="15" t="n">
        <v>0</v>
      </c>
      <c r="K1896" s="15" t="n">
        <v>3.23996377355532</v>
      </c>
      <c r="L1896" s="15" t="n">
        <v>70</v>
      </c>
      <c r="M1896" s="25" t="n">
        <v>5.04152884</v>
      </c>
      <c r="N1896" s="0" t="str">
        <f aca="false">A1896&amp;"_"&amp;B1896</f>
        <v>MAW752_2</v>
      </c>
      <c r="O1896" s="0" t="n">
        <f aca="false">HLOOKUP(N1896,UP!$C$15:$AH$16,2,0)</f>
        <v>0</v>
      </c>
    </row>
    <row r="1897" customFormat="false" ht="15.75" hidden="false" customHeight="true" outlineLevel="0" collapsed="false">
      <c r="A1897" s="21" t="s">
        <v>44</v>
      </c>
      <c r="B1897" s="22" t="n">
        <v>2</v>
      </c>
      <c r="C1897" s="23" t="s">
        <v>56</v>
      </c>
      <c r="D1897" s="23" t="n">
        <v>18253</v>
      </c>
      <c r="E1897" s="24" t="s">
        <v>91</v>
      </c>
      <c r="F1897" s="15" t="n">
        <f aca="false">IF(ISERROR(SEARCH("2",E1897)),0,1)</f>
        <v>1</v>
      </c>
      <c r="G1897" s="15" t="n">
        <v>0</v>
      </c>
      <c r="H1897" s="2" t="n">
        <f aca="false">MAX(I1897:J1897)</f>
        <v>0</v>
      </c>
      <c r="I1897" s="15" t="n">
        <v>0</v>
      </c>
      <c r="J1897" s="15" t="n">
        <v>0</v>
      </c>
      <c r="K1897" s="15" t="n">
        <v>3.6933348633765</v>
      </c>
      <c r="L1897" s="15" t="n">
        <v>70</v>
      </c>
      <c r="M1897" s="25" t="n">
        <v>5.04152884</v>
      </c>
      <c r="N1897" s="0" t="str">
        <f aca="false">A1897&amp;"_"&amp;B1897</f>
        <v>MAW752_2</v>
      </c>
      <c r="O1897" s="0" t="n">
        <f aca="false">HLOOKUP(N1897,UP!$C$15:$AH$16,2,0)</f>
        <v>0</v>
      </c>
    </row>
    <row r="1898" customFormat="false" ht="15.75" hidden="false" customHeight="true" outlineLevel="0" collapsed="false">
      <c r="A1898" s="21" t="s">
        <v>44</v>
      </c>
      <c r="B1898" s="22" t="n">
        <v>3</v>
      </c>
      <c r="C1898" s="23" t="s">
        <v>56</v>
      </c>
      <c r="D1898" s="23" t="n">
        <v>19889</v>
      </c>
      <c r="E1898" s="24" t="s">
        <v>91</v>
      </c>
      <c r="F1898" s="15" t="n">
        <f aca="false">IF(ISERROR(SEARCH("2",E1898)),0,1)</f>
        <v>1</v>
      </c>
      <c r="G1898" s="15" t="n">
        <v>0</v>
      </c>
      <c r="H1898" s="2" t="n">
        <f aca="false">MAX(I1898:J1898)</f>
        <v>0</v>
      </c>
      <c r="I1898" s="15" t="n">
        <v>0</v>
      </c>
      <c r="J1898" s="15" t="n">
        <v>0</v>
      </c>
      <c r="K1898" s="15" t="n">
        <v>5.17526338798298</v>
      </c>
      <c r="L1898" s="15" t="n">
        <v>70</v>
      </c>
      <c r="M1898" s="25" t="n">
        <v>5.04152884</v>
      </c>
      <c r="N1898" s="0" t="str">
        <f aca="false">A1898&amp;"_"&amp;B1898</f>
        <v>MAW752_3</v>
      </c>
      <c r="O1898" s="0" t="n">
        <f aca="false">HLOOKUP(N1898,UP!$C$15:$AH$16,2,0)</f>
        <v>0</v>
      </c>
    </row>
    <row r="1899" customFormat="false" ht="15.75" hidden="false" customHeight="true" outlineLevel="0" collapsed="false">
      <c r="A1899" s="21" t="s">
        <v>44</v>
      </c>
      <c r="B1899" s="22" t="n">
        <v>2</v>
      </c>
      <c r="C1899" s="23" t="s">
        <v>56</v>
      </c>
      <c r="D1899" s="23" t="n">
        <v>18257</v>
      </c>
      <c r="E1899" s="24" t="s">
        <v>91</v>
      </c>
      <c r="F1899" s="15" t="n">
        <f aca="false">IF(ISERROR(SEARCH("2",E1899)),0,1)</f>
        <v>1</v>
      </c>
      <c r="G1899" s="15" t="n">
        <v>0</v>
      </c>
      <c r="H1899" s="2" t="n">
        <f aca="false">MAX(I1899:J1899)</f>
        <v>0</v>
      </c>
      <c r="I1899" s="15" t="n">
        <v>0</v>
      </c>
      <c r="J1899" s="15" t="n">
        <v>0</v>
      </c>
      <c r="K1899" s="15" t="n">
        <v>3.92856161331404</v>
      </c>
      <c r="L1899" s="15" t="n">
        <v>70</v>
      </c>
      <c r="M1899" s="25" t="n">
        <v>5.04152884</v>
      </c>
      <c r="N1899" s="0" t="str">
        <f aca="false">A1899&amp;"_"&amp;B1899</f>
        <v>MAW752_2</v>
      </c>
      <c r="O1899" s="0" t="n">
        <f aca="false">HLOOKUP(N1899,UP!$C$15:$AH$16,2,0)</f>
        <v>0</v>
      </c>
    </row>
    <row r="1900" customFormat="false" ht="15.75" hidden="false" customHeight="true" outlineLevel="0" collapsed="false">
      <c r="A1900" s="21" t="s">
        <v>44</v>
      </c>
      <c r="B1900" s="22" t="n">
        <v>3</v>
      </c>
      <c r="C1900" s="23" t="s">
        <v>72</v>
      </c>
      <c r="D1900" s="23" t="n">
        <v>18868</v>
      </c>
      <c r="E1900" s="24" t="s">
        <v>91</v>
      </c>
      <c r="F1900" s="15" t="n">
        <f aca="false">IF(ISERROR(SEARCH("2",E1900)),0,1)</f>
        <v>1</v>
      </c>
      <c r="G1900" s="15" t="n">
        <v>0</v>
      </c>
      <c r="H1900" s="2" t="n">
        <f aca="false">MAX(I1900:J1900)</f>
        <v>0</v>
      </c>
      <c r="I1900" s="15" t="n">
        <v>0</v>
      </c>
      <c r="J1900" s="15" t="n">
        <v>0</v>
      </c>
      <c r="K1900" s="15" t="n">
        <v>3.00736810746517</v>
      </c>
      <c r="L1900" s="15" t="n">
        <v>70</v>
      </c>
      <c r="M1900" s="25" t="n">
        <v>5.04152884</v>
      </c>
      <c r="N1900" s="0" t="str">
        <f aca="false">A1900&amp;"_"&amp;B1900</f>
        <v>MAW752_3</v>
      </c>
      <c r="O1900" s="0" t="n">
        <f aca="false">HLOOKUP(N1900,UP!$C$15:$AH$16,2,0)</f>
        <v>0</v>
      </c>
    </row>
    <row r="1901" customFormat="false" ht="15.75" hidden="false" customHeight="true" outlineLevel="0" collapsed="false">
      <c r="A1901" s="21" t="s">
        <v>44</v>
      </c>
      <c r="B1901" s="22" t="n">
        <v>3</v>
      </c>
      <c r="C1901" s="23" t="s">
        <v>56</v>
      </c>
      <c r="D1901" s="23" t="n">
        <v>19542</v>
      </c>
      <c r="E1901" s="24" t="s">
        <v>91</v>
      </c>
      <c r="F1901" s="15" t="n">
        <f aca="false">IF(ISERROR(SEARCH("2",E1901)),0,1)</f>
        <v>1</v>
      </c>
      <c r="G1901" s="15" t="n">
        <v>0</v>
      </c>
      <c r="H1901" s="2" t="n">
        <f aca="false">MAX(I1901:J1901)</f>
        <v>0</v>
      </c>
      <c r="I1901" s="15" t="n">
        <v>0</v>
      </c>
      <c r="J1901" s="15" t="n">
        <v>0</v>
      </c>
      <c r="K1901" s="15" t="n">
        <v>4.63502726129004</v>
      </c>
      <c r="L1901" s="15" t="n">
        <v>70</v>
      </c>
      <c r="M1901" s="25" t="n">
        <v>5.04152884</v>
      </c>
      <c r="N1901" s="0" t="str">
        <f aca="false">A1901&amp;"_"&amp;B1901</f>
        <v>MAW752_3</v>
      </c>
      <c r="O1901" s="0" t="n">
        <f aca="false">HLOOKUP(N1901,UP!$C$15:$AH$16,2,0)</f>
        <v>0</v>
      </c>
    </row>
    <row r="1902" customFormat="false" ht="15.75" hidden="false" customHeight="true" outlineLevel="0" collapsed="false">
      <c r="A1902" s="21" t="s">
        <v>44</v>
      </c>
      <c r="B1902" s="22" t="n">
        <v>3</v>
      </c>
      <c r="C1902" s="23" t="s">
        <v>56</v>
      </c>
      <c r="D1902" s="23" t="n">
        <v>19893</v>
      </c>
      <c r="E1902" s="24" t="s">
        <v>91</v>
      </c>
      <c r="F1902" s="15" t="n">
        <f aca="false">IF(ISERROR(SEARCH("2",E1902)),0,1)</f>
        <v>1</v>
      </c>
      <c r="G1902" s="15" t="n">
        <v>0</v>
      </c>
      <c r="H1902" s="2" t="n">
        <f aca="false">MAX(I1902:J1902)</f>
        <v>0</v>
      </c>
      <c r="I1902" s="15" t="n">
        <v>0</v>
      </c>
      <c r="J1902" s="15" t="n">
        <v>0</v>
      </c>
      <c r="K1902" s="15" t="n">
        <v>6.93914985324914</v>
      </c>
      <c r="L1902" s="15" t="n">
        <v>70</v>
      </c>
      <c r="M1902" s="25" t="n">
        <v>5.04152884</v>
      </c>
      <c r="N1902" s="0" t="str">
        <f aca="false">A1902&amp;"_"&amp;B1902</f>
        <v>MAW752_3</v>
      </c>
      <c r="O1902" s="0" t="n">
        <f aca="false">HLOOKUP(N1902,UP!$C$15:$AH$16,2,0)</f>
        <v>0</v>
      </c>
    </row>
    <row r="1903" customFormat="false" ht="15.75" hidden="false" customHeight="true" outlineLevel="0" collapsed="false">
      <c r="A1903" s="21" t="s">
        <v>44</v>
      </c>
      <c r="B1903" s="22" t="n">
        <v>2</v>
      </c>
      <c r="C1903" s="23" t="s">
        <v>56</v>
      </c>
      <c r="D1903" s="23" t="n">
        <v>18241</v>
      </c>
      <c r="E1903" s="24" t="s">
        <v>91</v>
      </c>
      <c r="F1903" s="15" t="n">
        <f aca="false">IF(ISERROR(SEARCH("2",E1903)),0,1)</f>
        <v>1</v>
      </c>
      <c r="G1903" s="15" t="n">
        <v>0</v>
      </c>
      <c r="H1903" s="2" t="n">
        <f aca="false">MAX(I1903:J1903)</f>
        <v>0</v>
      </c>
      <c r="I1903" s="15" t="n">
        <v>0</v>
      </c>
      <c r="J1903" s="15" t="n">
        <v>0</v>
      </c>
      <c r="K1903" s="15" t="n">
        <v>5.70933413909324</v>
      </c>
      <c r="L1903" s="15" t="n">
        <v>70</v>
      </c>
      <c r="M1903" s="25" t="n">
        <v>5.04152884</v>
      </c>
      <c r="N1903" s="0" t="str">
        <f aca="false">A1903&amp;"_"&amp;B1903</f>
        <v>MAW752_2</v>
      </c>
      <c r="O1903" s="0" t="n">
        <f aca="false">HLOOKUP(N1903,UP!$C$15:$AH$16,2,0)</f>
        <v>0</v>
      </c>
    </row>
    <row r="1904" customFormat="false" ht="15.75" hidden="false" customHeight="true" outlineLevel="0" collapsed="false">
      <c r="A1904" s="21" t="s">
        <v>44</v>
      </c>
      <c r="B1904" s="22" t="n">
        <v>2</v>
      </c>
      <c r="C1904" s="23" t="s">
        <v>56</v>
      </c>
      <c r="D1904" s="23" t="n">
        <v>18145</v>
      </c>
      <c r="E1904" s="24" t="s">
        <v>91</v>
      </c>
      <c r="F1904" s="15" t="n">
        <f aca="false">IF(ISERROR(SEARCH("2",E1904)),0,1)</f>
        <v>1</v>
      </c>
      <c r="G1904" s="15" t="n">
        <v>0</v>
      </c>
      <c r="H1904" s="2" t="n">
        <f aca="false">MAX(I1904:J1904)</f>
        <v>0</v>
      </c>
      <c r="I1904" s="15" t="n">
        <v>0</v>
      </c>
      <c r="J1904" s="15" t="n">
        <v>0</v>
      </c>
      <c r="K1904" s="15" t="n">
        <v>3.26034485589549</v>
      </c>
      <c r="L1904" s="15" t="n">
        <v>70</v>
      </c>
      <c r="M1904" s="25" t="n">
        <v>5.04152884</v>
      </c>
      <c r="N1904" s="0" t="str">
        <f aca="false">A1904&amp;"_"&amp;B1904</f>
        <v>MAW752_2</v>
      </c>
      <c r="O1904" s="0" t="n">
        <f aca="false">HLOOKUP(N1904,UP!$C$15:$AH$16,2,0)</f>
        <v>0</v>
      </c>
    </row>
    <row r="1905" customFormat="false" ht="15.75" hidden="false" customHeight="true" outlineLevel="0" collapsed="false">
      <c r="A1905" s="21" t="s">
        <v>44</v>
      </c>
      <c r="B1905" s="22" t="n">
        <v>3</v>
      </c>
      <c r="C1905" s="23" t="s">
        <v>78</v>
      </c>
      <c r="D1905" s="23" t="n">
        <v>18116</v>
      </c>
      <c r="E1905" s="24" t="s">
        <v>91</v>
      </c>
      <c r="F1905" s="15" t="n">
        <f aca="false">IF(ISERROR(SEARCH("2",E1905)),0,1)</f>
        <v>1</v>
      </c>
      <c r="G1905" s="15" t="n">
        <v>0</v>
      </c>
      <c r="H1905" s="2" t="n">
        <f aca="false">MAX(I1905:J1905)</f>
        <v>0</v>
      </c>
      <c r="I1905" s="15" t="n">
        <v>0</v>
      </c>
      <c r="J1905" s="15" t="n">
        <v>0</v>
      </c>
      <c r="K1905" s="15" t="n">
        <v>4.55012571982678</v>
      </c>
      <c r="L1905" s="15" t="n">
        <v>70</v>
      </c>
      <c r="M1905" s="25" t="n">
        <v>5.04152884</v>
      </c>
      <c r="N1905" s="0" t="str">
        <f aca="false">A1905&amp;"_"&amp;B1905</f>
        <v>MAW752_3</v>
      </c>
      <c r="O1905" s="0" t="n">
        <f aca="false">HLOOKUP(N1905,UP!$C$15:$AH$16,2,0)</f>
        <v>0</v>
      </c>
    </row>
    <row r="1906" customFormat="false" ht="15.75" hidden="false" customHeight="true" outlineLevel="0" collapsed="false">
      <c r="A1906" s="21" t="s">
        <v>44</v>
      </c>
      <c r="B1906" s="22" t="n">
        <v>2</v>
      </c>
      <c r="C1906" s="23" t="s">
        <v>66</v>
      </c>
      <c r="D1906" s="23" t="n">
        <v>18547</v>
      </c>
      <c r="E1906" s="24" t="s">
        <v>91</v>
      </c>
      <c r="F1906" s="15" t="n">
        <f aca="false">IF(ISERROR(SEARCH("2",E1906)),0,1)</f>
        <v>1</v>
      </c>
      <c r="G1906" s="15" t="n">
        <v>0</v>
      </c>
      <c r="H1906" s="2" t="n">
        <f aca="false">MAX(I1906:J1906)</f>
        <v>0</v>
      </c>
      <c r="I1906" s="15" t="n">
        <v>0</v>
      </c>
      <c r="J1906" s="15" t="n">
        <v>0</v>
      </c>
      <c r="K1906" s="15" t="n">
        <v>4.6586677460083</v>
      </c>
      <c r="L1906" s="15" t="n">
        <v>70</v>
      </c>
      <c r="M1906" s="25" t="n">
        <v>5.04152884</v>
      </c>
      <c r="N1906" s="0" t="str">
        <f aca="false">A1906&amp;"_"&amp;B1906</f>
        <v>MAW752_2</v>
      </c>
      <c r="O1906" s="0" t="n">
        <f aca="false">HLOOKUP(N1906,UP!$C$15:$AH$16,2,0)</f>
        <v>0</v>
      </c>
    </row>
    <row r="1907" customFormat="false" ht="15.75" hidden="false" customHeight="true" outlineLevel="0" collapsed="false">
      <c r="A1907" s="21" t="s">
        <v>44</v>
      </c>
      <c r="B1907" s="22" t="n">
        <v>2</v>
      </c>
      <c r="C1907" s="23" t="s">
        <v>66</v>
      </c>
      <c r="D1907" s="23" t="n">
        <v>18730</v>
      </c>
      <c r="E1907" s="24" t="s">
        <v>91</v>
      </c>
      <c r="F1907" s="15" t="n">
        <f aca="false">IF(ISERROR(SEARCH("2",E1907)),0,1)</f>
        <v>1</v>
      </c>
      <c r="G1907" s="15" t="n">
        <v>0</v>
      </c>
      <c r="H1907" s="2" t="n">
        <f aca="false">MAX(I1907:J1907)</f>
        <v>0</v>
      </c>
      <c r="I1907" s="15" t="n">
        <v>0</v>
      </c>
      <c r="J1907" s="15" t="n">
        <v>0</v>
      </c>
      <c r="K1907" s="15" t="n">
        <v>2.70530397382251</v>
      </c>
      <c r="L1907" s="15" t="n">
        <v>70</v>
      </c>
      <c r="M1907" s="25" t="n">
        <v>5.04152884</v>
      </c>
      <c r="N1907" s="0" t="str">
        <f aca="false">A1907&amp;"_"&amp;B1907</f>
        <v>MAW752_2</v>
      </c>
      <c r="O1907" s="0" t="n">
        <f aca="false">HLOOKUP(N1907,UP!$C$15:$AH$16,2,0)</f>
        <v>0</v>
      </c>
    </row>
    <row r="1908" customFormat="false" ht="15.75" hidden="false" customHeight="true" outlineLevel="0" collapsed="false">
      <c r="A1908" s="21" t="s">
        <v>44</v>
      </c>
      <c r="B1908" s="22" t="n">
        <v>2</v>
      </c>
      <c r="C1908" s="23" t="s">
        <v>56</v>
      </c>
      <c r="D1908" s="23" t="n">
        <v>19658</v>
      </c>
      <c r="E1908" s="24" t="s">
        <v>91</v>
      </c>
      <c r="F1908" s="15" t="n">
        <f aca="false">IF(ISERROR(SEARCH("2",E1908)),0,1)</f>
        <v>1</v>
      </c>
      <c r="G1908" s="15" t="n">
        <v>0</v>
      </c>
      <c r="H1908" s="2" t="n">
        <f aca="false">MAX(I1908:J1908)</f>
        <v>0</v>
      </c>
      <c r="I1908" s="15" t="n">
        <v>0</v>
      </c>
      <c r="J1908" s="15" t="n">
        <v>0</v>
      </c>
      <c r="K1908" s="15" t="n">
        <v>5.73855095077163</v>
      </c>
      <c r="L1908" s="15" t="n">
        <v>70</v>
      </c>
      <c r="M1908" s="25" t="n">
        <v>5.04152884</v>
      </c>
      <c r="N1908" s="0" t="str">
        <f aca="false">A1908&amp;"_"&amp;B1908</f>
        <v>MAW752_2</v>
      </c>
      <c r="O1908" s="0" t="n">
        <f aca="false">HLOOKUP(N1908,UP!$C$15:$AH$16,2,0)</f>
        <v>0</v>
      </c>
    </row>
    <row r="1909" customFormat="false" ht="15.75" hidden="false" customHeight="true" outlineLevel="0" collapsed="false">
      <c r="A1909" s="21" t="s">
        <v>44</v>
      </c>
      <c r="B1909" s="22" t="n">
        <v>2</v>
      </c>
      <c r="C1909" s="23" t="s">
        <v>56</v>
      </c>
      <c r="D1909" s="23" t="n">
        <v>19801</v>
      </c>
      <c r="E1909" s="24" t="s">
        <v>91</v>
      </c>
      <c r="F1909" s="15" t="n">
        <f aca="false">IF(ISERROR(SEARCH("2",E1909)),0,1)</f>
        <v>1</v>
      </c>
      <c r="G1909" s="15" t="n">
        <v>0</v>
      </c>
      <c r="H1909" s="2" t="n">
        <f aca="false">MAX(I1909:J1909)</f>
        <v>0</v>
      </c>
      <c r="I1909" s="15" t="n">
        <v>0</v>
      </c>
      <c r="J1909" s="15" t="n">
        <v>0</v>
      </c>
      <c r="K1909" s="15" t="n">
        <v>5.84147738008486</v>
      </c>
      <c r="L1909" s="15" t="n">
        <v>70</v>
      </c>
      <c r="M1909" s="25" t="n">
        <v>5.04152884</v>
      </c>
      <c r="N1909" s="0" t="str">
        <f aca="false">A1909&amp;"_"&amp;B1909</f>
        <v>MAW752_2</v>
      </c>
      <c r="O1909" s="0" t="n">
        <f aca="false">HLOOKUP(N1909,UP!$C$15:$AH$16,2,0)</f>
        <v>0</v>
      </c>
    </row>
    <row r="1910" customFormat="false" ht="15.75" hidden="false" customHeight="true" outlineLevel="0" collapsed="false">
      <c r="A1910" s="21" t="s">
        <v>44</v>
      </c>
      <c r="B1910" s="22" t="n">
        <v>2</v>
      </c>
      <c r="C1910" s="23" t="s">
        <v>56</v>
      </c>
      <c r="D1910" s="23" t="n">
        <v>19665</v>
      </c>
      <c r="E1910" s="24" t="s">
        <v>91</v>
      </c>
      <c r="F1910" s="15" t="n">
        <f aca="false">IF(ISERROR(SEARCH("2",E1910)),0,1)</f>
        <v>1</v>
      </c>
      <c r="G1910" s="15" t="n">
        <v>0</v>
      </c>
      <c r="H1910" s="2" t="n">
        <f aca="false">MAX(I1910:J1910)</f>
        <v>0</v>
      </c>
      <c r="I1910" s="15" t="n">
        <v>0</v>
      </c>
      <c r="J1910" s="15" t="n">
        <v>0</v>
      </c>
      <c r="K1910" s="15" t="n">
        <v>4.09129611276999</v>
      </c>
      <c r="L1910" s="15" t="n">
        <v>70</v>
      </c>
      <c r="M1910" s="25" t="n">
        <v>5.04152884</v>
      </c>
      <c r="N1910" s="0" t="str">
        <f aca="false">A1910&amp;"_"&amp;B1910</f>
        <v>MAW752_2</v>
      </c>
      <c r="O1910" s="0" t="n">
        <f aca="false">HLOOKUP(N1910,UP!$C$15:$AH$16,2,0)</f>
        <v>0</v>
      </c>
    </row>
    <row r="1911" customFormat="false" ht="15.75" hidden="false" customHeight="true" outlineLevel="0" collapsed="false">
      <c r="A1911" s="21" t="s">
        <v>44</v>
      </c>
      <c r="B1911" s="22" t="n">
        <v>2</v>
      </c>
      <c r="C1911" s="23" t="s">
        <v>97</v>
      </c>
      <c r="D1911" s="23" t="n">
        <v>29582</v>
      </c>
      <c r="E1911" s="24" t="s">
        <v>91</v>
      </c>
      <c r="F1911" s="15" t="n">
        <f aca="false">IF(ISERROR(SEARCH("2",E1911)),0,1)</f>
        <v>1</v>
      </c>
      <c r="G1911" s="15" t="n">
        <v>0</v>
      </c>
      <c r="H1911" s="2" t="n">
        <f aca="false">MAX(I1911:J1911)</f>
        <v>0</v>
      </c>
      <c r="I1911" s="15" t="n">
        <v>0</v>
      </c>
      <c r="J1911" s="15" t="n">
        <v>0</v>
      </c>
      <c r="K1911" s="15" t="n">
        <v>4.10484423108859</v>
      </c>
      <c r="L1911" s="15" t="n">
        <v>70</v>
      </c>
      <c r="M1911" s="25" t="n">
        <v>5.04152884</v>
      </c>
      <c r="N1911" s="0" t="str">
        <f aca="false">A1911&amp;"_"&amp;B1911</f>
        <v>MAW752_2</v>
      </c>
      <c r="O1911" s="0" t="n">
        <f aca="false">HLOOKUP(N1911,UP!$C$15:$AH$16,2,0)</f>
        <v>0</v>
      </c>
    </row>
    <row r="1912" customFormat="false" ht="15.75" hidden="false" customHeight="true" outlineLevel="0" collapsed="false">
      <c r="A1912" s="21" t="s">
        <v>44</v>
      </c>
      <c r="B1912" s="22" t="n">
        <v>2</v>
      </c>
      <c r="C1912" s="23" t="s">
        <v>56</v>
      </c>
      <c r="D1912" s="23" t="n">
        <v>19641</v>
      </c>
      <c r="E1912" s="24" t="s">
        <v>91</v>
      </c>
      <c r="F1912" s="15" t="n">
        <f aca="false">IF(ISERROR(SEARCH("2",E1912)),0,1)</f>
        <v>1</v>
      </c>
      <c r="G1912" s="15" t="n">
        <v>0</v>
      </c>
      <c r="H1912" s="2" t="n">
        <f aca="false">MAX(I1912:J1912)</f>
        <v>0</v>
      </c>
      <c r="I1912" s="15" t="n">
        <v>0</v>
      </c>
      <c r="J1912" s="15" t="n">
        <v>0</v>
      </c>
      <c r="K1912" s="15" t="n">
        <v>6.01991984280876</v>
      </c>
      <c r="L1912" s="15" t="n">
        <v>70</v>
      </c>
      <c r="M1912" s="25" t="n">
        <v>5.04152884</v>
      </c>
      <c r="N1912" s="0" t="str">
        <f aca="false">A1912&amp;"_"&amp;B1912</f>
        <v>MAW752_2</v>
      </c>
      <c r="O1912" s="0" t="n">
        <f aca="false">HLOOKUP(N1912,UP!$C$15:$AH$16,2,0)</f>
        <v>0</v>
      </c>
    </row>
    <row r="1913" customFormat="false" ht="15.75" hidden="false" customHeight="true" outlineLevel="0" collapsed="false">
      <c r="A1913" s="21" t="s">
        <v>44</v>
      </c>
      <c r="B1913" s="22" t="n">
        <v>2</v>
      </c>
      <c r="C1913" s="23" t="s">
        <v>56</v>
      </c>
      <c r="D1913" s="23" t="n">
        <v>19804</v>
      </c>
      <c r="E1913" s="24" t="s">
        <v>91</v>
      </c>
      <c r="F1913" s="15" t="n">
        <f aca="false">IF(ISERROR(SEARCH("2",E1913)),0,1)</f>
        <v>1</v>
      </c>
      <c r="G1913" s="15" t="n">
        <v>0</v>
      </c>
      <c r="H1913" s="2" t="n">
        <f aca="false">MAX(I1913:J1913)</f>
        <v>0</v>
      </c>
      <c r="I1913" s="15" t="n">
        <v>0</v>
      </c>
      <c r="J1913" s="15" t="n">
        <v>0</v>
      </c>
      <c r="K1913" s="15" t="n">
        <v>4.41786466911065</v>
      </c>
      <c r="L1913" s="15" t="n">
        <v>70</v>
      </c>
      <c r="M1913" s="25" t="n">
        <v>5.04152884</v>
      </c>
      <c r="N1913" s="0" t="str">
        <f aca="false">A1913&amp;"_"&amp;B1913</f>
        <v>MAW752_2</v>
      </c>
      <c r="O1913" s="0" t="n">
        <f aca="false">HLOOKUP(N1913,UP!$C$15:$AH$16,2,0)</f>
        <v>0</v>
      </c>
    </row>
    <row r="1914" customFormat="false" ht="15.75" hidden="false" customHeight="true" outlineLevel="0" collapsed="false">
      <c r="A1914" s="21" t="s">
        <v>44</v>
      </c>
      <c r="B1914" s="22" t="n">
        <v>2</v>
      </c>
      <c r="C1914" s="23" t="s">
        <v>56</v>
      </c>
      <c r="D1914" s="23" t="n">
        <v>29549</v>
      </c>
      <c r="E1914" s="24" t="s">
        <v>91</v>
      </c>
      <c r="F1914" s="15" t="n">
        <f aca="false">IF(ISERROR(SEARCH("2",E1914)),0,1)</f>
        <v>1</v>
      </c>
      <c r="G1914" s="15" t="n">
        <v>0</v>
      </c>
      <c r="H1914" s="2" t="n">
        <f aca="false">MAX(I1914:J1914)</f>
        <v>0</v>
      </c>
      <c r="I1914" s="15" t="n">
        <v>0</v>
      </c>
      <c r="J1914" s="15" t="n">
        <v>0</v>
      </c>
      <c r="K1914" s="15" t="n">
        <v>5.52735738463405</v>
      </c>
      <c r="L1914" s="15" t="n">
        <v>70</v>
      </c>
      <c r="M1914" s="25" t="n">
        <v>5.04152884</v>
      </c>
      <c r="N1914" s="0" t="str">
        <f aca="false">A1914&amp;"_"&amp;B1914</f>
        <v>MAW752_2</v>
      </c>
      <c r="O1914" s="0" t="n">
        <f aca="false">HLOOKUP(N1914,UP!$C$15:$AH$16,2,0)</f>
        <v>0</v>
      </c>
    </row>
    <row r="1915" customFormat="false" ht="15.75" hidden="false" customHeight="true" outlineLevel="0" collapsed="false">
      <c r="A1915" s="21" t="s">
        <v>44</v>
      </c>
      <c r="B1915" s="22" t="n">
        <v>2</v>
      </c>
      <c r="C1915" s="23" t="s">
        <v>67</v>
      </c>
      <c r="D1915" s="23" t="n">
        <v>29590</v>
      </c>
      <c r="E1915" s="24" t="s">
        <v>91</v>
      </c>
      <c r="F1915" s="15" t="n">
        <f aca="false">IF(ISERROR(SEARCH("2",E1915)),0,1)</f>
        <v>1</v>
      </c>
      <c r="G1915" s="15" t="n">
        <v>0</v>
      </c>
      <c r="H1915" s="2" t="n">
        <f aca="false">MAX(I1915:J1915)</f>
        <v>0</v>
      </c>
      <c r="I1915" s="15" t="n">
        <v>0</v>
      </c>
      <c r="J1915" s="15" t="n">
        <v>0</v>
      </c>
      <c r="K1915" s="15" t="n">
        <v>6.34629204960857</v>
      </c>
      <c r="L1915" s="15" t="n">
        <v>70</v>
      </c>
      <c r="M1915" s="25" t="n">
        <v>5.04152884</v>
      </c>
      <c r="N1915" s="0" t="str">
        <f aca="false">A1915&amp;"_"&amp;B1915</f>
        <v>MAW752_2</v>
      </c>
      <c r="O1915" s="0" t="n">
        <f aca="false">HLOOKUP(N1915,UP!$C$15:$AH$16,2,0)</f>
        <v>0</v>
      </c>
    </row>
    <row r="1916" customFormat="false" ht="15.75" hidden="false" customHeight="true" outlineLevel="0" collapsed="false">
      <c r="A1916" s="21" t="s">
        <v>44</v>
      </c>
      <c r="B1916" s="22" t="n">
        <v>2</v>
      </c>
      <c r="C1916" s="23" t="s">
        <v>56</v>
      </c>
      <c r="D1916" s="23" t="n">
        <v>19815</v>
      </c>
      <c r="E1916" s="24" t="s">
        <v>91</v>
      </c>
      <c r="F1916" s="15" t="n">
        <f aca="false">IF(ISERROR(SEARCH("2",E1916)),0,1)</f>
        <v>1</v>
      </c>
      <c r="G1916" s="15" t="n">
        <v>0</v>
      </c>
      <c r="H1916" s="2" t="n">
        <f aca="false">MAX(I1916:J1916)</f>
        <v>0</v>
      </c>
      <c r="I1916" s="15" t="n">
        <v>0</v>
      </c>
      <c r="J1916" s="15" t="n">
        <v>0</v>
      </c>
      <c r="K1916" s="15" t="n">
        <v>4.47661245173278</v>
      </c>
      <c r="L1916" s="15" t="n">
        <v>70</v>
      </c>
      <c r="M1916" s="25" t="n">
        <v>5.04152884</v>
      </c>
      <c r="N1916" s="0" t="str">
        <f aca="false">A1916&amp;"_"&amp;B1916</f>
        <v>MAW752_2</v>
      </c>
      <c r="O1916" s="0" t="n">
        <f aca="false">HLOOKUP(N1916,UP!$C$15:$AH$16,2,0)</f>
        <v>0</v>
      </c>
    </row>
    <row r="1917" customFormat="false" ht="15.75" hidden="false" customHeight="true" outlineLevel="0" collapsed="false">
      <c r="A1917" s="21" t="s">
        <v>44</v>
      </c>
      <c r="B1917" s="22" t="n">
        <v>2</v>
      </c>
      <c r="C1917" s="23" t="s">
        <v>58</v>
      </c>
      <c r="D1917" s="23" t="n">
        <v>29488</v>
      </c>
      <c r="E1917" s="24" t="s">
        <v>91</v>
      </c>
      <c r="F1917" s="15" t="n">
        <f aca="false">IF(ISERROR(SEARCH("2",E1917)),0,1)</f>
        <v>1</v>
      </c>
      <c r="G1917" s="15" t="n">
        <v>0</v>
      </c>
      <c r="H1917" s="2" t="n">
        <f aca="false">MAX(I1917:J1917)</f>
        <v>0</v>
      </c>
      <c r="I1917" s="15" t="n">
        <v>0</v>
      </c>
      <c r="J1917" s="15" t="n">
        <v>0</v>
      </c>
      <c r="K1917" s="15" t="n">
        <v>6.29103928881356</v>
      </c>
      <c r="L1917" s="15" t="n">
        <v>70</v>
      </c>
      <c r="M1917" s="25" t="n">
        <v>5.04152884</v>
      </c>
      <c r="N1917" s="0" t="str">
        <f aca="false">A1917&amp;"_"&amp;B1917</f>
        <v>MAW752_2</v>
      </c>
      <c r="O1917" s="0" t="n">
        <f aca="false">HLOOKUP(N1917,UP!$C$15:$AH$16,2,0)</f>
        <v>0</v>
      </c>
    </row>
    <row r="1918" customFormat="false" ht="15.75" hidden="false" customHeight="true" outlineLevel="0" collapsed="false">
      <c r="A1918" s="21" t="s">
        <v>44</v>
      </c>
      <c r="B1918" s="22" t="n">
        <v>2</v>
      </c>
      <c r="C1918" s="23" t="s">
        <v>56</v>
      </c>
      <c r="D1918" s="23" t="n">
        <v>29364</v>
      </c>
      <c r="E1918" s="24" t="s">
        <v>91</v>
      </c>
      <c r="F1918" s="15" t="n">
        <f aca="false">IF(ISERROR(SEARCH("2",E1918)),0,1)</f>
        <v>1</v>
      </c>
      <c r="G1918" s="15" t="n">
        <v>0</v>
      </c>
      <c r="H1918" s="2" t="n">
        <f aca="false">MAX(I1918:J1918)</f>
        <v>0</v>
      </c>
      <c r="I1918" s="15" t="n">
        <v>0</v>
      </c>
      <c r="J1918" s="15" t="n">
        <v>0</v>
      </c>
      <c r="K1918" s="15" t="n">
        <v>7.96205242125797</v>
      </c>
      <c r="L1918" s="15" t="n">
        <v>70</v>
      </c>
      <c r="M1918" s="25" t="n">
        <v>5.04152884</v>
      </c>
      <c r="N1918" s="0" t="str">
        <f aca="false">A1918&amp;"_"&amp;B1918</f>
        <v>MAW752_2</v>
      </c>
      <c r="O1918" s="0" t="n">
        <f aca="false">HLOOKUP(N1918,UP!$C$15:$AH$16,2,0)</f>
        <v>0</v>
      </c>
    </row>
    <row r="1919" customFormat="false" ht="15.75" hidden="false" customHeight="true" outlineLevel="0" collapsed="false">
      <c r="A1919" s="21" t="s">
        <v>44</v>
      </c>
      <c r="B1919" s="22" t="n">
        <v>2</v>
      </c>
      <c r="C1919" s="23" t="s">
        <v>56</v>
      </c>
      <c r="D1919" s="23" t="n">
        <v>29481</v>
      </c>
      <c r="E1919" s="24" t="s">
        <v>91</v>
      </c>
      <c r="F1919" s="15" t="n">
        <f aca="false">IF(ISERROR(SEARCH("2",E1919)),0,1)</f>
        <v>1</v>
      </c>
      <c r="G1919" s="15" t="n">
        <v>0</v>
      </c>
      <c r="H1919" s="2" t="n">
        <f aca="false">MAX(I1919:J1919)</f>
        <v>0</v>
      </c>
      <c r="I1919" s="15" t="n">
        <v>0</v>
      </c>
      <c r="J1919" s="15" t="n">
        <v>0</v>
      </c>
      <c r="K1919" s="15" t="n">
        <v>5.94723124278633</v>
      </c>
      <c r="L1919" s="15" t="n">
        <v>70</v>
      </c>
      <c r="M1919" s="25" t="n">
        <v>5.04152884</v>
      </c>
      <c r="N1919" s="0" t="str">
        <f aca="false">A1919&amp;"_"&amp;B1919</f>
        <v>MAW752_2</v>
      </c>
      <c r="O1919" s="0" t="n">
        <f aca="false">HLOOKUP(N1919,UP!$C$15:$AH$16,2,0)</f>
        <v>0</v>
      </c>
    </row>
    <row r="1920" customFormat="false" ht="15.75" hidden="false" customHeight="true" outlineLevel="0" collapsed="false">
      <c r="A1920" s="21" t="s">
        <v>44</v>
      </c>
      <c r="B1920" s="22" t="n">
        <v>2</v>
      </c>
      <c r="C1920" s="23" t="s">
        <v>56</v>
      </c>
      <c r="D1920" s="23" t="n">
        <v>29561</v>
      </c>
      <c r="E1920" s="24" t="s">
        <v>91</v>
      </c>
      <c r="F1920" s="15" t="n">
        <f aca="false">IF(ISERROR(SEARCH("2",E1920)),0,1)</f>
        <v>1</v>
      </c>
      <c r="G1920" s="15" t="n">
        <v>0</v>
      </c>
      <c r="H1920" s="2" t="n">
        <f aca="false">MAX(I1920:J1920)</f>
        <v>0</v>
      </c>
      <c r="I1920" s="15" t="n">
        <v>0</v>
      </c>
      <c r="J1920" s="15" t="n">
        <v>0</v>
      </c>
      <c r="K1920" s="15" t="n">
        <v>5.72539553153472</v>
      </c>
      <c r="L1920" s="15" t="n">
        <v>70</v>
      </c>
      <c r="M1920" s="25" t="n">
        <v>5.04152884</v>
      </c>
      <c r="N1920" s="0" t="str">
        <f aca="false">A1920&amp;"_"&amp;B1920</f>
        <v>MAW752_2</v>
      </c>
      <c r="O1920" s="0" t="n">
        <f aca="false">HLOOKUP(N1920,UP!$C$15:$AH$16,2,0)</f>
        <v>0</v>
      </c>
    </row>
    <row r="1921" customFormat="false" ht="15.75" hidden="false" customHeight="true" outlineLevel="0" collapsed="false">
      <c r="A1921" s="21" t="s">
        <v>44</v>
      </c>
      <c r="B1921" s="22" t="n">
        <v>2</v>
      </c>
      <c r="C1921" s="23" t="s">
        <v>56</v>
      </c>
      <c r="D1921" s="23" t="n">
        <v>29563</v>
      </c>
      <c r="E1921" s="24" t="s">
        <v>91</v>
      </c>
      <c r="F1921" s="15" t="n">
        <f aca="false">IF(ISERROR(SEARCH("2",E1921)),0,1)</f>
        <v>1</v>
      </c>
      <c r="G1921" s="15" t="n">
        <v>0</v>
      </c>
      <c r="H1921" s="2" t="n">
        <f aca="false">MAX(I1921:J1921)</f>
        <v>0</v>
      </c>
      <c r="I1921" s="15" t="n">
        <v>0</v>
      </c>
      <c r="J1921" s="15" t="n">
        <v>0</v>
      </c>
      <c r="K1921" s="15" t="n">
        <v>6.6912781928809</v>
      </c>
      <c r="L1921" s="15" t="n">
        <v>70</v>
      </c>
      <c r="M1921" s="25" t="n">
        <v>5.04152884</v>
      </c>
      <c r="N1921" s="0" t="str">
        <f aca="false">A1921&amp;"_"&amp;B1921</f>
        <v>MAW752_2</v>
      </c>
      <c r="O1921" s="0" t="n">
        <f aca="false">HLOOKUP(N1921,UP!$C$15:$AH$16,2,0)</f>
        <v>0</v>
      </c>
    </row>
    <row r="1922" customFormat="false" ht="15.75" hidden="false" customHeight="true" outlineLevel="0" collapsed="false">
      <c r="A1922" s="21" t="s">
        <v>44</v>
      </c>
      <c r="B1922" s="22" t="n">
        <v>2</v>
      </c>
      <c r="C1922" s="23" t="s">
        <v>56</v>
      </c>
      <c r="D1922" s="23" t="n">
        <v>29567</v>
      </c>
      <c r="E1922" s="24" t="s">
        <v>91</v>
      </c>
      <c r="F1922" s="15" t="n">
        <f aca="false">IF(ISERROR(SEARCH("2",E1922)),0,1)</f>
        <v>1</v>
      </c>
      <c r="G1922" s="15" t="n">
        <v>0</v>
      </c>
      <c r="H1922" s="2" t="n">
        <f aca="false">MAX(I1922:J1922)</f>
        <v>0</v>
      </c>
      <c r="I1922" s="15" t="n">
        <v>0</v>
      </c>
      <c r="J1922" s="15" t="n">
        <v>0</v>
      </c>
      <c r="K1922" s="15" t="n">
        <v>6.92249941218511</v>
      </c>
      <c r="L1922" s="15" t="n">
        <v>70</v>
      </c>
      <c r="M1922" s="25" t="n">
        <v>5.04152884</v>
      </c>
      <c r="N1922" s="0" t="str">
        <f aca="false">A1922&amp;"_"&amp;B1922</f>
        <v>MAW752_2</v>
      </c>
      <c r="O1922" s="0" t="n">
        <f aca="false">HLOOKUP(N1922,UP!$C$15:$AH$16,2,0)</f>
        <v>0</v>
      </c>
    </row>
    <row r="1923" customFormat="false" ht="15.75" hidden="false" customHeight="true" outlineLevel="0" collapsed="false">
      <c r="A1923" s="21" t="s">
        <v>44</v>
      </c>
      <c r="B1923" s="22" t="n">
        <v>2</v>
      </c>
      <c r="C1923" s="23" t="s">
        <v>56</v>
      </c>
      <c r="D1923" s="23" t="n">
        <v>19820</v>
      </c>
      <c r="E1923" s="24" t="s">
        <v>91</v>
      </c>
      <c r="F1923" s="15" t="n">
        <f aca="false">IF(ISERROR(SEARCH("2",E1923)),0,1)</f>
        <v>1</v>
      </c>
      <c r="G1923" s="15" t="n">
        <v>0</v>
      </c>
      <c r="H1923" s="2" t="n">
        <f aca="false">MAX(I1923:J1923)</f>
        <v>0</v>
      </c>
      <c r="I1923" s="15" t="n">
        <v>0</v>
      </c>
      <c r="J1923" s="15" t="n">
        <v>0</v>
      </c>
      <c r="K1923" s="15" t="n">
        <v>4.02877841896355</v>
      </c>
      <c r="L1923" s="15" t="n">
        <v>70</v>
      </c>
      <c r="M1923" s="25" t="n">
        <v>5.04152884</v>
      </c>
      <c r="N1923" s="0" t="str">
        <f aca="false">A1923&amp;"_"&amp;B1923</f>
        <v>MAW752_2</v>
      </c>
      <c r="O1923" s="0" t="n">
        <f aca="false">HLOOKUP(N1923,UP!$C$15:$AH$16,2,0)</f>
        <v>0</v>
      </c>
    </row>
    <row r="1924" customFormat="false" ht="15.75" hidden="false" customHeight="true" outlineLevel="0" collapsed="false">
      <c r="A1924" s="21" t="s">
        <v>44</v>
      </c>
      <c r="B1924" s="22" t="n">
        <v>1</v>
      </c>
      <c r="C1924" s="23" t="s">
        <v>56</v>
      </c>
      <c r="D1924" s="23" t="n">
        <v>29739</v>
      </c>
      <c r="E1924" s="24" t="s">
        <v>91</v>
      </c>
      <c r="F1924" s="15" t="n">
        <f aca="false">IF(ISERROR(SEARCH("2",E1924)),0,1)</f>
        <v>1</v>
      </c>
      <c r="G1924" s="15" t="n">
        <v>0</v>
      </c>
      <c r="H1924" s="2" t="n">
        <f aca="false">MAX(I1924:J1924)</f>
        <v>0</v>
      </c>
      <c r="I1924" s="15" t="n">
        <v>0</v>
      </c>
      <c r="J1924" s="15" t="n">
        <v>0</v>
      </c>
      <c r="K1924" s="15" t="n">
        <v>5.1943878332617</v>
      </c>
      <c r="L1924" s="15" t="n">
        <v>70</v>
      </c>
      <c r="M1924" s="25" t="n">
        <v>5.04152884</v>
      </c>
      <c r="N1924" s="0" t="str">
        <f aca="false">A1924&amp;"_"&amp;B1924</f>
        <v>MAW752_1</v>
      </c>
      <c r="O1924" s="0" t="n">
        <f aca="false">HLOOKUP(N1924,UP!$C$15:$AH$16,2,0)</f>
        <v>0</v>
      </c>
    </row>
    <row r="1925" customFormat="false" ht="15.75" hidden="false" customHeight="true" outlineLevel="0" collapsed="false">
      <c r="A1925" s="21" t="s">
        <v>44</v>
      </c>
      <c r="B1925" s="22" t="n">
        <v>1</v>
      </c>
      <c r="C1925" s="23" t="s">
        <v>56</v>
      </c>
      <c r="D1925" s="23" t="n">
        <v>29740</v>
      </c>
      <c r="E1925" s="24" t="s">
        <v>91</v>
      </c>
      <c r="F1925" s="15" t="n">
        <f aca="false">IF(ISERROR(SEARCH("2",E1925)),0,1)</f>
        <v>1</v>
      </c>
      <c r="G1925" s="15" t="n">
        <v>0</v>
      </c>
      <c r="H1925" s="2" t="n">
        <f aca="false">MAX(I1925:J1925)</f>
        <v>0</v>
      </c>
      <c r="I1925" s="15" t="n">
        <v>0</v>
      </c>
      <c r="J1925" s="15" t="n">
        <v>0</v>
      </c>
      <c r="K1925" s="15" t="n">
        <v>3.91630940196504</v>
      </c>
      <c r="L1925" s="15" t="n">
        <v>70</v>
      </c>
      <c r="M1925" s="25" t="n">
        <v>5.04152884</v>
      </c>
      <c r="N1925" s="0" t="str">
        <f aca="false">A1925&amp;"_"&amp;B1925</f>
        <v>MAW752_1</v>
      </c>
      <c r="O1925" s="0" t="n">
        <f aca="false">HLOOKUP(N1925,UP!$C$15:$AH$16,2,0)</f>
        <v>0</v>
      </c>
    </row>
    <row r="1926" customFormat="false" ht="15.75" hidden="false" customHeight="true" outlineLevel="0" collapsed="false">
      <c r="A1926" s="21" t="s">
        <v>44</v>
      </c>
      <c r="B1926" s="22" t="n">
        <v>1</v>
      </c>
      <c r="C1926" s="23" t="s">
        <v>60</v>
      </c>
      <c r="D1926" s="23" t="n">
        <v>29741</v>
      </c>
      <c r="E1926" s="24" t="s">
        <v>91</v>
      </c>
      <c r="F1926" s="15" t="n">
        <f aca="false">IF(ISERROR(SEARCH("2",E1926)),0,1)</f>
        <v>1</v>
      </c>
      <c r="G1926" s="15" t="n">
        <v>0</v>
      </c>
      <c r="H1926" s="2" t="n">
        <f aca="false">MAX(I1926:J1926)</f>
        <v>0</v>
      </c>
      <c r="I1926" s="15" t="n">
        <v>0</v>
      </c>
      <c r="J1926" s="15" t="n">
        <v>0</v>
      </c>
      <c r="K1926" s="15" t="n">
        <v>3.74477844307903</v>
      </c>
      <c r="L1926" s="15" t="n">
        <v>70</v>
      </c>
      <c r="M1926" s="25" t="n">
        <v>5.04152884</v>
      </c>
      <c r="N1926" s="0" t="str">
        <f aca="false">A1926&amp;"_"&amp;B1926</f>
        <v>MAW752_1</v>
      </c>
      <c r="O1926" s="0" t="n">
        <f aca="false">HLOOKUP(N1926,UP!$C$15:$AH$16,2,0)</f>
        <v>0</v>
      </c>
    </row>
    <row r="1927" customFormat="false" ht="15.75" hidden="false" customHeight="true" outlineLevel="0" collapsed="false">
      <c r="A1927" s="21" t="s">
        <v>44</v>
      </c>
      <c r="B1927" s="22" t="n">
        <v>2</v>
      </c>
      <c r="C1927" s="23" t="s">
        <v>56</v>
      </c>
      <c r="D1927" s="23" t="n">
        <v>29411</v>
      </c>
      <c r="E1927" s="24" t="s">
        <v>91</v>
      </c>
      <c r="F1927" s="15" t="n">
        <f aca="false">IF(ISERROR(SEARCH("2",E1927)),0,1)</f>
        <v>1</v>
      </c>
      <c r="G1927" s="15" t="n">
        <v>0</v>
      </c>
      <c r="H1927" s="2" t="n">
        <f aca="false">MAX(I1927:J1927)</f>
        <v>0</v>
      </c>
      <c r="I1927" s="15" t="n">
        <v>0</v>
      </c>
      <c r="J1927" s="15" t="n">
        <v>0</v>
      </c>
      <c r="K1927" s="15" t="n">
        <v>3.81326516292729</v>
      </c>
      <c r="L1927" s="15" t="n">
        <v>70</v>
      </c>
      <c r="M1927" s="25" t="n">
        <v>5.04152884</v>
      </c>
      <c r="N1927" s="0" t="str">
        <f aca="false">A1927&amp;"_"&amp;B1927</f>
        <v>MAW752_2</v>
      </c>
      <c r="O1927" s="0" t="n">
        <f aca="false">HLOOKUP(N1927,UP!$C$15:$AH$16,2,0)</f>
        <v>0</v>
      </c>
    </row>
    <row r="1928" customFormat="false" ht="15.75" hidden="false" customHeight="true" outlineLevel="0" collapsed="false">
      <c r="A1928" s="21" t="s">
        <v>44</v>
      </c>
      <c r="B1928" s="22" t="n">
        <v>2</v>
      </c>
      <c r="C1928" s="23" t="s">
        <v>61</v>
      </c>
      <c r="D1928" s="23" t="n">
        <v>29539</v>
      </c>
      <c r="E1928" s="24" t="s">
        <v>91</v>
      </c>
      <c r="F1928" s="15" t="n">
        <f aca="false">IF(ISERROR(SEARCH("2",E1928)),0,1)</f>
        <v>1</v>
      </c>
      <c r="G1928" s="15" t="n">
        <v>0</v>
      </c>
      <c r="H1928" s="2" t="n">
        <f aca="false">MAX(I1928:J1928)</f>
        <v>0</v>
      </c>
      <c r="I1928" s="15" t="n">
        <v>0</v>
      </c>
      <c r="J1928" s="15" t="n">
        <v>0</v>
      </c>
      <c r="K1928" s="15" t="n">
        <v>3.90767002216766</v>
      </c>
      <c r="L1928" s="15" t="n">
        <v>70</v>
      </c>
      <c r="M1928" s="25" t="n">
        <v>5.04152884</v>
      </c>
      <c r="N1928" s="0" t="str">
        <f aca="false">A1928&amp;"_"&amp;B1928</f>
        <v>MAW752_2</v>
      </c>
      <c r="O1928" s="0" t="n">
        <f aca="false">HLOOKUP(N1928,UP!$C$15:$AH$16,2,0)</f>
        <v>0</v>
      </c>
    </row>
    <row r="1929" customFormat="false" ht="15.75" hidden="false" customHeight="true" outlineLevel="0" collapsed="false">
      <c r="A1929" s="21" t="s">
        <v>44</v>
      </c>
      <c r="B1929" s="22" t="n">
        <v>1</v>
      </c>
      <c r="C1929" s="23" t="s">
        <v>56</v>
      </c>
      <c r="D1929" s="23" t="n">
        <v>29640</v>
      </c>
      <c r="E1929" s="24" t="s">
        <v>91</v>
      </c>
      <c r="F1929" s="15" t="n">
        <f aca="false">IF(ISERROR(SEARCH("2",E1929)),0,1)</f>
        <v>1</v>
      </c>
      <c r="G1929" s="15" t="n">
        <v>0</v>
      </c>
      <c r="H1929" s="2" t="n">
        <f aca="false">MAX(I1929:J1929)</f>
        <v>0</v>
      </c>
      <c r="I1929" s="15" t="n">
        <v>0</v>
      </c>
      <c r="J1929" s="15" t="n">
        <v>0</v>
      </c>
      <c r="K1929" s="15" t="n">
        <v>5.01775178631362</v>
      </c>
      <c r="L1929" s="15" t="n">
        <v>70</v>
      </c>
      <c r="M1929" s="25" t="n">
        <v>5.04152884</v>
      </c>
      <c r="N1929" s="0" t="str">
        <f aca="false">A1929&amp;"_"&amp;B1929</f>
        <v>MAW752_1</v>
      </c>
      <c r="O1929" s="0" t="n">
        <f aca="false">HLOOKUP(N1929,UP!$C$15:$AH$16,2,0)</f>
        <v>0</v>
      </c>
    </row>
    <row r="1930" customFormat="false" ht="15.75" hidden="false" customHeight="true" outlineLevel="0" collapsed="false">
      <c r="A1930" s="21" t="s">
        <v>44</v>
      </c>
      <c r="B1930" s="22" t="n">
        <v>1</v>
      </c>
      <c r="C1930" s="23" t="s">
        <v>56</v>
      </c>
      <c r="D1930" s="23" t="n">
        <v>29731</v>
      </c>
      <c r="E1930" s="24" t="s">
        <v>91</v>
      </c>
      <c r="F1930" s="15" t="n">
        <f aca="false">IF(ISERROR(SEARCH("2",E1930)),0,1)</f>
        <v>1</v>
      </c>
      <c r="G1930" s="15" t="n">
        <v>0</v>
      </c>
      <c r="H1930" s="2" t="n">
        <f aca="false">MAX(I1930:J1930)</f>
        <v>0</v>
      </c>
      <c r="I1930" s="15" t="n">
        <v>0</v>
      </c>
      <c r="J1930" s="15" t="n">
        <v>0</v>
      </c>
      <c r="K1930" s="15" t="n">
        <v>5.94770248168437</v>
      </c>
      <c r="L1930" s="15" t="n">
        <v>70</v>
      </c>
      <c r="M1930" s="25" t="n">
        <v>5.04152884</v>
      </c>
      <c r="N1930" s="0" t="str">
        <f aca="false">A1930&amp;"_"&amp;B1930</f>
        <v>MAW752_1</v>
      </c>
      <c r="O1930" s="0" t="n">
        <f aca="false">HLOOKUP(N1930,UP!$C$15:$AH$16,2,0)</f>
        <v>0</v>
      </c>
    </row>
    <row r="1931" customFormat="false" ht="15.75" hidden="false" customHeight="true" outlineLevel="0" collapsed="false">
      <c r="A1931" s="21" t="s">
        <v>44</v>
      </c>
      <c r="B1931" s="22" t="n">
        <v>2</v>
      </c>
      <c r="C1931" s="23" t="s">
        <v>56</v>
      </c>
      <c r="D1931" s="23" t="n">
        <v>29551</v>
      </c>
      <c r="E1931" s="24" t="s">
        <v>91</v>
      </c>
      <c r="F1931" s="15" t="n">
        <f aca="false">IF(ISERROR(SEARCH("2",E1931)),0,1)</f>
        <v>1</v>
      </c>
      <c r="G1931" s="15" t="n">
        <v>0</v>
      </c>
      <c r="H1931" s="2" t="n">
        <f aca="false">MAX(I1931:J1931)</f>
        <v>0</v>
      </c>
      <c r="I1931" s="15" t="n">
        <v>0</v>
      </c>
      <c r="J1931" s="15" t="n">
        <v>0</v>
      </c>
      <c r="K1931" s="15" t="n">
        <v>8.41318512631347</v>
      </c>
      <c r="L1931" s="15" t="n">
        <v>70</v>
      </c>
      <c r="M1931" s="25" t="n">
        <v>5.04152884</v>
      </c>
      <c r="N1931" s="0" t="str">
        <f aca="false">A1931&amp;"_"&amp;B1931</f>
        <v>MAW752_2</v>
      </c>
      <c r="O1931" s="0" t="n">
        <f aca="false">HLOOKUP(N1931,UP!$C$15:$AH$16,2,0)</f>
        <v>0</v>
      </c>
    </row>
    <row r="1932" customFormat="false" ht="15.75" hidden="false" customHeight="true" outlineLevel="0" collapsed="false">
      <c r="A1932" s="21" t="s">
        <v>44</v>
      </c>
      <c r="B1932" s="22" t="n">
        <v>1</v>
      </c>
      <c r="C1932" s="23" t="s">
        <v>56</v>
      </c>
      <c r="D1932" s="23" t="n">
        <v>29724</v>
      </c>
      <c r="E1932" s="24" t="s">
        <v>91</v>
      </c>
      <c r="F1932" s="15" t="n">
        <f aca="false">IF(ISERROR(SEARCH("2",E1932)),0,1)</f>
        <v>1</v>
      </c>
      <c r="G1932" s="15" t="n">
        <v>0</v>
      </c>
      <c r="H1932" s="2" t="n">
        <f aca="false">MAX(I1932:J1932)</f>
        <v>0</v>
      </c>
      <c r="I1932" s="15" t="n">
        <v>0</v>
      </c>
      <c r="J1932" s="15" t="n">
        <v>0</v>
      </c>
      <c r="K1932" s="15" t="n">
        <v>6.36879370698991</v>
      </c>
      <c r="L1932" s="15" t="n">
        <v>70</v>
      </c>
      <c r="M1932" s="25" t="n">
        <v>5.04152884</v>
      </c>
      <c r="N1932" s="0" t="str">
        <f aca="false">A1932&amp;"_"&amp;B1932</f>
        <v>MAW752_1</v>
      </c>
      <c r="O1932" s="0" t="n">
        <f aca="false">HLOOKUP(N1932,UP!$C$15:$AH$16,2,0)</f>
        <v>0</v>
      </c>
    </row>
    <row r="1933" customFormat="false" ht="15.75" hidden="false" customHeight="true" outlineLevel="0" collapsed="false">
      <c r="A1933" s="21" t="s">
        <v>44</v>
      </c>
      <c r="B1933" s="22" t="n">
        <v>2</v>
      </c>
      <c r="C1933" s="23" t="s">
        <v>56</v>
      </c>
      <c r="D1933" s="23" t="n">
        <v>11366</v>
      </c>
      <c r="E1933" s="24" t="s">
        <v>91</v>
      </c>
      <c r="F1933" s="15" t="n">
        <f aca="false">IF(ISERROR(SEARCH("2",E1933)),0,1)</f>
        <v>1</v>
      </c>
      <c r="G1933" s="15" t="n">
        <v>0</v>
      </c>
      <c r="H1933" s="2" t="n">
        <f aca="false">MAX(I1933:J1933)</f>
        <v>0</v>
      </c>
      <c r="I1933" s="15" t="n">
        <v>0</v>
      </c>
      <c r="J1933" s="15" t="n">
        <v>0</v>
      </c>
      <c r="K1933" s="15" t="n">
        <v>5.48553493243314</v>
      </c>
      <c r="L1933" s="15" t="n">
        <v>70</v>
      </c>
      <c r="M1933" s="25" t="n">
        <v>5.04152884</v>
      </c>
      <c r="N1933" s="0" t="str">
        <f aca="false">A1933&amp;"_"&amp;B1933</f>
        <v>MAW752_2</v>
      </c>
      <c r="O1933" s="0" t="n">
        <f aca="false">HLOOKUP(N1933,UP!$C$15:$AH$16,2,0)</f>
        <v>0</v>
      </c>
    </row>
    <row r="1934" customFormat="false" ht="15.75" hidden="false" customHeight="true" outlineLevel="0" collapsed="false">
      <c r="A1934" s="21" t="s">
        <v>44</v>
      </c>
      <c r="B1934" s="22" t="n">
        <v>2</v>
      </c>
      <c r="C1934" s="23" t="s">
        <v>56</v>
      </c>
      <c r="D1934" s="23" t="n">
        <v>29545</v>
      </c>
      <c r="E1934" s="24" t="s">
        <v>91</v>
      </c>
      <c r="F1934" s="15" t="n">
        <f aca="false">IF(ISERROR(SEARCH("2",E1934)),0,1)</f>
        <v>1</v>
      </c>
      <c r="G1934" s="15" t="n">
        <v>0</v>
      </c>
      <c r="H1934" s="2" t="n">
        <f aca="false">MAX(I1934:J1934)</f>
        <v>0</v>
      </c>
      <c r="I1934" s="15" t="n">
        <v>0</v>
      </c>
      <c r="J1934" s="15" t="n">
        <v>0</v>
      </c>
      <c r="K1934" s="15" t="n">
        <v>4.25371645296058</v>
      </c>
      <c r="L1934" s="15" t="n">
        <v>70</v>
      </c>
      <c r="M1934" s="25" t="n">
        <v>5.04152884</v>
      </c>
      <c r="N1934" s="0" t="str">
        <f aca="false">A1934&amp;"_"&amp;B1934</f>
        <v>MAW752_2</v>
      </c>
      <c r="O1934" s="0" t="n">
        <f aca="false">HLOOKUP(N1934,UP!$C$15:$AH$16,2,0)</f>
        <v>0</v>
      </c>
    </row>
    <row r="1935" customFormat="false" ht="15.75" hidden="false" customHeight="true" outlineLevel="0" collapsed="false">
      <c r="A1935" s="21" t="s">
        <v>44</v>
      </c>
      <c r="B1935" s="22" t="n">
        <v>1</v>
      </c>
      <c r="C1935" s="23" t="s">
        <v>96</v>
      </c>
      <c r="D1935" s="23" t="n">
        <v>29610</v>
      </c>
      <c r="E1935" s="24" t="s">
        <v>91</v>
      </c>
      <c r="F1935" s="15" t="n">
        <f aca="false">IF(ISERROR(SEARCH("2",E1935)),0,1)</f>
        <v>1</v>
      </c>
      <c r="G1935" s="15" t="n">
        <v>0</v>
      </c>
      <c r="H1935" s="2" t="n">
        <f aca="false">MAX(I1935:J1935)</f>
        <v>0</v>
      </c>
      <c r="I1935" s="15" t="n">
        <v>0</v>
      </c>
      <c r="J1935" s="15" t="n">
        <v>0</v>
      </c>
      <c r="K1935" s="15" t="n">
        <v>3.25516122801706</v>
      </c>
      <c r="L1935" s="15" t="n">
        <v>70</v>
      </c>
      <c r="M1935" s="25" t="n">
        <v>5.04152884</v>
      </c>
      <c r="N1935" s="0" t="str">
        <f aca="false">A1935&amp;"_"&amp;B1935</f>
        <v>MAW752_1</v>
      </c>
      <c r="O1935" s="0" t="n">
        <f aca="false">HLOOKUP(N1935,UP!$C$15:$AH$16,2,0)</f>
        <v>0</v>
      </c>
    </row>
    <row r="1936" customFormat="false" ht="15.75" hidden="false" customHeight="true" outlineLevel="0" collapsed="false">
      <c r="A1936" s="21" t="s">
        <v>44</v>
      </c>
      <c r="B1936" s="22" t="n">
        <v>1</v>
      </c>
      <c r="C1936" s="23" t="s">
        <v>56</v>
      </c>
      <c r="D1936" s="23" t="n">
        <v>29802</v>
      </c>
      <c r="E1936" s="24" t="s">
        <v>91</v>
      </c>
      <c r="F1936" s="15" t="n">
        <f aca="false">IF(ISERROR(SEARCH("2",E1936)),0,1)</f>
        <v>1</v>
      </c>
      <c r="G1936" s="15" t="n">
        <v>0</v>
      </c>
      <c r="H1936" s="2" t="n">
        <f aca="false">MAX(I1936:J1936)</f>
        <v>0</v>
      </c>
      <c r="I1936" s="15" t="n">
        <v>0</v>
      </c>
      <c r="J1936" s="15" t="n">
        <v>0</v>
      </c>
      <c r="K1936" s="15" t="n">
        <v>6.80186225428726</v>
      </c>
      <c r="L1936" s="15" t="n">
        <v>70</v>
      </c>
      <c r="M1936" s="25" t="n">
        <v>5.04152884</v>
      </c>
      <c r="N1936" s="0" t="str">
        <f aca="false">A1936&amp;"_"&amp;B1936</f>
        <v>MAW752_1</v>
      </c>
      <c r="O1936" s="0" t="n">
        <f aca="false">HLOOKUP(N1936,UP!$C$15:$AH$16,2,0)</f>
        <v>0</v>
      </c>
    </row>
    <row r="1937" customFormat="false" ht="15.75" hidden="false" customHeight="true" outlineLevel="0" collapsed="false">
      <c r="A1937" s="21" t="s">
        <v>44</v>
      </c>
      <c r="B1937" s="22" t="n">
        <v>2</v>
      </c>
      <c r="C1937" s="23" t="s">
        <v>61</v>
      </c>
      <c r="D1937" s="23" t="n">
        <v>29257</v>
      </c>
      <c r="E1937" s="24" t="s">
        <v>91</v>
      </c>
      <c r="F1937" s="15" t="n">
        <f aca="false">IF(ISERROR(SEARCH("2",E1937)),0,1)</f>
        <v>1</v>
      </c>
      <c r="G1937" s="15" t="n">
        <v>0</v>
      </c>
      <c r="H1937" s="2" t="n">
        <f aca="false">MAX(I1937:J1937)</f>
        <v>0</v>
      </c>
      <c r="I1937" s="15" t="n">
        <v>0</v>
      </c>
      <c r="J1937" s="15" t="n">
        <v>0</v>
      </c>
      <c r="K1937" s="15" t="n">
        <v>3.01907054009979</v>
      </c>
      <c r="L1937" s="15" t="n">
        <v>70</v>
      </c>
      <c r="M1937" s="25" t="n">
        <v>5.04152884</v>
      </c>
      <c r="N1937" s="0" t="str">
        <f aca="false">A1937&amp;"_"&amp;B1937</f>
        <v>MAW752_2</v>
      </c>
      <c r="O1937" s="0" t="n">
        <f aca="false">HLOOKUP(N1937,UP!$C$15:$AH$16,2,0)</f>
        <v>0</v>
      </c>
    </row>
    <row r="1938" customFormat="false" ht="15.75" hidden="false" customHeight="true" outlineLevel="0" collapsed="false">
      <c r="A1938" s="21" t="s">
        <v>44</v>
      </c>
      <c r="B1938" s="22" t="n">
        <v>1</v>
      </c>
      <c r="C1938" s="23" t="s">
        <v>83</v>
      </c>
      <c r="D1938" s="23" t="n">
        <v>29253</v>
      </c>
      <c r="E1938" s="24" t="s">
        <v>91</v>
      </c>
      <c r="F1938" s="15" t="n">
        <f aca="false">IF(ISERROR(SEARCH("2",E1938)),0,1)</f>
        <v>1</v>
      </c>
      <c r="G1938" s="15" t="n">
        <v>0</v>
      </c>
      <c r="H1938" s="2" t="n">
        <f aca="false">MAX(I1938:J1938)</f>
        <v>0</v>
      </c>
      <c r="I1938" s="15" t="n">
        <v>0</v>
      </c>
      <c r="J1938" s="15" t="n">
        <v>0</v>
      </c>
      <c r="K1938" s="15" t="n">
        <v>4.33590837076012</v>
      </c>
      <c r="L1938" s="15" t="n">
        <v>70</v>
      </c>
      <c r="M1938" s="25" t="n">
        <v>5.04152884</v>
      </c>
      <c r="N1938" s="0" t="str">
        <f aca="false">A1938&amp;"_"&amp;B1938</f>
        <v>MAW752_1</v>
      </c>
      <c r="O1938" s="0" t="n">
        <f aca="false">HLOOKUP(N1938,UP!$C$15:$AH$16,2,0)</f>
        <v>0</v>
      </c>
    </row>
    <row r="1939" customFormat="false" ht="15.75" hidden="false" customHeight="true" outlineLevel="0" collapsed="false">
      <c r="A1939" s="21" t="s">
        <v>44</v>
      </c>
      <c r="B1939" s="22" t="n">
        <v>1</v>
      </c>
      <c r="C1939" s="23" t="s">
        <v>56</v>
      </c>
      <c r="D1939" s="23" t="n">
        <v>29246</v>
      </c>
      <c r="E1939" s="24" t="s">
        <v>91</v>
      </c>
      <c r="F1939" s="15" t="n">
        <f aca="false">IF(ISERROR(SEARCH("2",E1939)),0,1)</f>
        <v>1</v>
      </c>
      <c r="G1939" s="15" t="n">
        <v>0</v>
      </c>
      <c r="H1939" s="2" t="n">
        <f aca="false">MAX(I1939:J1939)</f>
        <v>0</v>
      </c>
      <c r="I1939" s="15" t="n">
        <v>0</v>
      </c>
      <c r="J1939" s="15" t="n">
        <v>0</v>
      </c>
      <c r="K1939" s="15" t="n">
        <v>5.81603047959078</v>
      </c>
      <c r="L1939" s="15" t="n">
        <v>70</v>
      </c>
      <c r="M1939" s="25" t="n">
        <v>5.04152884</v>
      </c>
      <c r="N1939" s="0" t="str">
        <f aca="false">A1939&amp;"_"&amp;B1939</f>
        <v>MAW752_1</v>
      </c>
      <c r="O1939" s="0" t="n">
        <f aca="false">HLOOKUP(N1939,UP!$C$15:$AH$16,2,0)</f>
        <v>0</v>
      </c>
    </row>
    <row r="1940" customFormat="false" ht="15.75" hidden="false" customHeight="true" outlineLevel="0" collapsed="false">
      <c r="A1940" s="21" t="s">
        <v>44</v>
      </c>
      <c r="B1940" s="22" t="n">
        <v>1</v>
      </c>
      <c r="C1940" s="23" t="s">
        <v>60</v>
      </c>
      <c r="D1940" s="23" t="n">
        <v>29753</v>
      </c>
      <c r="E1940" s="24" t="s">
        <v>91</v>
      </c>
      <c r="F1940" s="15" t="n">
        <f aca="false">IF(ISERROR(SEARCH("2",E1940)),0,1)</f>
        <v>1</v>
      </c>
      <c r="G1940" s="15" t="n">
        <v>0</v>
      </c>
      <c r="H1940" s="2" t="n">
        <f aca="false">MAX(I1940:J1940)</f>
        <v>0</v>
      </c>
      <c r="I1940" s="15" t="n">
        <v>0</v>
      </c>
      <c r="J1940" s="15" t="n">
        <v>0</v>
      </c>
      <c r="K1940" s="15" t="n">
        <v>4.41613679315117</v>
      </c>
      <c r="L1940" s="15" t="n">
        <v>70</v>
      </c>
      <c r="M1940" s="25" t="n">
        <v>5.04152884</v>
      </c>
      <c r="N1940" s="0" t="str">
        <f aca="false">A1940&amp;"_"&amp;B1940</f>
        <v>MAW752_1</v>
      </c>
      <c r="O1940" s="0" t="n">
        <f aca="false">HLOOKUP(N1940,UP!$C$15:$AH$16,2,0)</f>
        <v>0</v>
      </c>
    </row>
    <row r="1941" customFormat="false" ht="15.75" hidden="false" customHeight="true" outlineLevel="0" collapsed="false">
      <c r="A1941" s="21" t="s">
        <v>44</v>
      </c>
      <c r="B1941" s="22" t="n">
        <v>1</v>
      </c>
      <c r="C1941" s="23" t="s">
        <v>56</v>
      </c>
      <c r="D1941" s="23" t="n">
        <v>29790</v>
      </c>
      <c r="E1941" s="24" t="s">
        <v>91</v>
      </c>
      <c r="F1941" s="15" t="n">
        <f aca="false">IF(ISERROR(SEARCH("2",E1941)),0,1)</f>
        <v>1</v>
      </c>
      <c r="G1941" s="15" t="n">
        <v>0</v>
      </c>
      <c r="H1941" s="2" t="n">
        <f aca="false">MAX(I1941:J1941)</f>
        <v>0</v>
      </c>
      <c r="I1941" s="15" t="n">
        <v>0</v>
      </c>
      <c r="J1941" s="15" t="n">
        <v>0</v>
      </c>
      <c r="K1941" s="15" t="n">
        <v>6.26747734391164</v>
      </c>
      <c r="L1941" s="15" t="n">
        <v>70</v>
      </c>
      <c r="M1941" s="25" t="n">
        <v>5.04152884</v>
      </c>
      <c r="N1941" s="0" t="str">
        <f aca="false">A1941&amp;"_"&amp;B1941</f>
        <v>MAW752_1</v>
      </c>
      <c r="O1941" s="0" t="n">
        <f aca="false">HLOOKUP(N1941,UP!$C$15:$AH$16,2,0)</f>
        <v>0</v>
      </c>
    </row>
    <row r="1942" customFormat="false" ht="15.75" hidden="false" customHeight="true" outlineLevel="0" collapsed="false">
      <c r="A1942" s="21" t="s">
        <v>44</v>
      </c>
      <c r="B1942" s="22" t="n">
        <v>1</v>
      </c>
      <c r="C1942" s="23" t="s">
        <v>56</v>
      </c>
      <c r="D1942" s="23" t="n">
        <v>29749</v>
      </c>
      <c r="E1942" s="24" t="s">
        <v>91</v>
      </c>
      <c r="F1942" s="15" t="n">
        <f aca="false">IF(ISERROR(SEARCH("2",E1942)),0,1)</f>
        <v>1</v>
      </c>
      <c r="G1942" s="15" t="n">
        <v>0</v>
      </c>
      <c r="H1942" s="2" t="n">
        <f aca="false">MAX(I1942:J1942)</f>
        <v>0</v>
      </c>
      <c r="I1942" s="15" t="n">
        <v>0</v>
      </c>
      <c r="J1942" s="15" t="n">
        <v>0</v>
      </c>
      <c r="K1942" s="15" t="n">
        <v>2.64207942166902</v>
      </c>
      <c r="L1942" s="15" t="n">
        <v>70</v>
      </c>
      <c r="M1942" s="25" t="n">
        <v>5.04152884</v>
      </c>
      <c r="N1942" s="0" t="str">
        <f aca="false">A1942&amp;"_"&amp;B1942</f>
        <v>MAW752_1</v>
      </c>
      <c r="O1942" s="0" t="n">
        <f aca="false">HLOOKUP(N1942,UP!$C$15:$AH$16,2,0)</f>
        <v>0</v>
      </c>
    </row>
    <row r="1943" customFormat="false" ht="15.75" hidden="false" customHeight="true" outlineLevel="0" collapsed="false">
      <c r="A1943" s="21" t="s">
        <v>44</v>
      </c>
      <c r="B1943" s="22" t="n">
        <v>1</v>
      </c>
      <c r="C1943" s="23" t="s">
        <v>56</v>
      </c>
      <c r="D1943" s="23" t="n">
        <v>29241</v>
      </c>
      <c r="E1943" s="24" t="s">
        <v>91</v>
      </c>
      <c r="F1943" s="15" t="n">
        <f aca="false">IF(ISERROR(SEARCH("2",E1943)),0,1)</f>
        <v>1</v>
      </c>
      <c r="G1943" s="15" t="n">
        <v>0</v>
      </c>
      <c r="H1943" s="2" t="n">
        <f aca="false">MAX(I1943:J1943)</f>
        <v>0</v>
      </c>
      <c r="I1943" s="15" t="n">
        <v>0</v>
      </c>
      <c r="J1943" s="15" t="n">
        <v>0</v>
      </c>
      <c r="K1943" s="15" t="n">
        <v>6.29414161155898</v>
      </c>
      <c r="L1943" s="15" t="n">
        <v>70</v>
      </c>
      <c r="M1943" s="25" t="n">
        <v>5.04152884</v>
      </c>
      <c r="N1943" s="0" t="str">
        <f aca="false">A1943&amp;"_"&amp;B1943</f>
        <v>MAW752_1</v>
      </c>
      <c r="O1943" s="0" t="n">
        <f aca="false">HLOOKUP(N1943,UP!$C$15:$AH$16,2,0)</f>
        <v>0</v>
      </c>
    </row>
    <row r="1944" customFormat="false" ht="15.75" hidden="false" customHeight="true" outlineLevel="0" collapsed="false">
      <c r="A1944" s="21" t="s">
        <v>44</v>
      </c>
      <c r="B1944" s="22" t="n">
        <v>2</v>
      </c>
      <c r="C1944" s="23" t="s">
        <v>53</v>
      </c>
      <c r="D1944" s="23" t="n">
        <v>29402</v>
      </c>
      <c r="E1944" s="24" t="s">
        <v>91</v>
      </c>
      <c r="F1944" s="15" t="n">
        <f aca="false">IF(ISERROR(SEARCH("2",E1944)),0,1)</f>
        <v>1</v>
      </c>
      <c r="G1944" s="15" t="n">
        <v>0</v>
      </c>
      <c r="H1944" s="2" t="n">
        <f aca="false">MAX(I1944:J1944)</f>
        <v>0</v>
      </c>
      <c r="I1944" s="15" t="n">
        <v>0</v>
      </c>
      <c r="J1944" s="15" t="n">
        <v>0</v>
      </c>
      <c r="K1944" s="15" t="n">
        <v>4.44967329472824</v>
      </c>
      <c r="L1944" s="15" t="n">
        <v>70</v>
      </c>
      <c r="M1944" s="25" t="n">
        <v>5.04152884</v>
      </c>
      <c r="N1944" s="0" t="str">
        <f aca="false">A1944&amp;"_"&amp;B1944</f>
        <v>MAW752_2</v>
      </c>
      <c r="O1944" s="0" t="n">
        <f aca="false">HLOOKUP(N1944,UP!$C$15:$AH$16,2,0)</f>
        <v>0</v>
      </c>
    </row>
    <row r="1945" customFormat="false" ht="15.75" hidden="false" customHeight="true" outlineLevel="0" collapsed="false">
      <c r="A1945" s="21" t="s">
        <v>44</v>
      </c>
      <c r="B1945" s="22" t="n">
        <v>3</v>
      </c>
      <c r="C1945" s="23" t="s">
        <v>78</v>
      </c>
      <c r="D1945" s="23" t="n">
        <v>18575</v>
      </c>
      <c r="E1945" s="24" t="s">
        <v>91</v>
      </c>
      <c r="F1945" s="15" t="n">
        <f aca="false">IF(ISERROR(SEARCH("2",E1945)),0,1)</f>
        <v>1</v>
      </c>
      <c r="G1945" s="15" t="n">
        <v>0</v>
      </c>
      <c r="H1945" s="2" t="n">
        <f aca="false">MAX(I1945:J1945)</f>
        <v>0</v>
      </c>
      <c r="I1945" s="15" t="n">
        <v>0</v>
      </c>
      <c r="J1945" s="15" t="n">
        <v>0</v>
      </c>
      <c r="K1945" s="15" t="n">
        <v>3.95098473087903</v>
      </c>
      <c r="L1945" s="15" t="n">
        <v>70</v>
      </c>
      <c r="M1945" s="25" t="n">
        <v>5.04152884</v>
      </c>
      <c r="N1945" s="0" t="str">
        <f aca="false">A1945&amp;"_"&amp;B1945</f>
        <v>MAW752_3</v>
      </c>
      <c r="O1945" s="0" t="n">
        <f aca="false">HLOOKUP(N1945,UP!$C$15:$AH$16,2,0)</f>
        <v>0</v>
      </c>
    </row>
    <row r="1946" customFormat="false" ht="15.75" hidden="false" customHeight="true" outlineLevel="0" collapsed="false">
      <c r="A1946" s="21" t="s">
        <v>44</v>
      </c>
      <c r="B1946" s="22" t="n">
        <v>3</v>
      </c>
      <c r="C1946" s="23" t="s">
        <v>66</v>
      </c>
      <c r="D1946" s="23" t="n">
        <v>18871</v>
      </c>
      <c r="E1946" s="24" t="s">
        <v>91</v>
      </c>
      <c r="F1946" s="15" t="n">
        <f aca="false">IF(ISERROR(SEARCH("2",E1946)),0,1)</f>
        <v>1</v>
      </c>
      <c r="G1946" s="15" t="n">
        <v>0</v>
      </c>
      <c r="H1946" s="2" t="n">
        <f aca="false">MAX(I1946:J1946)</f>
        <v>0</v>
      </c>
      <c r="I1946" s="15" t="n">
        <v>0</v>
      </c>
      <c r="J1946" s="15" t="n">
        <v>0</v>
      </c>
      <c r="K1946" s="15" t="n">
        <v>5.49024732141352</v>
      </c>
      <c r="L1946" s="15" t="n">
        <v>70</v>
      </c>
      <c r="M1946" s="25" t="n">
        <v>5.04152884</v>
      </c>
      <c r="N1946" s="0" t="str">
        <f aca="false">A1946&amp;"_"&amp;B1946</f>
        <v>MAW752_3</v>
      </c>
      <c r="O1946" s="0" t="n">
        <f aca="false">HLOOKUP(N1946,UP!$C$15:$AH$16,2,0)</f>
        <v>0</v>
      </c>
    </row>
    <row r="1947" customFormat="false" ht="15.75" hidden="false" customHeight="true" outlineLevel="0" collapsed="false">
      <c r="A1947" s="21" t="s">
        <v>44</v>
      </c>
      <c r="B1947" s="22" t="n">
        <v>3</v>
      </c>
      <c r="C1947" s="23" t="s">
        <v>66</v>
      </c>
      <c r="D1947" s="23" t="n">
        <v>18873</v>
      </c>
      <c r="E1947" s="24" t="s">
        <v>91</v>
      </c>
      <c r="F1947" s="15" t="n">
        <f aca="false">IF(ISERROR(SEARCH("2",E1947)),0,1)</f>
        <v>1</v>
      </c>
      <c r="G1947" s="15" t="n">
        <v>0</v>
      </c>
      <c r="H1947" s="2" t="n">
        <f aca="false">MAX(I1947:J1947)</f>
        <v>0</v>
      </c>
      <c r="I1947" s="15" t="n">
        <v>0</v>
      </c>
      <c r="J1947" s="15" t="n">
        <v>0</v>
      </c>
      <c r="K1947" s="15" t="n">
        <v>2.9697868053466</v>
      </c>
      <c r="L1947" s="15" t="n">
        <v>70</v>
      </c>
      <c r="M1947" s="25" t="n">
        <v>5.04152884</v>
      </c>
      <c r="N1947" s="0" t="str">
        <f aca="false">A1947&amp;"_"&amp;B1947</f>
        <v>MAW752_3</v>
      </c>
      <c r="O1947" s="0" t="n">
        <f aca="false">HLOOKUP(N1947,UP!$C$15:$AH$16,2,0)</f>
        <v>0</v>
      </c>
    </row>
    <row r="1948" customFormat="false" ht="15.75" hidden="false" customHeight="true" outlineLevel="0" collapsed="false">
      <c r="A1948" s="21" t="s">
        <v>44</v>
      </c>
      <c r="B1948" s="22" t="n">
        <v>1</v>
      </c>
      <c r="C1948" s="23" t="s">
        <v>66</v>
      </c>
      <c r="D1948" s="23" t="n">
        <v>29623</v>
      </c>
      <c r="E1948" s="24" t="s">
        <v>91</v>
      </c>
      <c r="F1948" s="15" t="n">
        <f aca="false">IF(ISERROR(SEARCH("2",E1948)),0,1)</f>
        <v>1</v>
      </c>
      <c r="G1948" s="15" t="n">
        <v>0</v>
      </c>
      <c r="H1948" s="2" t="n">
        <f aca="false">MAX(I1948:J1948)</f>
        <v>0</v>
      </c>
      <c r="I1948" s="15" t="n">
        <v>0</v>
      </c>
      <c r="J1948" s="15" t="n">
        <v>0</v>
      </c>
      <c r="K1948" s="15" t="n">
        <v>4.90559692858046</v>
      </c>
      <c r="L1948" s="15" t="n">
        <v>70</v>
      </c>
      <c r="M1948" s="25" t="n">
        <v>5.04152884</v>
      </c>
      <c r="N1948" s="0" t="str">
        <f aca="false">A1948&amp;"_"&amp;B1948</f>
        <v>MAW752_1</v>
      </c>
      <c r="O1948" s="0" t="n">
        <f aca="false">HLOOKUP(N1948,UP!$C$15:$AH$16,2,0)</f>
        <v>0</v>
      </c>
    </row>
    <row r="1949" customFormat="false" ht="15.75" hidden="false" customHeight="true" outlineLevel="0" collapsed="false">
      <c r="A1949" s="21" t="s">
        <v>62</v>
      </c>
      <c r="B1949" s="36" t="n">
        <v>2</v>
      </c>
      <c r="C1949" s="37" t="s">
        <v>78</v>
      </c>
      <c r="D1949" s="38" t="n">
        <v>6218</v>
      </c>
      <c r="E1949" s="24" t="s">
        <v>98</v>
      </c>
      <c r="F1949" s="15" t="n">
        <f aca="false">IF(ISERROR(SEARCH("2",E1949)),0,1)</f>
        <v>1</v>
      </c>
      <c r="G1949" s="15" t="n">
        <v>0</v>
      </c>
      <c r="H1949" s="2" t="n">
        <f aca="false">MAX(I1949:J1949)</f>
        <v>0</v>
      </c>
      <c r="I1949" s="15" t="n">
        <v>0</v>
      </c>
      <c r="J1949" s="15" t="n">
        <v>0</v>
      </c>
      <c r="K1949" s="15" t="n">
        <v>5.44202387418092</v>
      </c>
      <c r="L1949" s="15" t="n">
        <v>70</v>
      </c>
      <c r="M1949" s="25" t="n">
        <v>5.04152884</v>
      </c>
      <c r="N1949" s="0" t="str">
        <f aca="false">A1949&amp;"_"&amp;B1949</f>
        <v>MAW753_2</v>
      </c>
      <c r="O1949" s="0" t="n">
        <f aca="false">HLOOKUP(N1949,UP!$C$15:$AH$16,2,0)</f>
        <v>0</v>
      </c>
    </row>
    <row r="1950" customFormat="false" ht="15.75" hidden="false" customHeight="true" outlineLevel="0" collapsed="false">
      <c r="A1950" s="21" t="s">
        <v>62</v>
      </c>
      <c r="B1950" s="36" t="n">
        <v>2</v>
      </c>
      <c r="C1950" s="37" t="s">
        <v>60</v>
      </c>
      <c r="D1950" s="38" t="n">
        <v>6429</v>
      </c>
      <c r="E1950" s="24" t="s">
        <v>98</v>
      </c>
      <c r="F1950" s="15" t="n">
        <f aca="false">IF(ISERROR(SEARCH("2",E1950)),0,1)</f>
        <v>1</v>
      </c>
      <c r="G1950" s="15" t="n">
        <v>0</v>
      </c>
      <c r="H1950" s="2" t="n">
        <f aca="false">MAX(I1950:J1950)</f>
        <v>0</v>
      </c>
      <c r="I1950" s="15" t="n">
        <v>0</v>
      </c>
      <c r="J1950" s="15" t="n">
        <v>0</v>
      </c>
      <c r="K1950" s="15" t="n">
        <v>5.55912674034348</v>
      </c>
      <c r="L1950" s="15" t="n">
        <v>70</v>
      </c>
      <c r="M1950" s="25" t="n">
        <v>5.04152884</v>
      </c>
      <c r="N1950" s="0" t="str">
        <f aca="false">A1950&amp;"_"&amp;B1950</f>
        <v>MAW753_2</v>
      </c>
      <c r="O1950" s="0" t="n">
        <f aca="false">HLOOKUP(N1950,UP!$C$15:$AH$16,2,0)</f>
        <v>0</v>
      </c>
    </row>
    <row r="1951" customFormat="false" ht="15.75" hidden="false" customHeight="true" outlineLevel="0" collapsed="false">
      <c r="A1951" s="21" t="s">
        <v>62</v>
      </c>
      <c r="B1951" s="36" t="n">
        <v>2</v>
      </c>
      <c r="C1951" s="37" t="s">
        <v>57</v>
      </c>
      <c r="D1951" s="38" t="n">
        <v>6437</v>
      </c>
      <c r="E1951" s="24" t="s">
        <v>98</v>
      </c>
      <c r="F1951" s="15" t="n">
        <f aca="false">IF(ISERROR(SEARCH("2",E1951)),0,1)</f>
        <v>1</v>
      </c>
      <c r="G1951" s="15" t="n">
        <v>0</v>
      </c>
      <c r="H1951" s="2" t="n">
        <f aca="false">MAX(I1951:J1951)</f>
        <v>0</v>
      </c>
      <c r="I1951" s="15" t="n">
        <v>0</v>
      </c>
      <c r="J1951" s="15" t="n">
        <v>0</v>
      </c>
      <c r="K1951" s="15" t="n">
        <v>2.0616701789183</v>
      </c>
      <c r="L1951" s="15" t="n">
        <v>70</v>
      </c>
      <c r="M1951" s="25" t="n">
        <v>5.04152884</v>
      </c>
      <c r="N1951" s="0" t="str">
        <f aca="false">A1951&amp;"_"&amp;B1951</f>
        <v>MAW753_2</v>
      </c>
      <c r="O1951" s="0" t="n">
        <f aca="false">HLOOKUP(N1951,UP!$C$15:$AH$16,2,0)</f>
        <v>0</v>
      </c>
    </row>
    <row r="1952" customFormat="false" ht="15.75" hidden="false" customHeight="true" outlineLevel="0" collapsed="false">
      <c r="A1952" s="21" t="s">
        <v>62</v>
      </c>
      <c r="B1952" s="36" t="n">
        <v>2</v>
      </c>
      <c r="C1952" s="37" t="s">
        <v>57</v>
      </c>
      <c r="D1952" s="38" t="n">
        <v>6227</v>
      </c>
      <c r="E1952" s="24" t="s">
        <v>98</v>
      </c>
      <c r="F1952" s="15" t="n">
        <f aca="false">IF(ISERROR(SEARCH("2",E1952)),0,1)</f>
        <v>1</v>
      </c>
      <c r="G1952" s="15" t="n">
        <v>0</v>
      </c>
      <c r="H1952" s="2" t="n">
        <f aca="false">MAX(I1952:J1952)</f>
        <v>0</v>
      </c>
      <c r="I1952" s="15" t="n">
        <v>0</v>
      </c>
      <c r="J1952" s="15" t="n">
        <v>0</v>
      </c>
      <c r="K1952" s="15" t="n">
        <v>2.95561036849728</v>
      </c>
      <c r="L1952" s="15" t="n">
        <v>70</v>
      </c>
      <c r="M1952" s="25" t="n">
        <v>5.04152884</v>
      </c>
      <c r="N1952" s="0" t="str">
        <f aca="false">A1952&amp;"_"&amp;B1952</f>
        <v>MAW753_2</v>
      </c>
      <c r="O1952" s="0" t="n">
        <f aca="false">HLOOKUP(N1952,UP!$C$15:$AH$16,2,0)</f>
        <v>0</v>
      </c>
    </row>
    <row r="1953" customFormat="false" ht="15.75" hidden="false" customHeight="true" outlineLevel="0" collapsed="false">
      <c r="A1953" s="21" t="s">
        <v>62</v>
      </c>
      <c r="B1953" s="36" t="n">
        <v>2</v>
      </c>
      <c r="C1953" s="37" t="s">
        <v>67</v>
      </c>
      <c r="D1953" s="38" t="n">
        <v>6642</v>
      </c>
      <c r="E1953" s="24" t="s">
        <v>98</v>
      </c>
      <c r="F1953" s="15" t="n">
        <f aca="false">IF(ISERROR(SEARCH("2",E1953)),0,1)</f>
        <v>1</v>
      </c>
      <c r="G1953" s="15" t="n">
        <v>0</v>
      </c>
      <c r="H1953" s="2" t="n">
        <f aca="false">MAX(I1953:J1953)</f>
        <v>0</v>
      </c>
      <c r="I1953" s="15" t="n">
        <v>0</v>
      </c>
      <c r="J1953" s="15" t="n">
        <v>0</v>
      </c>
      <c r="K1953" s="15" t="n">
        <v>8.1996353656857</v>
      </c>
      <c r="L1953" s="15" t="n">
        <v>70</v>
      </c>
      <c r="M1953" s="25" t="n">
        <v>5.04152884</v>
      </c>
      <c r="N1953" s="0" t="str">
        <f aca="false">A1953&amp;"_"&amp;B1953</f>
        <v>MAW753_2</v>
      </c>
      <c r="O1953" s="0" t="n">
        <f aca="false">HLOOKUP(N1953,UP!$C$15:$AH$16,2,0)</f>
        <v>0</v>
      </c>
    </row>
    <row r="1954" customFormat="false" ht="15.75" hidden="false" customHeight="true" outlineLevel="0" collapsed="false">
      <c r="A1954" s="21" t="s">
        <v>62</v>
      </c>
      <c r="B1954" s="36" t="n">
        <v>2</v>
      </c>
      <c r="C1954" s="37" t="s">
        <v>56</v>
      </c>
      <c r="D1954" s="38" t="n">
        <v>6232</v>
      </c>
      <c r="E1954" s="24" t="s">
        <v>98</v>
      </c>
      <c r="F1954" s="15" t="n">
        <f aca="false">IF(ISERROR(SEARCH("2",E1954)),0,1)</f>
        <v>1</v>
      </c>
      <c r="G1954" s="15" t="n">
        <v>0</v>
      </c>
      <c r="H1954" s="2" t="n">
        <f aca="false">MAX(I1954:J1954)</f>
        <v>0</v>
      </c>
      <c r="I1954" s="15" t="n">
        <v>0</v>
      </c>
      <c r="J1954" s="15" t="n">
        <v>0</v>
      </c>
      <c r="K1954" s="15" t="n">
        <v>5.26401338044689</v>
      </c>
      <c r="L1954" s="15" t="n">
        <v>70</v>
      </c>
      <c r="M1954" s="25" t="n">
        <v>5.04152884</v>
      </c>
      <c r="N1954" s="0" t="str">
        <f aca="false">A1954&amp;"_"&amp;B1954</f>
        <v>MAW753_2</v>
      </c>
      <c r="O1954" s="0" t="n">
        <f aca="false">HLOOKUP(N1954,UP!$C$15:$AH$16,2,0)</f>
        <v>0</v>
      </c>
    </row>
    <row r="1955" customFormat="false" ht="15.75" hidden="false" customHeight="true" outlineLevel="0" collapsed="false">
      <c r="A1955" s="21" t="s">
        <v>62</v>
      </c>
      <c r="B1955" s="36" t="n">
        <v>2</v>
      </c>
      <c r="C1955" s="37" t="s">
        <v>57</v>
      </c>
      <c r="D1955" s="38" t="n">
        <v>6648</v>
      </c>
      <c r="E1955" s="24" t="s">
        <v>98</v>
      </c>
      <c r="F1955" s="15" t="n">
        <f aca="false">IF(ISERROR(SEARCH("2",E1955)),0,1)</f>
        <v>1</v>
      </c>
      <c r="G1955" s="15" t="n">
        <v>0</v>
      </c>
      <c r="H1955" s="2" t="n">
        <f aca="false">MAX(I1955:J1955)</f>
        <v>0</v>
      </c>
      <c r="I1955" s="15" t="n">
        <v>0</v>
      </c>
      <c r="J1955" s="15" t="n">
        <v>0</v>
      </c>
      <c r="K1955" s="15" t="n">
        <v>3.67660588249614</v>
      </c>
      <c r="L1955" s="15" t="n">
        <v>70</v>
      </c>
      <c r="M1955" s="25" t="n">
        <v>5.04152884</v>
      </c>
      <c r="N1955" s="0" t="str">
        <f aca="false">A1955&amp;"_"&amp;B1955</f>
        <v>MAW753_2</v>
      </c>
      <c r="O1955" s="0" t="n">
        <f aca="false">HLOOKUP(N1955,UP!$C$15:$AH$16,2,0)</f>
        <v>0</v>
      </c>
    </row>
    <row r="1956" customFormat="false" ht="15.75" hidden="false" customHeight="true" outlineLevel="0" collapsed="false">
      <c r="A1956" s="21" t="s">
        <v>62</v>
      </c>
      <c r="B1956" s="36" t="n">
        <v>2</v>
      </c>
      <c r="C1956" s="37" t="s">
        <v>56</v>
      </c>
      <c r="D1956" s="38" t="n">
        <v>6012</v>
      </c>
      <c r="E1956" s="24" t="s">
        <v>98</v>
      </c>
      <c r="F1956" s="15" t="n">
        <f aca="false">IF(ISERROR(SEARCH("2",E1956)),0,1)</f>
        <v>1</v>
      </c>
      <c r="G1956" s="15" t="n">
        <v>0</v>
      </c>
      <c r="H1956" s="2" t="n">
        <f aca="false">MAX(I1956:J1956)</f>
        <v>0</v>
      </c>
      <c r="I1956" s="15" t="n">
        <v>0</v>
      </c>
      <c r="J1956" s="15" t="n">
        <v>0</v>
      </c>
      <c r="K1956" s="15" t="n">
        <v>4.58334806213849</v>
      </c>
      <c r="L1956" s="15" t="n">
        <v>70</v>
      </c>
      <c r="M1956" s="25" t="n">
        <v>5.04152884</v>
      </c>
      <c r="N1956" s="0" t="str">
        <f aca="false">A1956&amp;"_"&amp;B1956</f>
        <v>MAW753_2</v>
      </c>
      <c r="O1956" s="0" t="n">
        <f aca="false">HLOOKUP(N1956,UP!$C$15:$AH$16,2,0)</f>
        <v>0</v>
      </c>
    </row>
    <row r="1957" customFormat="false" ht="15.75" hidden="false" customHeight="true" outlineLevel="0" collapsed="false">
      <c r="A1957" s="21" t="s">
        <v>62</v>
      </c>
      <c r="B1957" s="36" t="n">
        <v>2</v>
      </c>
      <c r="C1957" s="37" t="s">
        <v>56</v>
      </c>
      <c r="D1957" s="38" t="n">
        <v>6015</v>
      </c>
      <c r="E1957" s="24" t="s">
        <v>98</v>
      </c>
      <c r="F1957" s="15" t="n">
        <f aca="false">IF(ISERROR(SEARCH("2",E1957)),0,1)</f>
        <v>1</v>
      </c>
      <c r="G1957" s="15" t="n">
        <v>0</v>
      </c>
      <c r="H1957" s="2" t="n">
        <f aca="false">MAX(I1957:J1957)</f>
        <v>0</v>
      </c>
      <c r="I1957" s="15" t="n">
        <v>0</v>
      </c>
      <c r="J1957" s="15" t="n">
        <v>0</v>
      </c>
      <c r="K1957" s="15" t="n">
        <v>6.15524394636214</v>
      </c>
      <c r="L1957" s="15" t="n">
        <v>70</v>
      </c>
      <c r="M1957" s="25" t="n">
        <v>5.04152884</v>
      </c>
      <c r="N1957" s="0" t="str">
        <f aca="false">A1957&amp;"_"&amp;B1957</f>
        <v>MAW753_2</v>
      </c>
      <c r="O1957" s="0" t="n">
        <f aca="false">HLOOKUP(N1957,UP!$C$15:$AH$16,2,0)</f>
        <v>0</v>
      </c>
    </row>
    <row r="1958" customFormat="false" ht="15.75" hidden="false" customHeight="true" outlineLevel="0" collapsed="false">
      <c r="A1958" s="21" t="s">
        <v>62</v>
      </c>
      <c r="B1958" s="36" t="n">
        <v>2</v>
      </c>
      <c r="C1958" s="37" t="s">
        <v>67</v>
      </c>
      <c r="D1958" s="38" t="n">
        <v>6236</v>
      </c>
      <c r="E1958" s="24" t="s">
        <v>98</v>
      </c>
      <c r="F1958" s="15" t="n">
        <f aca="false">IF(ISERROR(SEARCH("2",E1958)),0,1)</f>
        <v>1</v>
      </c>
      <c r="G1958" s="15" t="n">
        <v>0</v>
      </c>
      <c r="H1958" s="2" t="n">
        <f aca="false">MAX(I1958:J1958)</f>
        <v>0</v>
      </c>
      <c r="I1958" s="15" t="n">
        <v>0</v>
      </c>
      <c r="J1958" s="15" t="n">
        <v>0</v>
      </c>
      <c r="K1958" s="15" t="n">
        <v>6.1253202763367</v>
      </c>
      <c r="L1958" s="15" t="n">
        <v>70</v>
      </c>
      <c r="M1958" s="25" t="n">
        <v>5.04152884</v>
      </c>
      <c r="N1958" s="0" t="str">
        <f aca="false">A1958&amp;"_"&amp;B1958</f>
        <v>MAW753_2</v>
      </c>
      <c r="O1958" s="0" t="n">
        <f aca="false">HLOOKUP(N1958,UP!$C$15:$AH$16,2,0)</f>
        <v>0</v>
      </c>
    </row>
    <row r="1959" customFormat="false" ht="15.75" hidden="false" customHeight="true" outlineLevel="0" collapsed="false">
      <c r="A1959" s="21" t="s">
        <v>62</v>
      </c>
      <c r="B1959" s="36" t="n">
        <v>2</v>
      </c>
      <c r="C1959" s="37" t="s">
        <v>53</v>
      </c>
      <c r="D1959" s="38" t="n">
        <v>6613</v>
      </c>
      <c r="E1959" s="24" t="s">
        <v>98</v>
      </c>
      <c r="F1959" s="15" t="n">
        <f aca="false">IF(ISERROR(SEARCH("2",E1959)),0,1)</f>
        <v>1</v>
      </c>
      <c r="G1959" s="15" t="n">
        <v>0</v>
      </c>
      <c r="H1959" s="2" t="n">
        <f aca="false">MAX(I1959:J1959)</f>
        <v>0</v>
      </c>
      <c r="I1959" s="15" t="n">
        <v>0</v>
      </c>
      <c r="J1959" s="15" t="n">
        <v>0</v>
      </c>
      <c r="K1959" s="15" t="n">
        <v>3.28076520814382</v>
      </c>
      <c r="L1959" s="15" t="n">
        <v>70</v>
      </c>
      <c r="M1959" s="25" t="n">
        <v>5.04152884</v>
      </c>
      <c r="N1959" s="0" t="str">
        <f aca="false">A1959&amp;"_"&amp;B1959</f>
        <v>MAW753_2</v>
      </c>
      <c r="O1959" s="0" t="n">
        <f aca="false">HLOOKUP(N1959,UP!$C$15:$AH$16,2,0)</f>
        <v>0</v>
      </c>
    </row>
    <row r="1960" customFormat="false" ht="15.75" hidden="false" customHeight="true" outlineLevel="0" collapsed="false">
      <c r="A1960" s="21" t="s">
        <v>62</v>
      </c>
      <c r="B1960" s="36" t="n">
        <v>2</v>
      </c>
      <c r="C1960" s="37" t="s">
        <v>56</v>
      </c>
      <c r="D1960" s="38" t="n">
        <v>6612</v>
      </c>
      <c r="E1960" s="24" t="s">
        <v>98</v>
      </c>
      <c r="F1960" s="15" t="n">
        <f aca="false">IF(ISERROR(SEARCH("2",E1960)),0,1)</f>
        <v>1</v>
      </c>
      <c r="G1960" s="15" t="n">
        <v>0</v>
      </c>
      <c r="H1960" s="2" t="n">
        <f aca="false">MAX(I1960:J1960)</f>
        <v>0</v>
      </c>
      <c r="I1960" s="15" t="n">
        <v>0</v>
      </c>
      <c r="J1960" s="15" t="n">
        <v>0</v>
      </c>
      <c r="K1960" s="15" t="n">
        <v>7.27357239122377</v>
      </c>
      <c r="L1960" s="15" t="n">
        <v>70</v>
      </c>
      <c r="M1960" s="25" t="n">
        <v>5.04152884</v>
      </c>
      <c r="N1960" s="0" t="str">
        <f aca="false">A1960&amp;"_"&amp;B1960</f>
        <v>MAW753_2</v>
      </c>
      <c r="O1960" s="0" t="n">
        <f aca="false">HLOOKUP(N1960,UP!$C$15:$AH$16,2,0)</f>
        <v>0</v>
      </c>
    </row>
    <row r="1961" customFormat="false" ht="15.75" hidden="false" customHeight="true" outlineLevel="0" collapsed="false">
      <c r="A1961" s="21" t="s">
        <v>62</v>
      </c>
      <c r="B1961" s="36" t="n">
        <v>2</v>
      </c>
      <c r="C1961" s="37" t="s">
        <v>56</v>
      </c>
      <c r="D1961" s="38" t="n">
        <v>6004</v>
      </c>
      <c r="E1961" s="24" t="s">
        <v>98</v>
      </c>
      <c r="F1961" s="15" t="n">
        <f aca="false">IF(ISERROR(SEARCH("2",E1961)),0,1)</f>
        <v>1</v>
      </c>
      <c r="G1961" s="15" t="n">
        <v>0</v>
      </c>
      <c r="H1961" s="2" t="n">
        <f aca="false">MAX(I1961:J1961)</f>
        <v>0</v>
      </c>
      <c r="I1961" s="15" t="n">
        <v>0</v>
      </c>
      <c r="J1961" s="15" t="n">
        <v>0</v>
      </c>
      <c r="K1961" s="15" t="n">
        <v>7.10439762682796</v>
      </c>
      <c r="L1961" s="15" t="n">
        <v>70</v>
      </c>
      <c r="M1961" s="25" t="n">
        <v>5.04152884</v>
      </c>
      <c r="N1961" s="0" t="str">
        <f aca="false">A1961&amp;"_"&amp;B1961</f>
        <v>MAW753_2</v>
      </c>
      <c r="O1961" s="0" t="n">
        <f aca="false">HLOOKUP(N1961,UP!$C$15:$AH$16,2,0)</f>
        <v>0</v>
      </c>
    </row>
    <row r="1962" customFormat="false" ht="15.75" hidden="false" customHeight="true" outlineLevel="0" collapsed="false">
      <c r="A1962" s="21" t="s">
        <v>62</v>
      </c>
      <c r="B1962" s="36" t="n">
        <v>2</v>
      </c>
      <c r="C1962" s="37" t="s">
        <v>56</v>
      </c>
      <c r="D1962" s="38" t="n">
        <v>6401</v>
      </c>
      <c r="E1962" s="24" t="s">
        <v>98</v>
      </c>
      <c r="F1962" s="15" t="n">
        <f aca="false">IF(ISERROR(SEARCH("2",E1962)),0,1)</f>
        <v>1</v>
      </c>
      <c r="G1962" s="15" t="n">
        <v>0</v>
      </c>
      <c r="H1962" s="2" t="n">
        <f aca="false">MAX(I1962:J1962)</f>
        <v>0</v>
      </c>
      <c r="I1962" s="15" t="n">
        <v>0</v>
      </c>
      <c r="J1962" s="15" t="n">
        <v>0</v>
      </c>
      <c r="K1962" s="15" t="n">
        <v>4.54352837525424</v>
      </c>
      <c r="L1962" s="15" t="n">
        <v>70</v>
      </c>
      <c r="M1962" s="25" t="n">
        <v>5.04152884</v>
      </c>
      <c r="N1962" s="0" t="str">
        <f aca="false">A1962&amp;"_"&amp;B1962</f>
        <v>MAW753_2</v>
      </c>
      <c r="O1962" s="0" t="n">
        <f aca="false">HLOOKUP(N1962,UP!$C$15:$AH$16,2,0)</f>
        <v>0</v>
      </c>
    </row>
    <row r="1963" customFormat="false" ht="15.75" hidden="false" customHeight="true" outlineLevel="0" collapsed="false">
      <c r="A1963" s="21" t="s">
        <v>62</v>
      </c>
      <c r="B1963" s="36" t="n">
        <v>2</v>
      </c>
      <c r="C1963" s="37" t="s">
        <v>56</v>
      </c>
      <c r="D1963" s="38" t="n">
        <v>6603</v>
      </c>
      <c r="E1963" s="24" t="s">
        <v>98</v>
      </c>
      <c r="F1963" s="15" t="n">
        <f aca="false">IF(ISERROR(SEARCH("2",E1963)),0,1)</f>
        <v>1</v>
      </c>
      <c r="G1963" s="15" t="n">
        <v>0</v>
      </c>
      <c r="H1963" s="2" t="n">
        <f aca="false">MAX(I1963:J1963)</f>
        <v>0</v>
      </c>
      <c r="I1963" s="15" t="n">
        <v>0</v>
      </c>
      <c r="J1963" s="15" t="n">
        <v>0</v>
      </c>
      <c r="K1963" s="15" t="n">
        <v>3.42119439975928</v>
      </c>
      <c r="L1963" s="15" t="n">
        <v>70</v>
      </c>
      <c r="M1963" s="25" t="n">
        <v>5.04152884</v>
      </c>
      <c r="N1963" s="0" t="str">
        <f aca="false">A1963&amp;"_"&amp;B1963</f>
        <v>MAW753_2</v>
      </c>
      <c r="O1963" s="0" t="n">
        <f aca="false">HLOOKUP(N1963,UP!$C$15:$AH$16,2,0)</f>
        <v>0</v>
      </c>
    </row>
    <row r="1964" customFormat="false" ht="15.75" hidden="false" customHeight="true" outlineLevel="0" collapsed="false">
      <c r="A1964" s="21" t="s">
        <v>62</v>
      </c>
      <c r="B1964" s="36" t="n">
        <v>1</v>
      </c>
      <c r="C1964" s="37" t="s">
        <v>56</v>
      </c>
      <c r="D1964" s="38" t="n">
        <v>6678</v>
      </c>
      <c r="E1964" s="24" t="s">
        <v>98</v>
      </c>
      <c r="F1964" s="15" t="n">
        <f aca="false">IF(ISERROR(SEARCH("2",E1964)),0,1)</f>
        <v>1</v>
      </c>
      <c r="G1964" s="15" t="n">
        <v>0</v>
      </c>
      <c r="H1964" s="2" t="n">
        <f aca="false">MAX(I1964:J1964)</f>
        <v>0</v>
      </c>
      <c r="I1964" s="15" t="n">
        <v>0</v>
      </c>
      <c r="J1964" s="15" t="n">
        <v>0</v>
      </c>
      <c r="K1964" s="15" t="n">
        <v>6.04167537193487</v>
      </c>
      <c r="L1964" s="15" t="n">
        <v>70</v>
      </c>
      <c r="M1964" s="25" t="n">
        <v>5.04152884</v>
      </c>
      <c r="N1964" s="0" t="str">
        <f aca="false">A1964&amp;"_"&amp;B1964</f>
        <v>MAW753_1</v>
      </c>
      <c r="O1964" s="0" t="n">
        <f aca="false">HLOOKUP(N1964,UP!$C$15:$AH$16,2,0)</f>
        <v>1</v>
      </c>
    </row>
    <row r="1965" customFormat="false" ht="15.75" hidden="false" customHeight="true" outlineLevel="0" collapsed="false">
      <c r="A1965" s="21" t="s">
        <v>62</v>
      </c>
      <c r="B1965" s="36" t="n">
        <v>1</v>
      </c>
      <c r="C1965" s="37" t="s">
        <v>56</v>
      </c>
      <c r="D1965" s="38" t="n">
        <v>6668</v>
      </c>
      <c r="E1965" s="24" t="s">
        <v>98</v>
      </c>
      <c r="F1965" s="15" t="n">
        <f aca="false">IF(ISERROR(SEARCH("2",E1965)),0,1)</f>
        <v>1</v>
      </c>
      <c r="G1965" s="15" t="n">
        <v>0</v>
      </c>
      <c r="H1965" s="2" t="n">
        <f aca="false">MAX(I1965:J1965)</f>
        <v>0</v>
      </c>
      <c r="I1965" s="15" t="n">
        <v>0</v>
      </c>
      <c r="J1965" s="15" t="n">
        <v>0</v>
      </c>
      <c r="K1965" s="15" t="n">
        <v>3.59225411974725</v>
      </c>
      <c r="L1965" s="15" t="n">
        <v>70</v>
      </c>
      <c r="M1965" s="25" t="n">
        <v>5.04152884</v>
      </c>
      <c r="N1965" s="0" t="str">
        <f aca="false">A1965&amp;"_"&amp;B1965</f>
        <v>MAW753_1</v>
      </c>
      <c r="O1965" s="0" t="n">
        <f aca="false">HLOOKUP(N1965,UP!$C$15:$AH$16,2,0)</f>
        <v>1</v>
      </c>
    </row>
    <row r="1966" customFormat="false" ht="15.75" hidden="false" customHeight="true" outlineLevel="0" collapsed="false">
      <c r="A1966" s="21" t="s">
        <v>62</v>
      </c>
      <c r="B1966" s="36" t="n">
        <v>1</v>
      </c>
      <c r="C1966" s="37" t="s">
        <v>56</v>
      </c>
      <c r="D1966" s="38" t="n">
        <v>6669</v>
      </c>
      <c r="E1966" s="24" t="s">
        <v>98</v>
      </c>
      <c r="F1966" s="15" t="n">
        <f aca="false">IF(ISERROR(SEARCH("2",E1966)),0,1)</f>
        <v>1</v>
      </c>
      <c r="G1966" s="15" t="n">
        <v>0</v>
      </c>
      <c r="H1966" s="2" t="n">
        <f aca="false">MAX(I1966:J1966)</f>
        <v>0</v>
      </c>
      <c r="I1966" s="15" t="n">
        <v>0</v>
      </c>
      <c r="J1966" s="15" t="n">
        <v>0</v>
      </c>
      <c r="K1966" s="15" t="n">
        <v>7.36024107855468</v>
      </c>
      <c r="L1966" s="15" t="n">
        <v>70</v>
      </c>
      <c r="M1966" s="25" t="n">
        <v>5.04152884</v>
      </c>
      <c r="N1966" s="0" t="str">
        <f aca="false">A1966&amp;"_"&amp;B1966</f>
        <v>MAW753_1</v>
      </c>
      <c r="O1966" s="0" t="n">
        <f aca="false">HLOOKUP(N1966,UP!$C$15:$AH$16,2,0)</f>
        <v>1</v>
      </c>
    </row>
    <row r="1967" customFormat="false" ht="15.75" hidden="false" customHeight="true" outlineLevel="0" collapsed="false">
      <c r="A1967" s="21" t="s">
        <v>62</v>
      </c>
      <c r="B1967" s="36" t="n">
        <v>1</v>
      </c>
      <c r="C1967" s="37" t="s">
        <v>56</v>
      </c>
      <c r="D1967" s="38" t="n">
        <v>6072</v>
      </c>
      <c r="E1967" s="24" t="s">
        <v>98</v>
      </c>
      <c r="F1967" s="15" t="n">
        <f aca="false">IF(ISERROR(SEARCH("2",E1967)),0,1)</f>
        <v>1</v>
      </c>
      <c r="G1967" s="15" t="n">
        <v>0</v>
      </c>
      <c r="H1967" s="2" t="n">
        <f aca="false">MAX(I1967:J1967)</f>
        <v>0</v>
      </c>
      <c r="I1967" s="15" t="n">
        <v>0</v>
      </c>
      <c r="J1967" s="15" t="n">
        <v>0</v>
      </c>
      <c r="K1967" s="15" t="n">
        <v>6.53302046295631</v>
      </c>
      <c r="L1967" s="15" t="n">
        <v>70</v>
      </c>
      <c r="M1967" s="25" t="n">
        <v>5.04152884</v>
      </c>
      <c r="N1967" s="0" t="str">
        <f aca="false">A1967&amp;"_"&amp;B1967</f>
        <v>MAW753_1</v>
      </c>
      <c r="O1967" s="0" t="n">
        <f aca="false">HLOOKUP(N1967,UP!$C$15:$AH$16,2,0)</f>
        <v>1</v>
      </c>
    </row>
    <row r="1968" customFormat="false" ht="15.75" hidden="false" customHeight="true" outlineLevel="0" collapsed="false">
      <c r="A1968" s="21" t="s">
        <v>62</v>
      </c>
      <c r="B1968" s="36" t="n">
        <v>1</v>
      </c>
      <c r="C1968" s="37" t="s">
        <v>56</v>
      </c>
      <c r="D1968" s="38" t="n">
        <v>6503</v>
      </c>
      <c r="E1968" s="24" t="s">
        <v>98</v>
      </c>
      <c r="F1968" s="15" t="n">
        <f aca="false">IF(ISERROR(SEARCH("2",E1968)),0,1)</f>
        <v>1</v>
      </c>
      <c r="G1968" s="15" t="n">
        <v>0</v>
      </c>
      <c r="H1968" s="2" t="n">
        <f aca="false">MAX(I1968:J1968)</f>
        <v>0</v>
      </c>
      <c r="I1968" s="15" t="n">
        <v>0</v>
      </c>
      <c r="J1968" s="15" t="n">
        <v>0</v>
      </c>
      <c r="K1968" s="15" t="n">
        <v>8.80337093388932</v>
      </c>
      <c r="L1968" s="15" t="n">
        <v>70</v>
      </c>
      <c r="M1968" s="25" t="n">
        <v>5.04152884</v>
      </c>
      <c r="N1968" s="0" t="str">
        <f aca="false">A1968&amp;"_"&amp;B1968</f>
        <v>MAW753_1</v>
      </c>
      <c r="O1968" s="0" t="n">
        <f aca="false">HLOOKUP(N1968,UP!$C$15:$AH$16,2,0)</f>
        <v>1</v>
      </c>
    </row>
    <row r="1969" customFormat="false" ht="15.75" hidden="false" customHeight="true" outlineLevel="0" collapsed="false">
      <c r="A1969" s="21" t="s">
        <v>62</v>
      </c>
      <c r="B1969" s="36" t="n">
        <v>1</v>
      </c>
      <c r="C1969" s="37" t="s">
        <v>57</v>
      </c>
      <c r="D1969" s="38" t="n">
        <v>6688</v>
      </c>
      <c r="E1969" s="24" t="s">
        <v>98</v>
      </c>
      <c r="F1969" s="15" t="n">
        <f aca="false">IF(ISERROR(SEARCH("2",E1969)),0,1)</f>
        <v>1</v>
      </c>
      <c r="G1969" s="15" t="n">
        <v>0</v>
      </c>
      <c r="H1969" s="2" t="n">
        <f aca="false">MAX(I1969:J1969)</f>
        <v>0</v>
      </c>
      <c r="I1969" s="15" t="n">
        <v>0</v>
      </c>
      <c r="J1969" s="15" t="n">
        <v>0</v>
      </c>
      <c r="K1969" s="15" t="n">
        <v>3.97835585687343</v>
      </c>
      <c r="L1969" s="15" t="n">
        <v>70</v>
      </c>
      <c r="M1969" s="25" t="n">
        <v>5.04152884</v>
      </c>
      <c r="N1969" s="0" t="str">
        <f aca="false">A1969&amp;"_"&amp;B1969</f>
        <v>MAW753_1</v>
      </c>
      <c r="O1969" s="0" t="n">
        <f aca="false">HLOOKUP(N1969,UP!$C$15:$AH$16,2,0)</f>
        <v>1</v>
      </c>
    </row>
    <row r="1970" customFormat="false" ht="15.75" hidden="false" customHeight="true" outlineLevel="0" collapsed="false">
      <c r="A1970" s="21" t="s">
        <v>62</v>
      </c>
      <c r="B1970" s="36" t="n">
        <v>1</v>
      </c>
      <c r="C1970" s="37" t="s">
        <v>56</v>
      </c>
      <c r="D1970" s="38" t="n">
        <v>6506</v>
      </c>
      <c r="E1970" s="24" t="s">
        <v>98</v>
      </c>
      <c r="F1970" s="15" t="n">
        <f aca="false">IF(ISERROR(SEARCH("2",E1970)),0,1)</f>
        <v>1</v>
      </c>
      <c r="G1970" s="15" t="n">
        <v>0</v>
      </c>
      <c r="H1970" s="2" t="n">
        <f aca="false">MAX(I1970:J1970)</f>
        <v>0</v>
      </c>
      <c r="I1970" s="15" t="n">
        <v>0</v>
      </c>
      <c r="J1970" s="15" t="n">
        <v>0</v>
      </c>
      <c r="K1970" s="15" t="n">
        <v>5.79309685321958</v>
      </c>
      <c r="L1970" s="15" t="n">
        <v>70</v>
      </c>
      <c r="M1970" s="25" t="n">
        <v>5.04152884</v>
      </c>
      <c r="N1970" s="0" t="str">
        <f aca="false">A1970&amp;"_"&amp;B1970</f>
        <v>MAW753_1</v>
      </c>
      <c r="O1970" s="0" t="n">
        <f aca="false">HLOOKUP(N1970,UP!$C$15:$AH$16,2,0)</f>
        <v>1</v>
      </c>
    </row>
    <row r="1971" customFormat="false" ht="15.75" hidden="false" customHeight="true" outlineLevel="0" collapsed="false">
      <c r="A1971" s="21" t="s">
        <v>62</v>
      </c>
      <c r="B1971" s="36" t="n">
        <v>1</v>
      </c>
      <c r="C1971" s="37" t="s">
        <v>56</v>
      </c>
      <c r="D1971" s="38" t="n">
        <v>6693</v>
      </c>
      <c r="E1971" s="24" t="s">
        <v>98</v>
      </c>
      <c r="F1971" s="15" t="n">
        <f aca="false">IF(ISERROR(SEARCH("2",E1971)),0,1)</f>
        <v>1</v>
      </c>
      <c r="G1971" s="15" t="n">
        <v>0</v>
      </c>
      <c r="H1971" s="2" t="n">
        <f aca="false">MAX(I1971:J1971)</f>
        <v>0</v>
      </c>
      <c r="I1971" s="15" t="n">
        <v>0</v>
      </c>
      <c r="J1971" s="15" t="n">
        <v>0</v>
      </c>
      <c r="K1971" s="15" t="n">
        <v>6.84702264868262</v>
      </c>
      <c r="L1971" s="15" t="n">
        <v>70</v>
      </c>
      <c r="M1971" s="25" t="n">
        <v>5.04152884</v>
      </c>
      <c r="N1971" s="0" t="str">
        <f aca="false">A1971&amp;"_"&amp;B1971</f>
        <v>MAW753_1</v>
      </c>
      <c r="O1971" s="0" t="n">
        <f aca="false">HLOOKUP(N1971,UP!$C$15:$AH$16,2,0)</f>
        <v>1</v>
      </c>
    </row>
    <row r="1972" customFormat="false" ht="15.75" hidden="false" customHeight="true" outlineLevel="0" collapsed="false">
      <c r="A1972" s="21" t="s">
        <v>62</v>
      </c>
      <c r="B1972" s="36" t="n">
        <v>1</v>
      </c>
      <c r="C1972" s="37" t="s">
        <v>66</v>
      </c>
      <c r="D1972" s="38" t="n">
        <v>6656</v>
      </c>
      <c r="E1972" s="24" t="s">
        <v>98</v>
      </c>
      <c r="F1972" s="15" t="n">
        <f aca="false">IF(ISERROR(SEARCH("2",E1972)),0,1)</f>
        <v>1</v>
      </c>
      <c r="G1972" s="15" t="n">
        <v>0</v>
      </c>
      <c r="H1972" s="2" t="n">
        <f aca="false">MAX(I1972:J1972)</f>
        <v>0</v>
      </c>
      <c r="I1972" s="15" t="n">
        <v>0</v>
      </c>
      <c r="J1972" s="15" t="n">
        <v>0</v>
      </c>
      <c r="K1972" s="15" t="n">
        <v>6.01163389218492</v>
      </c>
      <c r="L1972" s="15" t="n">
        <v>70</v>
      </c>
      <c r="M1972" s="25" t="n">
        <v>5.04152884</v>
      </c>
      <c r="N1972" s="0" t="str">
        <f aca="false">A1972&amp;"_"&amp;B1972</f>
        <v>MAW753_1</v>
      </c>
      <c r="O1972" s="0" t="n">
        <f aca="false">HLOOKUP(N1972,UP!$C$15:$AH$16,2,0)</f>
        <v>1</v>
      </c>
    </row>
    <row r="1973" customFormat="false" ht="15.75" hidden="false" customHeight="true" outlineLevel="0" collapsed="false">
      <c r="A1973" s="21" t="s">
        <v>62</v>
      </c>
      <c r="B1973" s="36" t="n">
        <v>1</v>
      </c>
      <c r="C1973" s="37" t="s">
        <v>56</v>
      </c>
      <c r="D1973" s="38" t="n">
        <v>6658</v>
      </c>
      <c r="E1973" s="24" t="s">
        <v>98</v>
      </c>
      <c r="F1973" s="15" t="n">
        <f aca="false">IF(ISERROR(SEARCH("2",E1973)),0,1)</f>
        <v>1</v>
      </c>
      <c r="G1973" s="15" t="n">
        <v>0</v>
      </c>
      <c r="H1973" s="2" t="n">
        <f aca="false">MAX(I1973:J1973)</f>
        <v>0</v>
      </c>
      <c r="I1973" s="15" t="n">
        <v>0</v>
      </c>
      <c r="J1973" s="15" t="n">
        <v>0</v>
      </c>
      <c r="K1973" s="15" t="n">
        <v>5.61909189011887</v>
      </c>
      <c r="L1973" s="15" t="n">
        <v>70</v>
      </c>
      <c r="M1973" s="25" t="n">
        <v>5.04152884</v>
      </c>
      <c r="N1973" s="0" t="str">
        <f aca="false">A1973&amp;"_"&amp;B1973</f>
        <v>MAW753_1</v>
      </c>
      <c r="O1973" s="0" t="n">
        <f aca="false">HLOOKUP(N1973,UP!$C$15:$AH$16,2,0)</f>
        <v>1</v>
      </c>
    </row>
    <row r="1974" customFormat="false" ht="15.75" hidden="false" customHeight="true" outlineLevel="0" collapsed="false">
      <c r="A1974" s="21" t="s">
        <v>62</v>
      </c>
      <c r="B1974" s="36" t="n">
        <v>1</v>
      </c>
      <c r="C1974" s="37" t="s">
        <v>71</v>
      </c>
      <c r="D1974" s="38" t="n">
        <v>6063</v>
      </c>
      <c r="E1974" s="24" t="s">
        <v>98</v>
      </c>
      <c r="F1974" s="15" t="n">
        <f aca="false">IF(ISERROR(SEARCH("2",E1974)),0,1)</f>
        <v>1</v>
      </c>
      <c r="G1974" s="15" t="n">
        <v>0</v>
      </c>
      <c r="H1974" s="2" t="n">
        <f aca="false">MAX(I1974:J1974)</f>
        <v>0</v>
      </c>
      <c r="I1974" s="15" t="n">
        <v>0</v>
      </c>
      <c r="J1974" s="15" t="n">
        <v>0</v>
      </c>
      <c r="K1974" s="15" t="n">
        <v>5.3074066289746</v>
      </c>
      <c r="L1974" s="15" t="n">
        <v>70</v>
      </c>
      <c r="M1974" s="25" t="n">
        <v>5.04152884</v>
      </c>
      <c r="N1974" s="0" t="str">
        <f aca="false">A1974&amp;"_"&amp;B1974</f>
        <v>MAW753_1</v>
      </c>
      <c r="O1974" s="0" t="n">
        <f aca="false">HLOOKUP(N1974,UP!$C$15:$AH$16,2,0)</f>
        <v>1</v>
      </c>
    </row>
    <row r="1975" customFormat="false" ht="15.75" hidden="false" customHeight="true" outlineLevel="0" collapsed="false">
      <c r="A1975" s="21" t="s">
        <v>62</v>
      </c>
      <c r="B1975" s="36" t="n">
        <v>1</v>
      </c>
      <c r="C1975" s="37" t="s">
        <v>66</v>
      </c>
      <c r="D1975" s="38" t="n">
        <v>6065</v>
      </c>
      <c r="E1975" s="24" t="s">
        <v>98</v>
      </c>
      <c r="F1975" s="15" t="n">
        <f aca="false">IF(ISERROR(SEARCH("2",E1975)),0,1)</f>
        <v>1</v>
      </c>
      <c r="G1975" s="15" t="n">
        <v>0</v>
      </c>
      <c r="H1975" s="2" t="n">
        <f aca="false">MAX(I1975:J1975)</f>
        <v>0</v>
      </c>
      <c r="I1975" s="15" t="n">
        <v>0</v>
      </c>
      <c r="J1975" s="15" t="n">
        <v>0</v>
      </c>
      <c r="K1975" s="15" t="n">
        <v>4.86196806060373</v>
      </c>
      <c r="L1975" s="15" t="n">
        <v>70</v>
      </c>
      <c r="M1975" s="25" t="n">
        <v>5.04152884</v>
      </c>
      <c r="N1975" s="0" t="str">
        <f aca="false">A1975&amp;"_"&amp;B1975</f>
        <v>MAW753_1</v>
      </c>
      <c r="O1975" s="0" t="n">
        <f aca="false">HLOOKUP(N1975,UP!$C$15:$AH$16,2,0)</f>
        <v>1</v>
      </c>
    </row>
    <row r="1976" customFormat="false" ht="15.75" hidden="false" customHeight="true" outlineLevel="0" collapsed="false">
      <c r="A1976" s="21" t="s">
        <v>62</v>
      </c>
      <c r="B1976" s="36" t="n">
        <v>1</v>
      </c>
      <c r="C1976" s="37" t="s">
        <v>104</v>
      </c>
      <c r="D1976" s="38" t="n">
        <v>6654</v>
      </c>
      <c r="E1976" s="24" t="s">
        <v>98</v>
      </c>
      <c r="F1976" s="15" t="n">
        <f aca="false">IF(ISERROR(SEARCH("2",E1976)),0,1)</f>
        <v>1</v>
      </c>
      <c r="G1976" s="15" t="n">
        <v>0</v>
      </c>
      <c r="H1976" s="2" t="n">
        <f aca="false">MAX(I1976:J1976)</f>
        <v>0</v>
      </c>
      <c r="I1976" s="15" t="n">
        <v>0</v>
      </c>
      <c r="J1976" s="15" t="n">
        <v>0</v>
      </c>
      <c r="K1976" s="15" t="n">
        <v>5.94703489324548</v>
      </c>
      <c r="L1976" s="15" t="n">
        <v>70</v>
      </c>
      <c r="M1976" s="25" t="n">
        <v>5.04152884</v>
      </c>
      <c r="N1976" s="0" t="str">
        <f aca="false">A1976&amp;"_"&amp;B1976</f>
        <v>MAW753_1</v>
      </c>
      <c r="O1976" s="0" t="n">
        <f aca="false">HLOOKUP(N1976,UP!$C$15:$AH$16,2,0)</f>
        <v>1</v>
      </c>
    </row>
    <row r="1977" customFormat="false" ht="15.75" hidden="false" customHeight="true" outlineLevel="0" collapsed="false">
      <c r="A1977" s="21" t="s">
        <v>62</v>
      </c>
      <c r="B1977" s="36" t="n">
        <v>1</v>
      </c>
      <c r="C1977" s="37" t="s">
        <v>56</v>
      </c>
      <c r="D1977" s="38" t="n">
        <v>6085</v>
      </c>
      <c r="E1977" s="24" t="s">
        <v>98</v>
      </c>
      <c r="F1977" s="15" t="n">
        <f aca="false">IF(ISERROR(SEARCH("2",E1977)),0,1)</f>
        <v>1</v>
      </c>
      <c r="G1977" s="15" t="n">
        <v>0</v>
      </c>
      <c r="H1977" s="2" t="n">
        <f aca="false">MAX(I1977:J1977)</f>
        <v>0</v>
      </c>
      <c r="I1977" s="15" t="n">
        <v>0</v>
      </c>
      <c r="J1977" s="15" t="n">
        <v>0</v>
      </c>
      <c r="K1977" s="15" t="n">
        <v>6.08180921808448</v>
      </c>
      <c r="L1977" s="15" t="n">
        <v>70</v>
      </c>
      <c r="M1977" s="25" t="n">
        <v>5.04152884</v>
      </c>
      <c r="N1977" s="0" t="str">
        <f aca="false">A1977&amp;"_"&amp;B1977</f>
        <v>MAW753_1</v>
      </c>
      <c r="O1977" s="0" t="n">
        <f aca="false">HLOOKUP(N1977,UP!$C$15:$AH$16,2,0)</f>
        <v>1</v>
      </c>
    </row>
    <row r="1978" customFormat="false" ht="15.75" hidden="false" customHeight="true" outlineLevel="0" collapsed="false">
      <c r="A1978" s="21" t="s">
        <v>47</v>
      </c>
      <c r="B1978" s="26" t="n">
        <v>1</v>
      </c>
      <c r="C1978" s="27" t="s">
        <v>56</v>
      </c>
      <c r="D1978" s="27" t="n">
        <v>872</v>
      </c>
      <c r="E1978" s="24" t="s">
        <v>92</v>
      </c>
      <c r="F1978" s="15" t="n">
        <v>1</v>
      </c>
      <c r="G1978" s="15" t="n">
        <v>0</v>
      </c>
      <c r="H1978" s="2" t="n">
        <f aca="false">MAX(I1978:J1978)</f>
        <v>0</v>
      </c>
      <c r="I1978" s="15" t="n">
        <v>0</v>
      </c>
      <c r="J1978" s="15" t="n">
        <v>0</v>
      </c>
      <c r="K1978" s="15" t="n">
        <v>6.13164273155205</v>
      </c>
      <c r="L1978" s="15" t="n">
        <v>70</v>
      </c>
      <c r="M1978" s="25" t="n">
        <v>5.04152884</v>
      </c>
      <c r="N1978" s="0" t="str">
        <f aca="false">A1978&amp;"_"&amp;B1978</f>
        <v>MAW744_1</v>
      </c>
      <c r="O1978" s="0" t="n">
        <f aca="false">HLOOKUP(N1978,UP!$C$15:$AH$16,2,0)</f>
        <v>0</v>
      </c>
    </row>
    <row r="1979" customFormat="false" ht="15.75" hidden="false" customHeight="true" outlineLevel="0" collapsed="false">
      <c r="A1979" s="21" t="s">
        <v>47</v>
      </c>
      <c r="B1979" s="26" t="n">
        <v>1</v>
      </c>
      <c r="C1979" s="27" t="s">
        <v>56</v>
      </c>
      <c r="D1979" s="27" t="n">
        <v>735</v>
      </c>
      <c r="E1979" s="24" t="s">
        <v>92</v>
      </c>
      <c r="F1979" s="15" t="n">
        <v>1</v>
      </c>
      <c r="G1979" s="15" t="n">
        <v>0</v>
      </c>
      <c r="H1979" s="2" t="n">
        <f aca="false">MAX(I1979:J1979)</f>
        <v>0</v>
      </c>
      <c r="I1979" s="15" t="n">
        <v>0</v>
      </c>
      <c r="J1979" s="15" t="n">
        <v>0</v>
      </c>
      <c r="K1979" s="15" t="n">
        <v>4.40093933868943</v>
      </c>
      <c r="L1979" s="15" t="n">
        <v>70</v>
      </c>
      <c r="M1979" s="25" t="n">
        <v>5.04152884</v>
      </c>
      <c r="N1979" s="0" t="str">
        <f aca="false">A1979&amp;"_"&amp;B1979</f>
        <v>MAW744_1</v>
      </c>
      <c r="O1979" s="0" t="n">
        <f aca="false">HLOOKUP(N1979,UP!$C$15:$AH$16,2,0)</f>
        <v>0</v>
      </c>
    </row>
    <row r="1980" customFormat="false" ht="15.75" hidden="false" customHeight="true" outlineLevel="0" collapsed="false">
      <c r="A1980" s="21" t="s">
        <v>47</v>
      </c>
      <c r="B1980" s="26" t="n">
        <v>1</v>
      </c>
      <c r="C1980" s="27" t="s">
        <v>56</v>
      </c>
      <c r="D1980" s="27" t="n">
        <v>877</v>
      </c>
      <c r="E1980" s="24" t="s">
        <v>92</v>
      </c>
      <c r="F1980" s="15" t="n">
        <v>1</v>
      </c>
      <c r="G1980" s="15" t="n">
        <v>0</v>
      </c>
      <c r="H1980" s="2" t="n">
        <f aca="false">MAX(I1980:J1980)</f>
        <v>0</v>
      </c>
      <c r="I1980" s="15" t="n">
        <v>0</v>
      </c>
      <c r="J1980" s="15" t="n">
        <v>0</v>
      </c>
      <c r="K1980" s="15" t="n">
        <v>6.90977596193807</v>
      </c>
      <c r="L1980" s="15" t="n">
        <v>70</v>
      </c>
      <c r="M1980" s="25" t="n">
        <v>5.04152884</v>
      </c>
      <c r="N1980" s="0" t="str">
        <f aca="false">A1980&amp;"_"&amp;B1980</f>
        <v>MAW744_1</v>
      </c>
      <c r="O1980" s="0" t="n">
        <f aca="false">HLOOKUP(N1980,UP!$C$15:$AH$16,2,0)</f>
        <v>0</v>
      </c>
    </row>
    <row r="1981" customFormat="false" ht="15.75" hidden="false" customHeight="true" outlineLevel="0" collapsed="false">
      <c r="A1981" s="21" t="s">
        <v>47</v>
      </c>
      <c r="B1981" s="26" t="n">
        <v>1</v>
      </c>
      <c r="C1981" s="27" t="s">
        <v>56</v>
      </c>
      <c r="D1981" s="27" t="n">
        <v>879</v>
      </c>
      <c r="E1981" s="24" t="s">
        <v>92</v>
      </c>
      <c r="F1981" s="15" t="n">
        <v>1</v>
      </c>
      <c r="G1981" s="15" t="n">
        <v>0</v>
      </c>
      <c r="H1981" s="2" t="n">
        <f aca="false">MAX(I1981:J1981)</f>
        <v>0</v>
      </c>
      <c r="I1981" s="15" t="n">
        <v>0</v>
      </c>
      <c r="J1981" s="15" t="n">
        <v>0</v>
      </c>
      <c r="K1981" s="15" t="n">
        <v>4.63188566863645</v>
      </c>
      <c r="L1981" s="15" t="n">
        <v>70</v>
      </c>
      <c r="M1981" s="25" t="n">
        <v>5.04152884</v>
      </c>
      <c r="N1981" s="0" t="str">
        <f aca="false">A1981&amp;"_"&amp;B1981</f>
        <v>MAW744_1</v>
      </c>
      <c r="O1981" s="0" t="n">
        <f aca="false">HLOOKUP(N1981,UP!$C$15:$AH$16,2,0)</f>
        <v>0</v>
      </c>
    </row>
    <row r="1982" customFormat="false" ht="15.75" hidden="false" customHeight="true" outlineLevel="0" collapsed="false">
      <c r="A1982" s="21" t="s">
        <v>47</v>
      </c>
      <c r="B1982" s="26" t="n">
        <v>1</v>
      </c>
      <c r="C1982" s="27" t="s">
        <v>56</v>
      </c>
      <c r="D1982" s="27" t="n">
        <v>705</v>
      </c>
      <c r="E1982" s="24" t="s">
        <v>92</v>
      </c>
      <c r="F1982" s="15" t="n">
        <v>1</v>
      </c>
      <c r="G1982" s="15" t="n">
        <v>0</v>
      </c>
      <c r="H1982" s="2" t="n">
        <f aca="false">MAX(I1982:J1982)</f>
        <v>0</v>
      </c>
      <c r="I1982" s="15" t="n">
        <v>0</v>
      </c>
      <c r="J1982" s="15" t="n">
        <v>0</v>
      </c>
      <c r="K1982" s="15" t="n">
        <v>6.525087941506</v>
      </c>
      <c r="L1982" s="15" t="n">
        <v>70</v>
      </c>
      <c r="M1982" s="25" t="n">
        <v>5.04152884</v>
      </c>
      <c r="N1982" s="0" t="str">
        <f aca="false">A1982&amp;"_"&amp;B1982</f>
        <v>MAW744_1</v>
      </c>
      <c r="O1982" s="0" t="n">
        <f aca="false">HLOOKUP(N1982,UP!$C$15:$AH$16,2,0)</f>
        <v>0</v>
      </c>
    </row>
    <row r="1983" customFormat="false" ht="15.75" hidden="false" customHeight="true" outlineLevel="0" collapsed="false">
      <c r="A1983" s="21" t="s">
        <v>47</v>
      </c>
      <c r="B1983" s="26" t="n">
        <v>1</v>
      </c>
      <c r="C1983" s="27" t="s">
        <v>56</v>
      </c>
      <c r="D1983" s="27" t="n">
        <v>882</v>
      </c>
      <c r="E1983" s="24" t="s">
        <v>92</v>
      </c>
      <c r="F1983" s="15" t="n">
        <v>1</v>
      </c>
      <c r="G1983" s="15" t="n">
        <v>0</v>
      </c>
      <c r="H1983" s="2" t="n">
        <f aca="false">MAX(I1983:J1983)</f>
        <v>0</v>
      </c>
      <c r="I1983" s="15" t="n">
        <v>0</v>
      </c>
      <c r="J1983" s="15" t="n">
        <v>0</v>
      </c>
      <c r="K1983" s="15" t="n">
        <v>4.39430272420872</v>
      </c>
      <c r="L1983" s="15" t="n">
        <v>70</v>
      </c>
      <c r="M1983" s="25" t="n">
        <v>5.04152884</v>
      </c>
      <c r="N1983" s="0" t="str">
        <f aca="false">A1983&amp;"_"&amp;B1983</f>
        <v>MAW744_1</v>
      </c>
      <c r="O1983" s="0" t="n">
        <f aca="false">HLOOKUP(N1983,UP!$C$15:$AH$16,2,0)</f>
        <v>0</v>
      </c>
    </row>
    <row r="1984" customFormat="false" ht="15.75" hidden="false" customHeight="true" outlineLevel="0" collapsed="false">
      <c r="A1984" s="21" t="s">
        <v>47</v>
      </c>
      <c r="B1984" s="26" t="n">
        <v>1</v>
      </c>
      <c r="C1984" s="27" t="s">
        <v>56</v>
      </c>
      <c r="D1984" s="27" t="n">
        <v>840</v>
      </c>
      <c r="E1984" s="24" t="s">
        <v>92</v>
      </c>
      <c r="F1984" s="15" t="n">
        <v>1</v>
      </c>
      <c r="G1984" s="15" t="n">
        <v>0</v>
      </c>
      <c r="H1984" s="2" t="n">
        <f aca="false">MAX(I1984:J1984)</f>
        <v>0</v>
      </c>
      <c r="I1984" s="15" t="n">
        <v>0</v>
      </c>
      <c r="J1984" s="15" t="n">
        <v>0</v>
      </c>
      <c r="K1984" s="15" t="n">
        <v>6.44026493985908</v>
      </c>
      <c r="L1984" s="15" t="n">
        <v>70</v>
      </c>
      <c r="M1984" s="25" t="n">
        <v>5.04152884</v>
      </c>
      <c r="N1984" s="0" t="str">
        <f aca="false">A1984&amp;"_"&amp;B1984</f>
        <v>MAW744_1</v>
      </c>
      <c r="O1984" s="0" t="n">
        <f aca="false">HLOOKUP(N1984,UP!$C$15:$AH$16,2,0)</f>
        <v>0</v>
      </c>
    </row>
    <row r="1985" customFormat="false" ht="15.75" hidden="false" customHeight="true" outlineLevel="0" collapsed="false">
      <c r="A1985" s="21" t="s">
        <v>47</v>
      </c>
      <c r="B1985" s="26" t="n">
        <v>1</v>
      </c>
      <c r="C1985" s="27" t="s">
        <v>56</v>
      </c>
      <c r="D1985" s="27" t="n">
        <v>845</v>
      </c>
      <c r="E1985" s="24" t="s">
        <v>92</v>
      </c>
      <c r="F1985" s="15" t="n">
        <v>1</v>
      </c>
      <c r="G1985" s="15" t="n">
        <v>0</v>
      </c>
      <c r="H1985" s="2" t="n">
        <f aca="false">MAX(I1985:J1985)</f>
        <v>0</v>
      </c>
      <c r="I1985" s="15" t="n">
        <v>0</v>
      </c>
      <c r="J1985" s="15" t="n">
        <v>0</v>
      </c>
      <c r="K1985" s="15" t="n">
        <v>4.56339894878819</v>
      </c>
      <c r="L1985" s="15" t="n">
        <v>70</v>
      </c>
      <c r="M1985" s="25" t="n">
        <v>5.04152884</v>
      </c>
      <c r="N1985" s="0" t="str">
        <f aca="false">A1985&amp;"_"&amp;B1985</f>
        <v>MAW744_1</v>
      </c>
      <c r="O1985" s="0" t="n">
        <f aca="false">HLOOKUP(N1985,UP!$C$15:$AH$16,2,0)</f>
        <v>0</v>
      </c>
    </row>
    <row r="1986" customFormat="false" ht="15.75" hidden="false" customHeight="true" outlineLevel="0" collapsed="false">
      <c r="A1986" s="21" t="s">
        <v>47</v>
      </c>
      <c r="B1986" s="26" t="n">
        <v>1</v>
      </c>
      <c r="C1986" s="27" t="s">
        <v>61</v>
      </c>
      <c r="D1986" s="27" t="n">
        <v>560</v>
      </c>
      <c r="E1986" s="24" t="s">
        <v>92</v>
      </c>
      <c r="F1986" s="15" t="n">
        <v>1</v>
      </c>
      <c r="G1986" s="15" t="n">
        <v>0</v>
      </c>
      <c r="H1986" s="2" t="n">
        <f aca="false">MAX(I1986:J1986)</f>
        <v>0</v>
      </c>
      <c r="I1986" s="15" t="n">
        <v>0</v>
      </c>
      <c r="J1986" s="15" t="n">
        <v>0</v>
      </c>
      <c r="K1986" s="15" t="n">
        <v>2.09104407022937</v>
      </c>
      <c r="L1986" s="15" t="n">
        <v>70</v>
      </c>
      <c r="M1986" s="25" t="n">
        <v>5.04152884</v>
      </c>
      <c r="N1986" s="0" t="str">
        <f aca="false">A1986&amp;"_"&amp;B1986</f>
        <v>MAW744_1</v>
      </c>
      <c r="O1986" s="0" t="n">
        <f aca="false">HLOOKUP(N1986,UP!$C$15:$AH$16,2,0)</f>
        <v>0</v>
      </c>
    </row>
    <row r="1987" customFormat="false" ht="15.75" hidden="false" customHeight="true" outlineLevel="0" collapsed="false">
      <c r="A1987" s="21" t="s">
        <v>47</v>
      </c>
      <c r="B1987" s="26" t="n">
        <v>1</v>
      </c>
      <c r="C1987" s="27" t="s">
        <v>56</v>
      </c>
      <c r="D1987" s="27" t="n">
        <v>696</v>
      </c>
      <c r="E1987" s="24" t="s">
        <v>92</v>
      </c>
      <c r="F1987" s="15" t="n">
        <v>1</v>
      </c>
      <c r="G1987" s="15" t="n">
        <v>0</v>
      </c>
      <c r="H1987" s="2" t="n">
        <f aca="false">MAX(I1987:J1987)</f>
        <v>0</v>
      </c>
      <c r="I1987" s="15" t="n">
        <v>0</v>
      </c>
      <c r="J1987" s="15" t="n">
        <v>0</v>
      </c>
      <c r="K1987" s="15" t="n">
        <v>5.38948073704963</v>
      </c>
      <c r="L1987" s="15" t="n">
        <v>70</v>
      </c>
      <c r="M1987" s="25" t="n">
        <v>5.04152884</v>
      </c>
      <c r="N1987" s="0" t="str">
        <f aca="false">A1987&amp;"_"&amp;B1987</f>
        <v>MAW744_1</v>
      </c>
      <c r="O1987" s="0" t="n">
        <f aca="false">HLOOKUP(N1987,UP!$C$15:$AH$16,2,0)</f>
        <v>0</v>
      </c>
    </row>
    <row r="1988" customFormat="false" ht="15.75" hidden="false" customHeight="true" outlineLevel="0" collapsed="false">
      <c r="A1988" s="21" t="s">
        <v>47</v>
      </c>
      <c r="B1988" s="26" t="n">
        <v>1</v>
      </c>
      <c r="C1988" s="27" t="s">
        <v>56</v>
      </c>
      <c r="D1988" s="27" t="n">
        <v>687</v>
      </c>
      <c r="E1988" s="24" t="s">
        <v>92</v>
      </c>
      <c r="F1988" s="15" t="n">
        <v>1</v>
      </c>
      <c r="G1988" s="15" t="n">
        <v>0</v>
      </c>
      <c r="H1988" s="2" t="n">
        <f aca="false">MAX(I1988:J1988)</f>
        <v>0</v>
      </c>
      <c r="I1988" s="15" t="n">
        <v>0</v>
      </c>
      <c r="J1988" s="15" t="n">
        <v>0</v>
      </c>
      <c r="K1988" s="15" t="n">
        <v>2.82052188439292</v>
      </c>
      <c r="L1988" s="15" t="n">
        <v>70</v>
      </c>
      <c r="M1988" s="25" t="n">
        <v>5.04152884</v>
      </c>
      <c r="N1988" s="0" t="str">
        <f aca="false">A1988&amp;"_"&amp;B1988</f>
        <v>MAW744_1</v>
      </c>
      <c r="O1988" s="0" t="n">
        <f aca="false">HLOOKUP(N1988,UP!$C$15:$AH$16,2,0)</f>
        <v>0</v>
      </c>
    </row>
    <row r="1989" customFormat="false" ht="15.75" hidden="false" customHeight="true" outlineLevel="0" collapsed="false">
      <c r="A1989" s="21" t="s">
        <v>47</v>
      </c>
      <c r="B1989" s="26" t="n">
        <v>1</v>
      </c>
      <c r="C1989" s="27" t="s">
        <v>56</v>
      </c>
      <c r="D1989" s="27" t="n">
        <v>691</v>
      </c>
      <c r="E1989" s="24" t="s">
        <v>92</v>
      </c>
      <c r="F1989" s="15" t="n">
        <v>1</v>
      </c>
      <c r="G1989" s="15" t="n">
        <v>0</v>
      </c>
      <c r="H1989" s="2" t="n">
        <f aca="false">MAX(I1989:J1989)</f>
        <v>0</v>
      </c>
      <c r="I1989" s="15" t="n">
        <v>0</v>
      </c>
      <c r="J1989" s="15" t="n">
        <v>0</v>
      </c>
      <c r="K1989" s="15" t="n">
        <v>6.07913886432893</v>
      </c>
      <c r="L1989" s="15" t="n">
        <v>70</v>
      </c>
      <c r="M1989" s="25" t="n">
        <v>5.04152884</v>
      </c>
      <c r="N1989" s="0" t="str">
        <f aca="false">A1989&amp;"_"&amp;B1989</f>
        <v>MAW744_1</v>
      </c>
      <c r="O1989" s="0" t="n">
        <f aca="false">HLOOKUP(N1989,UP!$C$15:$AH$16,2,0)</f>
        <v>0</v>
      </c>
    </row>
    <row r="1990" customFormat="false" ht="15.75" hidden="false" customHeight="true" outlineLevel="0" collapsed="false">
      <c r="A1990" s="21" t="s">
        <v>47</v>
      </c>
      <c r="B1990" s="26" t="n">
        <v>1</v>
      </c>
      <c r="C1990" s="27" t="s">
        <v>56</v>
      </c>
      <c r="D1990" s="27" t="n">
        <v>820</v>
      </c>
      <c r="E1990" s="24" t="s">
        <v>92</v>
      </c>
      <c r="F1990" s="15" t="n">
        <v>1</v>
      </c>
      <c r="G1990" s="15" t="n">
        <v>0</v>
      </c>
      <c r="H1990" s="2" t="n">
        <f aca="false">MAX(I1990:J1990)</f>
        <v>0</v>
      </c>
      <c r="I1990" s="15" t="n">
        <v>0</v>
      </c>
      <c r="J1990" s="15" t="n">
        <v>0</v>
      </c>
      <c r="K1990" s="15" t="n">
        <v>6.25962336227766</v>
      </c>
      <c r="L1990" s="15" t="n">
        <v>70</v>
      </c>
      <c r="M1990" s="25" t="n">
        <v>5.04152884</v>
      </c>
      <c r="N1990" s="0" t="str">
        <f aca="false">A1990&amp;"_"&amp;B1990</f>
        <v>MAW744_1</v>
      </c>
      <c r="O1990" s="0" t="n">
        <f aca="false">HLOOKUP(N1990,UP!$C$15:$AH$16,2,0)</f>
        <v>0</v>
      </c>
    </row>
    <row r="1991" customFormat="false" ht="15.75" hidden="false" customHeight="true" outlineLevel="0" collapsed="false">
      <c r="A1991" s="21" t="s">
        <v>47</v>
      </c>
      <c r="B1991" s="26" t="n">
        <v>1</v>
      </c>
      <c r="C1991" s="27" t="s">
        <v>56</v>
      </c>
      <c r="D1991" s="27" t="n">
        <v>566</v>
      </c>
      <c r="E1991" s="24" t="s">
        <v>92</v>
      </c>
      <c r="F1991" s="15" t="n">
        <v>1</v>
      </c>
      <c r="G1991" s="15" t="n">
        <v>0</v>
      </c>
      <c r="H1991" s="2" t="n">
        <f aca="false">MAX(I1991:J1991)</f>
        <v>0</v>
      </c>
      <c r="I1991" s="15" t="n">
        <v>0</v>
      </c>
      <c r="J1991" s="15" t="n">
        <v>0</v>
      </c>
      <c r="K1991" s="15" t="n">
        <v>4.42116334139692</v>
      </c>
      <c r="L1991" s="15" t="n">
        <v>70</v>
      </c>
      <c r="M1991" s="25" t="n">
        <v>5.04152884</v>
      </c>
      <c r="N1991" s="0" t="str">
        <f aca="false">A1991&amp;"_"&amp;B1991</f>
        <v>MAW744_1</v>
      </c>
      <c r="O1991" s="0" t="n">
        <f aca="false">HLOOKUP(N1991,UP!$C$15:$AH$16,2,0)</f>
        <v>0</v>
      </c>
    </row>
    <row r="1992" customFormat="false" ht="15.75" hidden="false" customHeight="true" outlineLevel="0" collapsed="false">
      <c r="A1992" s="21" t="s">
        <v>47</v>
      </c>
      <c r="B1992" s="26" t="n">
        <v>1</v>
      </c>
      <c r="C1992" s="27" t="s">
        <v>56</v>
      </c>
      <c r="D1992" s="27" t="n">
        <v>860</v>
      </c>
      <c r="E1992" s="24" t="s">
        <v>92</v>
      </c>
      <c r="F1992" s="15" t="n">
        <v>1</v>
      </c>
      <c r="G1992" s="15" t="n">
        <v>0</v>
      </c>
      <c r="H1992" s="2" t="n">
        <f aca="false">MAX(I1992:J1992)</f>
        <v>0</v>
      </c>
      <c r="I1992" s="15" t="n">
        <v>0</v>
      </c>
      <c r="J1992" s="15" t="n">
        <v>0</v>
      </c>
      <c r="K1992" s="15" t="n">
        <v>4.73123853630623</v>
      </c>
      <c r="L1992" s="15" t="n">
        <v>70</v>
      </c>
      <c r="M1992" s="25" t="n">
        <v>5.04152884</v>
      </c>
      <c r="N1992" s="0" t="str">
        <f aca="false">A1992&amp;"_"&amp;B1992</f>
        <v>MAW744_1</v>
      </c>
      <c r="O1992" s="0" t="n">
        <f aca="false">HLOOKUP(N1992,UP!$C$15:$AH$16,2,0)</f>
        <v>0</v>
      </c>
    </row>
    <row r="1993" customFormat="false" ht="15.75" hidden="false" customHeight="true" outlineLevel="0" collapsed="false">
      <c r="A1993" s="21" t="s">
        <v>47</v>
      </c>
      <c r="B1993" s="26" t="n">
        <v>2</v>
      </c>
      <c r="C1993" s="27" t="s">
        <v>56</v>
      </c>
      <c r="D1993" s="27" t="n">
        <v>191</v>
      </c>
      <c r="E1993" s="24" t="s">
        <v>92</v>
      </c>
      <c r="F1993" s="15" t="n">
        <v>1</v>
      </c>
      <c r="G1993" s="15" t="n">
        <v>0</v>
      </c>
      <c r="H1993" s="2" t="n">
        <f aca="false">MAX(I1993:J1993)</f>
        <v>0</v>
      </c>
      <c r="I1993" s="15" t="n">
        <v>0</v>
      </c>
      <c r="J1993" s="15" t="n">
        <v>0</v>
      </c>
      <c r="K1993" s="15" t="n">
        <v>4.88831816898572</v>
      </c>
      <c r="L1993" s="15" t="n">
        <v>70</v>
      </c>
      <c r="M1993" s="25" t="n">
        <v>5.04152884</v>
      </c>
      <c r="N1993" s="0" t="str">
        <f aca="false">A1993&amp;"_"&amp;B1993</f>
        <v>MAW744_2</v>
      </c>
      <c r="O1993" s="0" t="n">
        <f aca="false">HLOOKUP(N1993,UP!$C$15:$AH$16,2,0)</f>
        <v>1</v>
      </c>
    </row>
    <row r="1994" customFormat="false" ht="15.75" hidden="false" customHeight="true" outlineLevel="0" collapsed="false">
      <c r="A1994" s="21" t="s">
        <v>47</v>
      </c>
      <c r="B1994" s="26" t="n">
        <v>2</v>
      </c>
      <c r="C1994" s="27" t="s">
        <v>76</v>
      </c>
      <c r="D1994" s="27" t="n">
        <v>538</v>
      </c>
      <c r="E1994" s="24" t="s">
        <v>92</v>
      </c>
      <c r="F1994" s="15" t="n">
        <v>1</v>
      </c>
      <c r="G1994" s="15" t="n">
        <v>0</v>
      </c>
      <c r="H1994" s="2" t="n">
        <f aca="false">MAX(I1994:J1994)</f>
        <v>0</v>
      </c>
      <c r="I1994" s="15" t="n">
        <v>0</v>
      </c>
      <c r="J1994" s="15" t="n">
        <v>0</v>
      </c>
      <c r="K1994" s="15" t="n">
        <v>7.50942745969202</v>
      </c>
      <c r="L1994" s="15" t="n">
        <v>70</v>
      </c>
      <c r="M1994" s="25" t="n">
        <v>5.04152884</v>
      </c>
      <c r="N1994" s="0" t="str">
        <f aca="false">A1994&amp;"_"&amp;B1994</f>
        <v>MAW744_2</v>
      </c>
      <c r="O1994" s="0" t="n">
        <f aca="false">HLOOKUP(N1994,UP!$C$15:$AH$16,2,0)</f>
        <v>1</v>
      </c>
    </row>
    <row r="1995" customFormat="false" ht="15.75" hidden="false" customHeight="true" outlineLevel="0" collapsed="false">
      <c r="A1995" s="21" t="s">
        <v>47</v>
      </c>
      <c r="B1995" s="26" t="n">
        <v>2</v>
      </c>
      <c r="C1995" s="27" t="s">
        <v>56</v>
      </c>
      <c r="D1995" s="27" t="n">
        <v>540</v>
      </c>
      <c r="E1995" s="24" t="s">
        <v>92</v>
      </c>
      <c r="F1995" s="15" t="n">
        <v>1</v>
      </c>
      <c r="G1995" s="15" t="n">
        <v>0</v>
      </c>
      <c r="H1995" s="2" t="n">
        <f aca="false">MAX(I1995:J1995)</f>
        <v>0</v>
      </c>
      <c r="I1995" s="15" t="n">
        <v>0</v>
      </c>
      <c r="J1995" s="15" t="n">
        <v>0</v>
      </c>
      <c r="K1995" s="15" t="n">
        <v>3.65013796438964</v>
      </c>
      <c r="L1995" s="15" t="n">
        <v>70</v>
      </c>
      <c r="M1995" s="25" t="n">
        <v>5.04152884</v>
      </c>
      <c r="N1995" s="0" t="str">
        <f aca="false">A1995&amp;"_"&amp;B1995</f>
        <v>MAW744_2</v>
      </c>
      <c r="O1995" s="0" t="n">
        <f aca="false">HLOOKUP(N1995,UP!$C$15:$AH$16,2,0)</f>
        <v>1</v>
      </c>
    </row>
    <row r="1996" customFormat="false" ht="15.75" hidden="false" customHeight="true" outlineLevel="0" collapsed="false">
      <c r="A1996" s="21" t="s">
        <v>47</v>
      </c>
      <c r="B1996" s="26" t="n">
        <v>2</v>
      </c>
      <c r="C1996" s="27" t="s">
        <v>76</v>
      </c>
      <c r="D1996" s="27" t="n">
        <v>663</v>
      </c>
      <c r="E1996" s="24" t="s">
        <v>92</v>
      </c>
      <c r="F1996" s="15" t="n">
        <v>1</v>
      </c>
      <c r="G1996" s="15" t="n">
        <v>0</v>
      </c>
      <c r="H1996" s="2" t="n">
        <f aca="false">MAX(I1996:J1996)</f>
        <v>0</v>
      </c>
      <c r="I1996" s="15" t="n">
        <v>0</v>
      </c>
      <c r="J1996" s="15" t="n">
        <v>0</v>
      </c>
      <c r="K1996" s="15" t="n">
        <v>7.26132017987477</v>
      </c>
      <c r="L1996" s="15" t="n">
        <v>70</v>
      </c>
      <c r="M1996" s="25" t="n">
        <v>5.04152884</v>
      </c>
      <c r="N1996" s="0" t="str">
        <f aca="false">A1996&amp;"_"&amp;B1996</f>
        <v>MAW744_2</v>
      </c>
      <c r="O1996" s="0" t="n">
        <f aca="false">HLOOKUP(N1996,UP!$C$15:$AH$16,2,0)</f>
        <v>1</v>
      </c>
    </row>
    <row r="1997" customFormat="false" ht="15.75" hidden="false" customHeight="true" outlineLevel="0" collapsed="false">
      <c r="A1997" s="21" t="s">
        <v>47</v>
      </c>
      <c r="B1997" s="26" t="n">
        <v>2</v>
      </c>
      <c r="C1997" s="27" t="s">
        <v>56</v>
      </c>
      <c r="D1997" s="27" t="n">
        <v>184</v>
      </c>
      <c r="E1997" s="24" t="s">
        <v>92</v>
      </c>
      <c r="F1997" s="15" t="n">
        <v>1</v>
      </c>
      <c r="G1997" s="15" t="n">
        <v>0</v>
      </c>
      <c r="H1997" s="2" t="n">
        <f aca="false">MAX(I1997:J1997)</f>
        <v>0</v>
      </c>
      <c r="I1997" s="15" t="n">
        <v>0</v>
      </c>
      <c r="J1997" s="15" t="n">
        <v>0</v>
      </c>
      <c r="K1997" s="15" t="n">
        <v>5.0738292151802</v>
      </c>
      <c r="L1997" s="15" t="n">
        <v>70</v>
      </c>
      <c r="M1997" s="25" t="n">
        <v>5.04152884</v>
      </c>
      <c r="N1997" s="0" t="str">
        <f aca="false">A1997&amp;"_"&amp;B1997</f>
        <v>MAW744_2</v>
      </c>
      <c r="O1997" s="0" t="n">
        <f aca="false">HLOOKUP(N1997,UP!$C$15:$AH$16,2,0)</f>
        <v>1</v>
      </c>
    </row>
    <row r="1998" customFormat="false" ht="15.75" hidden="false" customHeight="true" outlineLevel="0" collapsed="false">
      <c r="A1998" s="21" t="s">
        <v>47</v>
      </c>
      <c r="B1998" s="26" t="n">
        <v>2</v>
      </c>
      <c r="C1998" s="27" t="s">
        <v>56</v>
      </c>
      <c r="D1998" s="27" t="n">
        <v>186</v>
      </c>
      <c r="E1998" s="24" t="s">
        <v>92</v>
      </c>
      <c r="F1998" s="15" t="n">
        <v>1</v>
      </c>
      <c r="G1998" s="15" t="n">
        <v>0</v>
      </c>
      <c r="H1998" s="2" t="n">
        <f aca="false">MAX(I1998:J1998)</f>
        <v>0</v>
      </c>
      <c r="I1998" s="15" t="n">
        <v>0</v>
      </c>
      <c r="J1998" s="15" t="n">
        <v>0</v>
      </c>
      <c r="K1998" s="15" t="n">
        <v>2.38226970921714</v>
      </c>
      <c r="L1998" s="15" t="n">
        <v>70</v>
      </c>
      <c r="M1998" s="25" t="n">
        <v>5.04152884</v>
      </c>
      <c r="N1998" s="0" t="str">
        <f aca="false">A1998&amp;"_"&amp;B1998</f>
        <v>MAW744_2</v>
      </c>
      <c r="O1998" s="0" t="n">
        <f aca="false">HLOOKUP(N1998,UP!$C$15:$AH$16,2,0)</f>
        <v>1</v>
      </c>
    </row>
    <row r="1999" customFormat="false" ht="15.75" hidden="false" customHeight="true" outlineLevel="0" collapsed="false">
      <c r="A1999" s="21" t="s">
        <v>47</v>
      </c>
      <c r="B1999" s="26" t="n">
        <v>2</v>
      </c>
      <c r="C1999" s="27" t="s">
        <v>56</v>
      </c>
      <c r="D1999" s="27" t="n">
        <v>535</v>
      </c>
      <c r="E1999" s="24" t="s">
        <v>92</v>
      </c>
      <c r="F1999" s="15" t="n">
        <v>1</v>
      </c>
      <c r="G1999" s="15" t="n">
        <v>0</v>
      </c>
      <c r="H1999" s="2" t="n">
        <f aca="false">MAX(I1999:J1999)</f>
        <v>0</v>
      </c>
      <c r="I1999" s="15" t="n">
        <v>0</v>
      </c>
      <c r="J1999" s="15" t="n">
        <v>0</v>
      </c>
      <c r="K1999" s="15" t="n">
        <v>5.78269032755456</v>
      </c>
      <c r="L1999" s="15" t="n">
        <v>70</v>
      </c>
      <c r="M1999" s="25" t="n">
        <v>5.04152884</v>
      </c>
      <c r="N1999" s="0" t="str">
        <f aca="false">A1999&amp;"_"&amp;B1999</f>
        <v>MAW744_2</v>
      </c>
      <c r="O1999" s="0" t="n">
        <f aca="false">HLOOKUP(N1999,UP!$C$15:$AH$16,2,0)</f>
        <v>1</v>
      </c>
    </row>
    <row r="2000" customFormat="false" ht="15.75" hidden="false" customHeight="true" outlineLevel="0" collapsed="false">
      <c r="A2000" s="21" t="s">
        <v>47</v>
      </c>
      <c r="B2000" s="26" t="n">
        <v>2</v>
      </c>
      <c r="C2000" s="27" t="s">
        <v>56</v>
      </c>
      <c r="D2000" s="27" t="n">
        <v>653</v>
      </c>
      <c r="E2000" s="24" t="s">
        <v>92</v>
      </c>
      <c r="F2000" s="15" t="n">
        <v>1</v>
      </c>
      <c r="G2000" s="15" t="n">
        <v>0</v>
      </c>
      <c r="H2000" s="2" t="n">
        <f aca="false">MAX(I2000:J2000)</f>
        <v>0</v>
      </c>
      <c r="I2000" s="15" t="n">
        <v>0</v>
      </c>
      <c r="J2000" s="15" t="n">
        <v>0</v>
      </c>
      <c r="K2000" s="15" t="n">
        <v>4.44967329472824</v>
      </c>
      <c r="L2000" s="15" t="n">
        <v>70</v>
      </c>
      <c r="M2000" s="25" t="n">
        <v>5.04152884</v>
      </c>
      <c r="N2000" s="0" t="str">
        <f aca="false">A2000&amp;"_"&amp;B2000</f>
        <v>MAW744_2</v>
      </c>
      <c r="O2000" s="0" t="n">
        <f aca="false">HLOOKUP(N2000,UP!$C$15:$AH$16,2,0)</f>
        <v>1</v>
      </c>
    </row>
    <row r="2001" customFormat="false" ht="15.75" hidden="false" customHeight="true" outlineLevel="0" collapsed="false">
      <c r="A2001" s="21" t="s">
        <v>47</v>
      </c>
      <c r="B2001" s="26" t="n">
        <v>2</v>
      </c>
      <c r="C2001" s="27" t="s">
        <v>95</v>
      </c>
      <c r="D2001" s="27" t="n">
        <v>166</v>
      </c>
      <c r="E2001" s="24" t="s">
        <v>92</v>
      </c>
      <c r="F2001" s="15" t="n">
        <v>1</v>
      </c>
      <c r="G2001" s="15" t="n">
        <v>0</v>
      </c>
      <c r="H2001" s="2" t="n">
        <f aca="false">MAX(I2001:J2001)</f>
        <v>0</v>
      </c>
      <c r="I2001" s="15" t="n">
        <v>0</v>
      </c>
      <c r="J2001" s="15" t="n">
        <v>0</v>
      </c>
      <c r="K2001" s="15" t="n">
        <v>4.28038072060792</v>
      </c>
      <c r="L2001" s="15" t="n">
        <v>70</v>
      </c>
      <c r="M2001" s="25" t="n">
        <v>5.04152884</v>
      </c>
      <c r="N2001" s="0" t="str">
        <f aca="false">A2001&amp;"_"&amp;B2001</f>
        <v>MAW744_2</v>
      </c>
      <c r="O2001" s="0" t="n">
        <f aca="false">HLOOKUP(N2001,UP!$C$15:$AH$16,2,0)</f>
        <v>1</v>
      </c>
    </row>
    <row r="2002" customFormat="false" ht="15.75" hidden="false" customHeight="true" outlineLevel="0" collapsed="false">
      <c r="A2002" s="21" t="s">
        <v>47</v>
      </c>
      <c r="B2002" s="26" t="n">
        <v>3</v>
      </c>
      <c r="C2002" s="27" t="s">
        <v>56</v>
      </c>
      <c r="D2002" s="27" t="n">
        <v>467</v>
      </c>
      <c r="E2002" s="24" t="s">
        <v>92</v>
      </c>
      <c r="F2002" s="15" t="n">
        <v>1</v>
      </c>
      <c r="G2002" s="15" t="n">
        <v>0</v>
      </c>
      <c r="H2002" s="2" t="n">
        <f aca="false">MAX(I2002:J2002)</f>
        <v>0</v>
      </c>
      <c r="I2002" s="15" t="n">
        <v>0</v>
      </c>
      <c r="J2002" s="15" t="n">
        <v>0</v>
      </c>
      <c r="K2002" s="15" t="n">
        <v>4.6496749370374</v>
      </c>
      <c r="L2002" s="15" t="n">
        <v>70</v>
      </c>
      <c r="M2002" s="25" t="n">
        <v>5.04152884</v>
      </c>
      <c r="N2002" s="0" t="str">
        <f aca="false">A2002&amp;"_"&amp;B2002</f>
        <v>MAW744_3</v>
      </c>
      <c r="O2002" s="0" t="n">
        <f aca="false">HLOOKUP(N2002,UP!$C$15:$AH$16,2,0)</f>
        <v>1</v>
      </c>
    </row>
    <row r="2003" customFormat="false" ht="15.75" hidden="false" customHeight="true" outlineLevel="0" collapsed="false">
      <c r="A2003" s="21" t="s">
        <v>47</v>
      </c>
      <c r="B2003" s="26" t="n">
        <v>2</v>
      </c>
      <c r="C2003" s="27" t="s">
        <v>56</v>
      </c>
      <c r="D2003" s="27" t="n">
        <v>524</v>
      </c>
      <c r="E2003" s="24" t="s">
        <v>92</v>
      </c>
      <c r="F2003" s="15" t="n">
        <v>1</v>
      </c>
      <c r="G2003" s="15" t="n">
        <v>0</v>
      </c>
      <c r="H2003" s="2" t="n">
        <f aca="false">MAX(I2003:J2003)</f>
        <v>0</v>
      </c>
      <c r="I2003" s="15" t="n">
        <v>0</v>
      </c>
      <c r="J2003" s="15" t="n">
        <v>0</v>
      </c>
      <c r="K2003" s="15" t="n">
        <v>5.28624014847104</v>
      </c>
      <c r="L2003" s="15" t="n">
        <v>70</v>
      </c>
      <c r="M2003" s="25" t="n">
        <v>5.04152884</v>
      </c>
      <c r="N2003" s="0" t="str">
        <f aca="false">A2003&amp;"_"&amp;B2003</f>
        <v>MAW744_2</v>
      </c>
      <c r="O2003" s="0" t="n">
        <f aca="false">HLOOKUP(N2003,UP!$C$15:$AH$16,2,0)</f>
        <v>1</v>
      </c>
    </row>
    <row r="2004" customFormat="false" ht="15.75" hidden="false" customHeight="true" outlineLevel="0" collapsed="false">
      <c r="A2004" s="21" t="s">
        <v>47</v>
      </c>
      <c r="B2004" s="26" t="n">
        <v>2</v>
      </c>
      <c r="C2004" s="27" t="s">
        <v>56</v>
      </c>
      <c r="D2004" s="27" t="n">
        <v>618</v>
      </c>
      <c r="E2004" s="24" t="s">
        <v>92</v>
      </c>
      <c r="F2004" s="15" t="n">
        <v>1</v>
      </c>
      <c r="G2004" s="15" t="n">
        <v>0</v>
      </c>
      <c r="H2004" s="2" t="n">
        <f aca="false">MAX(I2004:J2004)</f>
        <v>0</v>
      </c>
      <c r="I2004" s="15" t="n">
        <v>0</v>
      </c>
      <c r="J2004" s="15" t="n">
        <v>0</v>
      </c>
      <c r="K2004" s="15" t="n">
        <v>1.71448492078846</v>
      </c>
      <c r="L2004" s="15" t="n">
        <v>70</v>
      </c>
      <c r="M2004" s="25" t="n">
        <v>5.04152884</v>
      </c>
      <c r="N2004" s="0" t="str">
        <f aca="false">A2004&amp;"_"&amp;B2004</f>
        <v>MAW744_2</v>
      </c>
      <c r="O2004" s="0" t="n">
        <f aca="false">HLOOKUP(N2004,UP!$C$15:$AH$16,2,0)</f>
        <v>1</v>
      </c>
    </row>
    <row r="2005" customFormat="false" ht="15.75" hidden="false" customHeight="true" outlineLevel="0" collapsed="false">
      <c r="A2005" s="21" t="s">
        <v>47</v>
      </c>
      <c r="B2005" s="26" t="n">
        <v>1</v>
      </c>
      <c r="C2005" s="27" t="s">
        <v>56</v>
      </c>
      <c r="D2005" s="27" t="n">
        <v>807</v>
      </c>
      <c r="E2005" s="24" t="s">
        <v>92</v>
      </c>
      <c r="F2005" s="15" t="n">
        <v>1</v>
      </c>
      <c r="G2005" s="15" t="n">
        <v>0</v>
      </c>
      <c r="H2005" s="2" t="n">
        <f aca="false">MAX(I2005:J2005)</f>
        <v>0</v>
      </c>
      <c r="I2005" s="15" t="n">
        <v>0</v>
      </c>
      <c r="J2005" s="15" t="n">
        <v>0</v>
      </c>
      <c r="K2005" s="15" t="n">
        <v>5.22843484364498</v>
      </c>
      <c r="L2005" s="15" t="n">
        <v>70</v>
      </c>
      <c r="M2005" s="25" t="n">
        <v>5.04152884</v>
      </c>
      <c r="N2005" s="0" t="str">
        <f aca="false">A2005&amp;"_"&amp;B2005</f>
        <v>MAW744_1</v>
      </c>
      <c r="O2005" s="0" t="n">
        <f aca="false">HLOOKUP(N2005,UP!$C$15:$AH$16,2,0)</f>
        <v>0</v>
      </c>
    </row>
    <row r="2006" customFormat="false" ht="15.75" hidden="false" customHeight="true" outlineLevel="0" collapsed="false">
      <c r="A2006" s="21" t="s">
        <v>47</v>
      </c>
      <c r="B2006" s="26" t="n">
        <v>1</v>
      </c>
      <c r="C2006" s="27" t="s">
        <v>61</v>
      </c>
      <c r="D2006" s="27" t="n">
        <v>863</v>
      </c>
      <c r="E2006" s="24" t="s">
        <v>92</v>
      </c>
      <c r="F2006" s="15" t="n">
        <v>1</v>
      </c>
      <c r="G2006" s="15" t="n">
        <v>0</v>
      </c>
      <c r="H2006" s="2" t="n">
        <f aca="false">MAX(I2006:J2006)</f>
        <v>0</v>
      </c>
      <c r="I2006" s="15" t="n">
        <v>0</v>
      </c>
      <c r="J2006" s="15" t="n">
        <v>0</v>
      </c>
      <c r="K2006" s="15" t="n">
        <v>4.21322917763744</v>
      </c>
      <c r="L2006" s="15" t="n">
        <v>70</v>
      </c>
      <c r="M2006" s="25" t="n">
        <v>5.04152884</v>
      </c>
      <c r="N2006" s="0" t="str">
        <f aca="false">A2006&amp;"_"&amp;B2006</f>
        <v>MAW744_1</v>
      </c>
      <c r="O2006" s="0" t="n">
        <f aca="false">HLOOKUP(N2006,UP!$C$15:$AH$16,2,0)</f>
        <v>0</v>
      </c>
    </row>
    <row r="2007" customFormat="false" ht="15.75" hidden="false" customHeight="true" outlineLevel="0" collapsed="false">
      <c r="A2007" s="21" t="s">
        <v>47</v>
      </c>
      <c r="B2007" s="26" t="n">
        <v>2</v>
      </c>
      <c r="C2007" s="27" t="s">
        <v>56</v>
      </c>
      <c r="D2007" s="27" t="n">
        <v>193</v>
      </c>
      <c r="E2007" s="24" t="s">
        <v>92</v>
      </c>
      <c r="F2007" s="15" t="n">
        <v>1</v>
      </c>
      <c r="G2007" s="15" t="n">
        <v>0</v>
      </c>
      <c r="H2007" s="2" t="n">
        <f aca="false">MAX(I2007:J2007)</f>
        <v>0</v>
      </c>
      <c r="I2007" s="15" t="n">
        <v>0</v>
      </c>
      <c r="J2007" s="15" t="n">
        <v>0</v>
      </c>
      <c r="K2007" s="15" t="n">
        <v>6.93051047345177</v>
      </c>
      <c r="L2007" s="15" t="n">
        <v>70</v>
      </c>
      <c r="M2007" s="25" t="n">
        <v>5.04152884</v>
      </c>
      <c r="N2007" s="0" t="str">
        <f aca="false">A2007&amp;"_"&amp;B2007</f>
        <v>MAW744_2</v>
      </c>
      <c r="O2007" s="0" t="n">
        <f aca="false">HLOOKUP(N2007,UP!$C$15:$AH$16,2,0)</f>
        <v>1</v>
      </c>
    </row>
    <row r="2008" customFormat="false" ht="15.75" hidden="false" customHeight="true" outlineLevel="0" collapsed="false">
      <c r="A2008" s="21" t="s">
        <v>47</v>
      </c>
      <c r="B2008" s="26" t="n">
        <v>2</v>
      </c>
      <c r="C2008" s="27" t="s">
        <v>74</v>
      </c>
      <c r="D2008" s="27" t="n">
        <v>199</v>
      </c>
      <c r="E2008" s="24" t="s">
        <v>92</v>
      </c>
      <c r="F2008" s="15" t="n">
        <v>1</v>
      </c>
      <c r="G2008" s="15" t="n">
        <v>0</v>
      </c>
      <c r="H2008" s="2" t="n">
        <f aca="false">MAX(I2008:J2008)</f>
        <v>0</v>
      </c>
      <c r="I2008" s="15" t="n">
        <v>0</v>
      </c>
      <c r="J2008" s="15" t="n">
        <v>0</v>
      </c>
      <c r="K2008" s="15" t="n">
        <v>5.26401338044689</v>
      </c>
      <c r="L2008" s="15" t="n">
        <v>70</v>
      </c>
      <c r="M2008" s="25" t="n">
        <v>5.04152884</v>
      </c>
      <c r="N2008" s="0" t="str">
        <f aca="false">A2008&amp;"_"&amp;B2008</f>
        <v>MAW744_2</v>
      </c>
      <c r="O2008" s="0" t="n">
        <f aca="false">HLOOKUP(N2008,UP!$C$15:$AH$16,2,0)</f>
        <v>1</v>
      </c>
    </row>
    <row r="2009" customFormat="false" ht="15.75" hidden="false" customHeight="true" outlineLevel="0" collapsed="false">
      <c r="A2009" s="21" t="s">
        <v>47</v>
      </c>
      <c r="B2009" s="26" t="n">
        <v>2</v>
      </c>
      <c r="C2009" s="27" t="s">
        <v>57</v>
      </c>
      <c r="D2009" s="27" t="n">
        <v>546</v>
      </c>
      <c r="E2009" s="24" t="s">
        <v>92</v>
      </c>
      <c r="F2009" s="15" t="n">
        <v>1</v>
      </c>
      <c r="G2009" s="15" t="n">
        <v>0</v>
      </c>
      <c r="H2009" s="2" t="n">
        <f aca="false">MAX(I2009:J2009)</f>
        <v>0</v>
      </c>
      <c r="I2009" s="15" t="n">
        <v>0</v>
      </c>
      <c r="J2009" s="15" t="n">
        <v>0</v>
      </c>
      <c r="K2009" s="15" t="n">
        <v>6.74994743568669</v>
      </c>
      <c r="L2009" s="15" t="n">
        <v>70</v>
      </c>
      <c r="M2009" s="25" t="n">
        <v>5.04152884</v>
      </c>
      <c r="N2009" s="0" t="str">
        <f aca="false">A2009&amp;"_"&amp;B2009</f>
        <v>MAW744_2</v>
      </c>
      <c r="O2009" s="0" t="n">
        <f aca="false">HLOOKUP(N2009,UP!$C$15:$AH$16,2,0)</f>
        <v>1</v>
      </c>
    </row>
    <row r="2010" customFormat="false" ht="15.75" hidden="false" customHeight="true" outlineLevel="0" collapsed="false">
      <c r="A2010" s="21" t="s">
        <v>47</v>
      </c>
      <c r="B2010" s="26" t="n">
        <v>2</v>
      </c>
      <c r="C2010" s="27" t="s">
        <v>95</v>
      </c>
      <c r="D2010" s="27" t="n">
        <v>194</v>
      </c>
      <c r="E2010" s="24" t="s">
        <v>92</v>
      </c>
      <c r="F2010" s="15" t="n">
        <v>1</v>
      </c>
      <c r="G2010" s="15" t="n">
        <v>0</v>
      </c>
      <c r="H2010" s="2" t="n">
        <f aca="false">MAX(I2010:J2010)</f>
        <v>0</v>
      </c>
      <c r="I2010" s="15" t="n">
        <v>0</v>
      </c>
      <c r="J2010" s="15" t="n">
        <v>0</v>
      </c>
      <c r="K2010" s="15" t="n">
        <v>4.68490004466578</v>
      </c>
      <c r="L2010" s="15" t="n">
        <v>70</v>
      </c>
      <c r="M2010" s="25" t="n">
        <v>5.04152884</v>
      </c>
      <c r="N2010" s="0" t="str">
        <f aca="false">A2010&amp;"_"&amp;B2010</f>
        <v>MAW744_2</v>
      </c>
      <c r="O2010" s="0" t="n">
        <f aca="false">HLOOKUP(N2010,UP!$C$15:$AH$16,2,0)</f>
        <v>1</v>
      </c>
    </row>
    <row r="2011" customFormat="false" ht="15.75" hidden="false" customHeight="true" outlineLevel="0" collapsed="false">
      <c r="A2011" s="21" t="s">
        <v>47</v>
      </c>
      <c r="B2011" s="26" t="n">
        <v>2</v>
      </c>
      <c r="C2011" s="27" t="s">
        <v>95</v>
      </c>
      <c r="D2011" s="27" t="n">
        <v>665</v>
      </c>
      <c r="E2011" s="24" t="s">
        <v>92</v>
      </c>
      <c r="F2011" s="15" t="n">
        <v>1</v>
      </c>
      <c r="G2011" s="15" t="n">
        <v>0</v>
      </c>
      <c r="H2011" s="2" t="n">
        <f aca="false">MAX(I2011:J2011)</f>
        <v>0</v>
      </c>
      <c r="I2011" s="15" t="n">
        <v>0</v>
      </c>
      <c r="J2011" s="15" t="n">
        <v>0</v>
      </c>
      <c r="K2011" s="15" t="n">
        <v>2.24356839356115</v>
      </c>
      <c r="L2011" s="15" t="n">
        <v>70</v>
      </c>
      <c r="M2011" s="25" t="n">
        <v>5.04152884</v>
      </c>
      <c r="N2011" s="0" t="str">
        <f aca="false">A2011&amp;"_"&amp;B2011</f>
        <v>MAW744_2</v>
      </c>
      <c r="O2011" s="0" t="n">
        <f aca="false">HLOOKUP(N2011,UP!$C$15:$AH$16,2,0)</f>
        <v>1</v>
      </c>
    </row>
    <row r="2012" customFormat="false" ht="15.75" hidden="false" customHeight="true" outlineLevel="0" collapsed="false">
      <c r="A2012" s="21" t="s">
        <v>47</v>
      </c>
      <c r="B2012" s="26" t="n">
        <v>2</v>
      </c>
      <c r="C2012" s="27" t="s">
        <v>56</v>
      </c>
      <c r="D2012" s="27" t="n">
        <v>520</v>
      </c>
      <c r="E2012" s="24" t="s">
        <v>92</v>
      </c>
      <c r="F2012" s="15" t="n">
        <v>1</v>
      </c>
      <c r="G2012" s="15" t="n">
        <v>0</v>
      </c>
      <c r="H2012" s="2" t="n">
        <f aca="false">MAX(I2012:J2012)</f>
        <v>0</v>
      </c>
      <c r="I2012" s="15" t="n">
        <v>0</v>
      </c>
      <c r="J2012" s="15" t="n">
        <v>0</v>
      </c>
      <c r="K2012" s="15" t="n">
        <v>7.50754250409987</v>
      </c>
      <c r="L2012" s="15" t="n">
        <v>70</v>
      </c>
      <c r="M2012" s="25" t="n">
        <v>5.04152884</v>
      </c>
      <c r="N2012" s="0" t="str">
        <f aca="false">A2012&amp;"_"&amp;B2012</f>
        <v>MAW744_2</v>
      </c>
      <c r="O2012" s="0" t="n">
        <f aca="false">HLOOKUP(N2012,UP!$C$15:$AH$16,2,0)</f>
        <v>1</v>
      </c>
    </row>
    <row r="2013" customFormat="false" ht="15.75" hidden="false" customHeight="true" outlineLevel="0" collapsed="false">
      <c r="A2013" s="21" t="s">
        <v>47</v>
      </c>
      <c r="B2013" s="26" t="n">
        <v>3</v>
      </c>
      <c r="C2013" s="27" t="s">
        <v>56</v>
      </c>
      <c r="D2013" s="27" t="n">
        <v>288</v>
      </c>
      <c r="E2013" s="24" t="s">
        <v>92</v>
      </c>
      <c r="F2013" s="15" t="n">
        <v>1</v>
      </c>
      <c r="G2013" s="15" t="n">
        <v>0</v>
      </c>
      <c r="H2013" s="2" t="n">
        <f aca="false">MAX(I2013:J2013)</f>
        <v>0</v>
      </c>
      <c r="I2013" s="15" t="n">
        <v>0</v>
      </c>
      <c r="J2013" s="15" t="n">
        <v>0</v>
      </c>
      <c r="K2013" s="15" t="n">
        <v>5.51663669970368</v>
      </c>
      <c r="L2013" s="15" t="n">
        <v>70</v>
      </c>
      <c r="M2013" s="25" t="n">
        <v>5.04152884</v>
      </c>
      <c r="N2013" s="0" t="str">
        <f aca="false">A2013&amp;"_"&amp;B2013</f>
        <v>MAW744_3</v>
      </c>
      <c r="O2013" s="0" t="n">
        <f aca="false">HLOOKUP(N2013,UP!$C$15:$AH$16,2,0)</f>
        <v>1</v>
      </c>
    </row>
    <row r="2014" customFormat="false" ht="15.75" hidden="false" customHeight="true" outlineLevel="0" collapsed="false">
      <c r="A2014" s="21" t="s">
        <v>47</v>
      </c>
      <c r="B2014" s="26" t="n">
        <v>3</v>
      </c>
      <c r="C2014" s="27" t="s">
        <v>79</v>
      </c>
      <c r="D2014" s="27" t="n">
        <v>437</v>
      </c>
      <c r="E2014" s="24" t="s">
        <v>92</v>
      </c>
      <c r="F2014" s="15" t="n">
        <v>1</v>
      </c>
      <c r="G2014" s="15" t="n">
        <v>0</v>
      </c>
      <c r="H2014" s="2" t="n">
        <f aca="false">MAX(I2014:J2014)</f>
        <v>0</v>
      </c>
      <c r="I2014" s="15" t="n">
        <v>0</v>
      </c>
      <c r="J2014" s="15" t="n">
        <v>0</v>
      </c>
      <c r="K2014" s="15" t="n">
        <v>8.5218449622195</v>
      </c>
      <c r="L2014" s="15" t="n">
        <v>70</v>
      </c>
      <c r="M2014" s="25" t="n">
        <v>5.04152884</v>
      </c>
      <c r="N2014" s="0" t="str">
        <f aca="false">A2014&amp;"_"&amp;B2014</f>
        <v>MAW744_3</v>
      </c>
      <c r="O2014" s="0" t="n">
        <f aca="false">HLOOKUP(N2014,UP!$C$15:$AH$16,2,0)</f>
        <v>1</v>
      </c>
    </row>
    <row r="2015" customFormat="false" ht="15.75" hidden="false" customHeight="true" outlineLevel="0" collapsed="false">
      <c r="A2015" s="21" t="s">
        <v>47</v>
      </c>
      <c r="B2015" s="26" t="n">
        <v>3</v>
      </c>
      <c r="C2015" s="27" t="s">
        <v>76</v>
      </c>
      <c r="D2015" s="27" t="n">
        <v>217</v>
      </c>
      <c r="E2015" s="24" t="s">
        <v>92</v>
      </c>
      <c r="F2015" s="15" t="n">
        <v>1</v>
      </c>
      <c r="G2015" s="15" t="n">
        <v>0</v>
      </c>
      <c r="H2015" s="2" t="n">
        <f aca="false">MAX(I2015:J2015)</f>
        <v>0</v>
      </c>
      <c r="I2015" s="15" t="n">
        <v>0</v>
      </c>
      <c r="J2015" s="15" t="n">
        <v>0</v>
      </c>
      <c r="K2015" s="15" t="n">
        <v>6.65169412544567</v>
      </c>
      <c r="L2015" s="15" t="n">
        <v>70</v>
      </c>
      <c r="M2015" s="25" t="n">
        <v>5.04152884</v>
      </c>
      <c r="N2015" s="0" t="str">
        <f aca="false">A2015&amp;"_"&amp;B2015</f>
        <v>MAW744_3</v>
      </c>
      <c r="O2015" s="0" t="n">
        <f aca="false">HLOOKUP(N2015,UP!$C$15:$AH$16,2,0)</f>
        <v>1</v>
      </c>
    </row>
    <row r="2016" customFormat="false" ht="15.75" hidden="false" customHeight="true" outlineLevel="0" collapsed="false">
      <c r="A2016" s="21" t="s">
        <v>47</v>
      </c>
      <c r="B2016" s="26" t="n">
        <v>3</v>
      </c>
      <c r="C2016" s="27" t="s">
        <v>86</v>
      </c>
      <c r="D2016" s="27" t="n">
        <v>224</v>
      </c>
      <c r="E2016" s="24" t="s">
        <v>92</v>
      </c>
      <c r="F2016" s="15" t="n">
        <v>1</v>
      </c>
      <c r="G2016" s="15" t="n">
        <v>0</v>
      </c>
      <c r="H2016" s="2" t="n">
        <f aca="false">MAX(I2016:J2016)</f>
        <v>0</v>
      </c>
      <c r="I2016" s="15" t="n">
        <v>0</v>
      </c>
      <c r="J2016" s="15" t="n">
        <v>0</v>
      </c>
      <c r="K2016" s="15" t="n">
        <v>6.99287108762552</v>
      </c>
      <c r="L2016" s="15" t="n">
        <v>70</v>
      </c>
      <c r="M2016" s="25" t="n">
        <v>5.04152884</v>
      </c>
      <c r="N2016" s="0" t="str">
        <f aca="false">A2016&amp;"_"&amp;B2016</f>
        <v>MAW744_3</v>
      </c>
      <c r="O2016" s="0" t="n">
        <f aca="false">HLOOKUP(N2016,UP!$C$15:$AH$16,2,0)</f>
        <v>1</v>
      </c>
    </row>
    <row r="2017" customFormat="false" ht="15.75" hidden="false" customHeight="true" outlineLevel="0" collapsed="false">
      <c r="A2017" s="21" t="s">
        <v>47</v>
      </c>
      <c r="B2017" s="26" t="n">
        <v>3</v>
      </c>
      <c r="C2017" s="27" t="s">
        <v>76</v>
      </c>
      <c r="D2017" s="27" t="n">
        <v>9</v>
      </c>
      <c r="E2017" s="24" t="s">
        <v>92</v>
      </c>
      <c r="F2017" s="15" t="n">
        <v>1</v>
      </c>
      <c r="G2017" s="15" t="n">
        <v>0</v>
      </c>
      <c r="H2017" s="2" t="n">
        <f aca="false">MAX(I2017:J2017)</f>
        <v>0</v>
      </c>
      <c r="I2017" s="15" t="n">
        <v>0</v>
      </c>
      <c r="J2017" s="15" t="n">
        <v>0</v>
      </c>
      <c r="K2017" s="15" t="n">
        <v>7.4952510228427</v>
      </c>
      <c r="L2017" s="15" t="n">
        <v>70</v>
      </c>
      <c r="M2017" s="25" t="n">
        <v>5.04152884</v>
      </c>
      <c r="N2017" s="0" t="str">
        <f aca="false">A2017&amp;"_"&amp;B2017</f>
        <v>MAW744_3</v>
      </c>
      <c r="O2017" s="0" t="n">
        <f aca="false">HLOOKUP(N2017,UP!$C$15:$AH$16,2,0)</f>
        <v>1</v>
      </c>
    </row>
    <row r="2018" customFormat="false" ht="15.75" hidden="false" customHeight="true" outlineLevel="0" collapsed="false">
      <c r="A2018" s="21" t="s">
        <v>47</v>
      </c>
      <c r="B2018" s="26" t="n">
        <v>3</v>
      </c>
      <c r="C2018" s="27" t="s">
        <v>56</v>
      </c>
      <c r="D2018" s="27" t="n">
        <v>228</v>
      </c>
      <c r="E2018" s="24" t="s">
        <v>92</v>
      </c>
      <c r="F2018" s="15" t="n">
        <v>1</v>
      </c>
      <c r="G2018" s="15" t="n">
        <v>0</v>
      </c>
      <c r="H2018" s="2" t="n">
        <f aca="false">MAX(I2018:J2018)</f>
        <v>0</v>
      </c>
      <c r="I2018" s="15" t="n">
        <v>0</v>
      </c>
      <c r="J2018" s="15" t="n">
        <v>0</v>
      </c>
      <c r="K2018" s="15" t="n">
        <v>5.38677111338591</v>
      </c>
      <c r="L2018" s="15" t="n">
        <v>70</v>
      </c>
      <c r="M2018" s="25" t="n">
        <v>5.04152884</v>
      </c>
      <c r="N2018" s="0" t="str">
        <f aca="false">A2018&amp;"_"&amp;B2018</f>
        <v>MAW744_3</v>
      </c>
      <c r="O2018" s="0" t="n">
        <f aca="false">HLOOKUP(N2018,UP!$C$15:$AH$16,2,0)</f>
        <v>1</v>
      </c>
    </row>
    <row r="2019" customFormat="false" ht="15.75" hidden="false" customHeight="true" outlineLevel="0" collapsed="false">
      <c r="A2019" s="21" t="s">
        <v>47</v>
      </c>
      <c r="B2019" s="26" t="n">
        <v>3</v>
      </c>
      <c r="C2019" s="27" t="s">
        <v>56</v>
      </c>
      <c r="D2019" s="27" t="n">
        <v>233</v>
      </c>
      <c r="E2019" s="24" t="s">
        <v>92</v>
      </c>
      <c r="F2019" s="15" t="n">
        <v>1</v>
      </c>
      <c r="G2019" s="15" t="n">
        <v>0</v>
      </c>
      <c r="H2019" s="2" t="n">
        <f aca="false">MAX(I2019:J2019)</f>
        <v>0</v>
      </c>
      <c r="I2019" s="15" t="n">
        <v>0</v>
      </c>
      <c r="J2019" s="15" t="n">
        <v>0</v>
      </c>
      <c r="K2019" s="15" t="n">
        <v>5.96360679449317</v>
      </c>
      <c r="L2019" s="15" t="n">
        <v>70</v>
      </c>
      <c r="M2019" s="25" t="n">
        <v>5.04152884</v>
      </c>
      <c r="N2019" s="0" t="str">
        <f aca="false">A2019&amp;"_"&amp;B2019</f>
        <v>MAW744_3</v>
      </c>
      <c r="O2019" s="0" t="n">
        <f aca="false">HLOOKUP(N2019,UP!$C$15:$AH$16,2,0)</f>
        <v>1</v>
      </c>
    </row>
    <row r="2020" customFormat="false" ht="15.75" hidden="false" customHeight="true" outlineLevel="0" collapsed="false">
      <c r="A2020" s="21" t="s">
        <v>47</v>
      </c>
      <c r="B2020" s="26" t="n">
        <v>3</v>
      </c>
      <c r="C2020" s="27" t="s">
        <v>56</v>
      </c>
      <c r="D2020" s="27" t="n">
        <v>418</v>
      </c>
      <c r="E2020" s="24" t="s">
        <v>92</v>
      </c>
      <c r="F2020" s="15" t="n">
        <v>1</v>
      </c>
      <c r="G2020" s="15" t="n">
        <v>0</v>
      </c>
      <c r="H2020" s="2" t="n">
        <f aca="false">MAX(I2020:J2020)</f>
        <v>0</v>
      </c>
      <c r="I2020" s="15" t="n">
        <v>0</v>
      </c>
      <c r="J2020" s="15" t="n">
        <v>0</v>
      </c>
      <c r="K2020" s="15" t="n">
        <v>5.51483028392786</v>
      </c>
      <c r="L2020" s="15" t="n">
        <v>70</v>
      </c>
      <c r="M2020" s="25" t="n">
        <v>5.04152884</v>
      </c>
      <c r="N2020" s="0" t="str">
        <f aca="false">A2020&amp;"_"&amp;B2020</f>
        <v>MAW744_3</v>
      </c>
      <c r="O2020" s="0" t="n">
        <f aca="false">HLOOKUP(N2020,UP!$C$15:$AH$16,2,0)</f>
        <v>1</v>
      </c>
    </row>
    <row r="2021" customFormat="false" ht="15.75" hidden="false" customHeight="true" outlineLevel="0" collapsed="false">
      <c r="A2021" s="21" t="s">
        <v>47</v>
      </c>
      <c r="B2021" s="26" t="n">
        <v>3</v>
      </c>
      <c r="C2021" s="27" t="s">
        <v>56</v>
      </c>
      <c r="D2021" s="27" t="n">
        <v>422</v>
      </c>
      <c r="E2021" s="24" t="s">
        <v>92</v>
      </c>
      <c r="F2021" s="15" t="n">
        <v>1</v>
      </c>
      <c r="G2021" s="15" t="n">
        <v>0</v>
      </c>
      <c r="H2021" s="2" t="n">
        <f aca="false">MAX(I2021:J2021)</f>
        <v>0</v>
      </c>
      <c r="I2021" s="15" t="n">
        <v>0</v>
      </c>
      <c r="J2021" s="15" t="n">
        <v>0</v>
      </c>
      <c r="K2021" s="15" t="n">
        <v>5.26845088007008</v>
      </c>
      <c r="L2021" s="15" t="n">
        <v>70</v>
      </c>
      <c r="M2021" s="25" t="n">
        <v>5.04152884</v>
      </c>
      <c r="N2021" s="0" t="str">
        <f aca="false">A2021&amp;"_"&amp;B2021</f>
        <v>MAW744_3</v>
      </c>
      <c r="O2021" s="0" t="n">
        <f aca="false">HLOOKUP(N2021,UP!$C$15:$AH$16,2,0)</f>
        <v>1</v>
      </c>
    </row>
    <row r="2022" customFormat="false" ht="15.75" hidden="false" customHeight="true" outlineLevel="0" collapsed="false">
      <c r="A2022" s="21" t="s">
        <v>47</v>
      </c>
      <c r="B2022" s="26" t="n">
        <v>3</v>
      </c>
      <c r="C2022" s="27" t="s">
        <v>56</v>
      </c>
      <c r="D2022" s="27" t="n">
        <v>4</v>
      </c>
      <c r="E2022" s="24" t="s">
        <v>92</v>
      </c>
      <c r="F2022" s="15" t="n">
        <v>1</v>
      </c>
      <c r="G2022" s="15" t="n">
        <v>0</v>
      </c>
      <c r="H2022" s="2" t="n">
        <f aca="false">MAX(I2022:J2022)</f>
        <v>0</v>
      </c>
      <c r="I2022" s="15" t="n">
        <v>0</v>
      </c>
      <c r="J2022" s="15" t="n">
        <v>0</v>
      </c>
      <c r="K2022" s="15" t="n">
        <v>6.13977160254321</v>
      </c>
      <c r="L2022" s="15" t="n">
        <v>70</v>
      </c>
      <c r="M2022" s="25" t="n">
        <v>5.04152884</v>
      </c>
      <c r="N2022" s="0" t="str">
        <f aca="false">A2022&amp;"_"&amp;B2022</f>
        <v>MAW744_3</v>
      </c>
      <c r="O2022" s="0" t="n">
        <f aca="false">HLOOKUP(N2022,UP!$C$15:$AH$16,2,0)</f>
        <v>1</v>
      </c>
    </row>
    <row r="2023" customFormat="false" ht="15.75" hidden="false" customHeight="true" outlineLevel="0" collapsed="false">
      <c r="A2023" s="21" t="s">
        <v>47</v>
      </c>
      <c r="B2023" s="26" t="n">
        <v>3</v>
      </c>
      <c r="C2023" s="27" t="s">
        <v>56</v>
      </c>
      <c r="D2023" s="27" t="n">
        <v>215</v>
      </c>
      <c r="E2023" s="24" t="s">
        <v>92</v>
      </c>
      <c r="F2023" s="15" t="n">
        <v>1</v>
      </c>
      <c r="G2023" s="15" t="n">
        <v>0</v>
      </c>
      <c r="H2023" s="2" t="n">
        <f aca="false">MAX(I2023:J2023)</f>
        <v>0</v>
      </c>
      <c r="I2023" s="15" t="n">
        <v>0</v>
      </c>
      <c r="J2023" s="15" t="n">
        <v>0</v>
      </c>
      <c r="K2023" s="15" t="n">
        <v>6.33616041330074</v>
      </c>
      <c r="L2023" s="15" t="n">
        <v>70</v>
      </c>
      <c r="M2023" s="25" t="n">
        <v>5.04152884</v>
      </c>
      <c r="N2023" s="0" t="str">
        <f aca="false">A2023&amp;"_"&amp;B2023</f>
        <v>MAW744_3</v>
      </c>
      <c r="O2023" s="0" t="n">
        <f aca="false">HLOOKUP(N2023,UP!$C$15:$AH$16,2,0)</f>
        <v>1</v>
      </c>
    </row>
    <row r="2024" customFormat="false" ht="15.75" hidden="false" customHeight="true" outlineLevel="0" collapsed="false">
      <c r="A2024" s="21" t="s">
        <v>47</v>
      </c>
      <c r="B2024" s="26" t="n">
        <v>3</v>
      </c>
      <c r="C2024" s="27" t="s">
        <v>95</v>
      </c>
      <c r="D2024" s="27" t="n">
        <v>13</v>
      </c>
      <c r="E2024" s="24" t="s">
        <v>92</v>
      </c>
      <c r="F2024" s="15" t="n">
        <v>1</v>
      </c>
      <c r="G2024" s="15" t="n">
        <v>0</v>
      </c>
      <c r="H2024" s="2" t="n">
        <f aca="false">MAX(I2024:J2024)</f>
        <v>0</v>
      </c>
      <c r="I2024" s="15" t="n">
        <v>0</v>
      </c>
      <c r="J2024" s="15" t="n">
        <v>0</v>
      </c>
      <c r="K2024" s="15" t="n">
        <v>6.04128267285317</v>
      </c>
      <c r="L2024" s="15" t="n">
        <v>70</v>
      </c>
      <c r="M2024" s="25" t="n">
        <v>5.04152884</v>
      </c>
      <c r="N2024" s="0" t="str">
        <f aca="false">A2024&amp;"_"&amp;B2024</f>
        <v>MAW744_3</v>
      </c>
      <c r="O2024" s="0" t="n">
        <f aca="false">HLOOKUP(N2024,UP!$C$15:$AH$16,2,0)</f>
        <v>1</v>
      </c>
    </row>
    <row r="2025" customFormat="false" ht="15.75" hidden="false" customHeight="true" outlineLevel="0" collapsed="false">
      <c r="A2025" s="21" t="s">
        <v>47</v>
      </c>
      <c r="B2025" s="26" t="n">
        <v>3</v>
      </c>
      <c r="C2025" s="27" t="s">
        <v>56</v>
      </c>
      <c r="D2025" s="27" t="n">
        <v>211</v>
      </c>
      <c r="E2025" s="24" t="s">
        <v>92</v>
      </c>
      <c r="F2025" s="15" t="n">
        <v>1</v>
      </c>
      <c r="G2025" s="15" t="n">
        <v>0</v>
      </c>
      <c r="H2025" s="2" t="n">
        <f aca="false">MAX(I2025:J2025)</f>
        <v>0</v>
      </c>
      <c r="I2025" s="15" t="n">
        <v>0</v>
      </c>
      <c r="J2025" s="15" t="n">
        <v>0</v>
      </c>
      <c r="K2025" s="15" t="n">
        <v>6.15956363626083</v>
      </c>
      <c r="L2025" s="15" t="n">
        <v>70</v>
      </c>
      <c r="M2025" s="25" t="n">
        <v>5.04152884</v>
      </c>
      <c r="N2025" s="0" t="str">
        <f aca="false">A2025&amp;"_"&amp;B2025</f>
        <v>MAW744_3</v>
      </c>
      <c r="O2025" s="0" t="n">
        <f aca="false">HLOOKUP(N2025,UP!$C$15:$AH$16,2,0)</f>
        <v>1</v>
      </c>
    </row>
    <row r="2026" customFormat="false" ht="15.75" hidden="false" customHeight="true" outlineLevel="0" collapsed="false">
      <c r="A2026" s="21" t="s">
        <v>47</v>
      </c>
      <c r="B2026" s="26" t="n">
        <v>3</v>
      </c>
      <c r="C2026" s="27" t="s">
        <v>67</v>
      </c>
      <c r="D2026" s="27" t="n">
        <v>236</v>
      </c>
      <c r="E2026" s="24" t="s">
        <v>92</v>
      </c>
      <c r="F2026" s="15" t="n">
        <v>1</v>
      </c>
      <c r="G2026" s="15" t="n">
        <v>0</v>
      </c>
      <c r="H2026" s="2" t="n">
        <f aca="false">MAX(I2026:J2026)</f>
        <v>0</v>
      </c>
      <c r="I2026" s="15" t="n">
        <v>0</v>
      </c>
      <c r="J2026" s="15" t="n">
        <v>0</v>
      </c>
      <c r="K2026" s="15" t="n">
        <v>8.00320728502</v>
      </c>
      <c r="L2026" s="15" t="n">
        <v>70</v>
      </c>
      <c r="M2026" s="25" t="n">
        <v>5.04152884</v>
      </c>
      <c r="N2026" s="0" t="str">
        <f aca="false">A2026&amp;"_"&amp;B2026</f>
        <v>MAW744_3</v>
      </c>
      <c r="O2026" s="0" t="n">
        <f aca="false">HLOOKUP(N2026,UP!$C$15:$AH$16,2,0)</f>
        <v>1</v>
      </c>
    </row>
    <row r="2027" customFormat="false" ht="15.75" hidden="false" customHeight="true" outlineLevel="0" collapsed="false">
      <c r="A2027" s="21" t="s">
        <v>47</v>
      </c>
      <c r="B2027" s="26" t="n">
        <v>3</v>
      </c>
      <c r="C2027" s="27" t="s">
        <v>56</v>
      </c>
      <c r="D2027" s="27" t="n">
        <v>254</v>
      </c>
      <c r="E2027" s="24" t="s">
        <v>92</v>
      </c>
      <c r="F2027" s="15" t="n">
        <v>1</v>
      </c>
      <c r="G2027" s="15" t="n">
        <v>0</v>
      </c>
      <c r="H2027" s="2" t="n">
        <f aca="false">MAX(I2027:J2027)</f>
        <v>0</v>
      </c>
      <c r="I2027" s="15" t="n">
        <v>0</v>
      </c>
      <c r="J2027" s="15" t="n">
        <v>0</v>
      </c>
      <c r="K2027" s="15" t="n">
        <v>5.0579249023714</v>
      </c>
      <c r="L2027" s="15" t="n">
        <v>70</v>
      </c>
      <c r="M2027" s="25" t="n">
        <v>5.04152884</v>
      </c>
      <c r="N2027" s="0" t="str">
        <f aca="false">A2027&amp;"_"&amp;B2027</f>
        <v>MAW744_3</v>
      </c>
      <c r="O2027" s="0" t="n">
        <f aca="false">HLOOKUP(N2027,UP!$C$15:$AH$16,2,0)</f>
        <v>1</v>
      </c>
    </row>
    <row r="2028" customFormat="false" ht="15.75" hidden="false" customHeight="true" outlineLevel="0" collapsed="false">
      <c r="A2028" s="21" t="s">
        <v>47</v>
      </c>
      <c r="B2028" s="26" t="n">
        <v>3</v>
      </c>
      <c r="C2028" s="27" t="s">
        <v>56</v>
      </c>
      <c r="D2028" s="27" t="n">
        <v>400</v>
      </c>
      <c r="E2028" s="24" t="s">
        <v>92</v>
      </c>
      <c r="F2028" s="15" t="n">
        <v>1</v>
      </c>
      <c r="G2028" s="15" t="n">
        <v>0</v>
      </c>
      <c r="H2028" s="2" t="n">
        <f aca="false">MAX(I2028:J2028)</f>
        <v>0</v>
      </c>
      <c r="I2028" s="15" t="n">
        <v>0</v>
      </c>
      <c r="J2028" s="15" t="n">
        <v>0</v>
      </c>
      <c r="K2028" s="15" t="n">
        <v>4.80930711374793</v>
      </c>
      <c r="L2028" s="15" t="n">
        <v>70</v>
      </c>
      <c r="M2028" s="25" t="n">
        <v>5.04152884</v>
      </c>
      <c r="N2028" s="0" t="str">
        <f aca="false">A2028&amp;"_"&amp;B2028</f>
        <v>MAW744_3</v>
      </c>
      <c r="O2028" s="0" t="n">
        <f aca="false">HLOOKUP(N2028,UP!$C$15:$AH$16,2,0)</f>
        <v>1</v>
      </c>
    </row>
    <row r="2029" customFormat="false" ht="15.75" hidden="false" customHeight="true" outlineLevel="0" collapsed="false">
      <c r="A2029" s="21" t="s">
        <v>47</v>
      </c>
      <c r="B2029" s="26" t="n">
        <v>3</v>
      </c>
      <c r="C2029" s="27" t="s">
        <v>56</v>
      </c>
      <c r="D2029" s="27" t="n">
        <v>403</v>
      </c>
      <c r="E2029" s="24" t="s">
        <v>92</v>
      </c>
      <c r="F2029" s="15" t="n">
        <v>1</v>
      </c>
      <c r="G2029" s="15" t="n">
        <v>0</v>
      </c>
      <c r="H2029" s="2" t="n">
        <f aca="false">MAX(I2029:J2029)</f>
        <v>0</v>
      </c>
      <c r="I2029" s="15" t="n">
        <v>0</v>
      </c>
      <c r="J2029" s="15" t="n">
        <v>0</v>
      </c>
      <c r="K2029" s="15" t="n">
        <v>4.122044450867</v>
      </c>
      <c r="L2029" s="15" t="n">
        <v>70</v>
      </c>
      <c r="M2029" s="25" t="n">
        <v>5.04152884</v>
      </c>
      <c r="N2029" s="0" t="str">
        <f aca="false">A2029&amp;"_"&amp;B2029</f>
        <v>MAW744_3</v>
      </c>
      <c r="O2029" s="0" t="n">
        <f aca="false">HLOOKUP(N2029,UP!$C$15:$AH$16,2,0)</f>
        <v>1</v>
      </c>
    </row>
    <row r="2030" customFormat="false" ht="15.75" hidden="false" customHeight="true" outlineLevel="0" collapsed="false">
      <c r="A2030" s="21" t="s">
        <v>47</v>
      </c>
      <c r="B2030" s="26" t="n">
        <v>3</v>
      </c>
      <c r="C2030" s="27" t="s">
        <v>57</v>
      </c>
      <c r="D2030" s="27" t="n">
        <v>244</v>
      </c>
      <c r="E2030" s="24" t="s">
        <v>92</v>
      </c>
      <c r="F2030" s="15" t="n">
        <v>1</v>
      </c>
      <c r="G2030" s="15" t="n">
        <v>0</v>
      </c>
      <c r="H2030" s="2" t="n">
        <f aca="false">MAX(I2030:J2030)</f>
        <v>0</v>
      </c>
      <c r="I2030" s="15" t="n">
        <v>0</v>
      </c>
      <c r="J2030" s="15" t="n">
        <v>0</v>
      </c>
      <c r="K2030" s="15" t="n">
        <v>7.02083126224247</v>
      </c>
      <c r="L2030" s="15" t="n">
        <v>70</v>
      </c>
      <c r="M2030" s="25" t="n">
        <v>5.04152884</v>
      </c>
      <c r="N2030" s="0" t="str">
        <f aca="false">A2030&amp;"_"&amp;B2030</f>
        <v>MAW744_3</v>
      </c>
      <c r="O2030" s="0" t="n">
        <f aca="false">HLOOKUP(N2030,UP!$C$15:$AH$16,2,0)</f>
        <v>1</v>
      </c>
    </row>
    <row r="2031" customFormat="false" ht="15.75" hidden="false" customHeight="true" outlineLevel="0" collapsed="false">
      <c r="A2031" s="21" t="s">
        <v>47</v>
      </c>
      <c r="B2031" s="26" t="n">
        <v>3</v>
      </c>
      <c r="C2031" s="27" t="s">
        <v>56</v>
      </c>
      <c r="D2031" s="27" t="n">
        <v>248</v>
      </c>
      <c r="E2031" s="24" t="s">
        <v>92</v>
      </c>
      <c r="F2031" s="15" t="n">
        <v>1</v>
      </c>
      <c r="G2031" s="15" t="n">
        <v>0</v>
      </c>
      <c r="H2031" s="2" t="n">
        <f aca="false">MAX(I2031:J2031)</f>
        <v>0</v>
      </c>
      <c r="I2031" s="15" t="n">
        <v>0</v>
      </c>
      <c r="J2031" s="15" t="n">
        <v>0</v>
      </c>
      <c r="K2031" s="15" t="n">
        <v>7.00637993603596</v>
      </c>
      <c r="L2031" s="15" t="n">
        <v>70</v>
      </c>
      <c r="M2031" s="25" t="n">
        <v>5.04152884</v>
      </c>
      <c r="N2031" s="0" t="str">
        <f aca="false">A2031&amp;"_"&amp;B2031</f>
        <v>MAW744_3</v>
      </c>
      <c r="O2031" s="0" t="n">
        <f aca="false">HLOOKUP(N2031,UP!$C$15:$AH$16,2,0)</f>
        <v>1</v>
      </c>
    </row>
    <row r="2032" customFormat="false" ht="15.75" hidden="false" customHeight="true" outlineLevel="0" collapsed="false">
      <c r="A2032" s="21" t="s">
        <v>47</v>
      </c>
      <c r="B2032" s="26" t="n">
        <v>3</v>
      </c>
      <c r="C2032" s="27" t="s">
        <v>56</v>
      </c>
      <c r="D2032" s="27" t="n">
        <v>279</v>
      </c>
      <c r="E2032" s="24" t="s">
        <v>92</v>
      </c>
      <c r="F2032" s="15" t="n">
        <v>1</v>
      </c>
      <c r="G2032" s="15" t="n">
        <v>0</v>
      </c>
      <c r="H2032" s="2" t="n">
        <f aca="false">MAX(I2032:J2032)</f>
        <v>0</v>
      </c>
      <c r="I2032" s="15" t="n">
        <v>0</v>
      </c>
      <c r="J2032" s="15" t="n">
        <v>0</v>
      </c>
      <c r="K2032" s="15" t="n">
        <v>6.66021569551853</v>
      </c>
      <c r="L2032" s="15" t="n">
        <v>70</v>
      </c>
      <c r="M2032" s="25" t="n">
        <v>5.04152884</v>
      </c>
      <c r="N2032" s="0" t="str">
        <f aca="false">A2032&amp;"_"&amp;B2032</f>
        <v>MAW744_3</v>
      </c>
      <c r="O2032" s="0" t="n">
        <f aca="false">HLOOKUP(N2032,UP!$C$15:$AH$16,2,0)</f>
        <v>1</v>
      </c>
    </row>
    <row r="2033" customFormat="false" ht="15.75" hidden="false" customHeight="true" outlineLevel="0" collapsed="false">
      <c r="A2033" s="21" t="s">
        <v>47</v>
      </c>
      <c r="B2033" s="26" t="n">
        <v>3</v>
      </c>
      <c r="C2033" s="27" t="s">
        <v>56</v>
      </c>
      <c r="D2033" s="27" t="n">
        <v>281</v>
      </c>
      <c r="E2033" s="24" t="s">
        <v>92</v>
      </c>
      <c r="F2033" s="15" t="n">
        <v>1</v>
      </c>
      <c r="G2033" s="15" t="n">
        <v>0</v>
      </c>
      <c r="H2033" s="2" t="n">
        <f aca="false">MAX(I2033:J2033)</f>
        <v>0</v>
      </c>
      <c r="I2033" s="15" t="n">
        <v>0</v>
      </c>
      <c r="J2033" s="15" t="n">
        <v>0</v>
      </c>
      <c r="K2033" s="15" t="n">
        <v>9.25057664812783</v>
      </c>
      <c r="L2033" s="15" t="n">
        <v>70</v>
      </c>
      <c r="M2033" s="25" t="n">
        <v>5.04152884</v>
      </c>
      <c r="N2033" s="0" t="str">
        <f aca="false">A2033&amp;"_"&amp;B2033</f>
        <v>MAW744_3</v>
      </c>
      <c r="O2033" s="0" t="n">
        <f aca="false">HLOOKUP(N2033,UP!$C$15:$AH$16,2,0)</f>
        <v>1</v>
      </c>
    </row>
    <row r="2034" customFormat="false" ht="15.75" hidden="false" customHeight="true" outlineLevel="0" collapsed="false">
      <c r="A2034" s="21" t="s">
        <v>47</v>
      </c>
      <c r="B2034" s="26" t="n">
        <v>3</v>
      </c>
      <c r="C2034" s="27" t="s">
        <v>53</v>
      </c>
      <c r="D2034" s="27" t="n">
        <v>456</v>
      </c>
      <c r="E2034" s="24" t="s">
        <v>92</v>
      </c>
      <c r="F2034" s="15" t="n">
        <v>1</v>
      </c>
      <c r="G2034" s="15" t="n">
        <v>0</v>
      </c>
      <c r="H2034" s="2" t="n">
        <f aca="false">MAX(I2034:J2034)</f>
        <v>0</v>
      </c>
      <c r="I2034" s="15" t="n">
        <v>0</v>
      </c>
      <c r="J2034" s="15" t="n">
        <v>0</v>
      </c>
      <c r="K2034" s="15" t="n">
        <v>4.76328278137284</v>
      </c>
      <c r="L2034" s="15" t="n">
        <v>70</v>
      </c>
      <c r="M2034" s="25" t="n">
        <v>5.04152884</v>
      </c>
      <c r="N2034" s="0" t="str">
        <f aca="false">A2034&amp;"_"&amp;B2034</f>
        <v>MAW744_3</v>
      </c>
      <c r="O2034" s="0" t="n">
        <f aca="false">HLOOKUP(N2034,UP!$C$15:$AH$16,2,0)</f>
        <v>1</v>
      </c>
    </row>
    <row r="2035" customFormat="false" ht="15.75" hidden="false" customHeight="true" outlineLevel="0" collapsed="false">
      <c r="A2035" s="21" t="s">
        <v>47</v>
      </c>
      <c r="B2035" s="26" t="n">
        <v>3</v>
      </c>
      <c r="C2035" s="27" t="s">
        <v>56</v>
      </c>
      <c r="D2035" s="27" t="n">
        <v>460</v>
      </c>
      <c r="E2035" s="24" t="s">
        <v>92</v>
      </c>
      <c r="F2035" s="15" t="n">
        <v>1</v>
      </c>
      <c r="G2035" s="15" t="n">
        <v>0</v>
      </c>
      <c r="H2035" s="2" t="n">
        <f aca="false">MAX(I2035:J2035)</f>
        <v>0</v>
      </c>
      <c r="I2035" s="15" t="n">
        <v>0</v>
      </c>
      <c r="J2035" s="15" t="n">
        <v>0</v>
      </c>
      <c r="K2035" s="15" t="n">
        <v>6.65750607185481</v>
      </c>
      <c r="L2035" s="15" t="n">
        <v>70</v>
      </c>
      <c r="M2035" s="25" t="n">
        <v>5.04152884</v>
      </c>
      <c r="N2035" s="0" t="str">
        <f aca="false">A2035&amp;"_"&amp;B2035</f>
        <v>MAW744_3</v>
      </c>
      <c r="O2035" s="0" t="n">
        <f aca="false">HLOOKUP(N2035,UP!$C$15:$AH$16,2,0)</f>
        <v>1</v>
      </c>
    </row>
    <row r="2036" customFormat="false" ht="15.75" hidden="false" customHeight="true" outlineLevel="0" collapsed="false">
      <c r="A2036" s="21" t="s">
        <v>47</v>
      </c>
      <c r="B2036" s="26" t="n">
        <v>4</v>
      </c>
      <c r="C2036" s="27" t="s">
        <v>57</v>
      </c>
      <c r="D2036" s="27" t="n">
        <v>91</v>
      </c>
      <c r="E2036" s="24" t="s">
        <v>92</v>
      </c>
      <c r="F2036" s="15" t="n">
        <v>1</v>
      </c>
      <c r="G2036" s="15" t="n">
        <v>0</v>
      </c>
      <c r="H2036" s="2" t="n">
        <f aca="false">MAX(I2036:J2036)</f>
        <v>0</v>
      </c>
      <c r="I2036" s="15" t="n">
        <v>0</v>
      </c>
      <c r="J2036" s="15" t="n">
        <v>0</v>
      </c>
      <c r="K2036" s="15" t="n">
        <v>4.57089950124864</v>
      </c>
      <c r="L2036" s="15" t="n">
        <v>70</v>
      </c>
      <c r="M2036" s="25" t="n">
        <v>5.04152884</v>
      </c>
      <c r="N2036" s="0" t="str">
        <f aca="false">A2036&amp;"_"&amp;B2036</f>
        <v>MAW744_4</v>
      </c>
      <c r="O2036" s="0" t="n">
        <f aca="false">HLOOKUP(N2036,UP!$C$15:$AH$16,2,0)</f>
        <v>0</v>
      </c>
    </row>
    <row r="2037" customFormat="false" ht="15.75" hidden="false" customHeight="true" outlineLevel="0" collapsed="false">
      <c r="A2037" s="21" t="s">
        <v>47</v>
      </c>
      <c r="B2037" s="26" t="n">
        <v>4</v>
      </c>
      <c r="C2037" s="27" t="s">
        <v>58</v>
      </c>
      <c r="D2037" s="27" t="n">
        <v>479</v>
      </c>
      <c r="E2037" s="24" t="s">
        <v>92</v>
      </c>
      <c r="F2037" s="15" t="n">
        <v>1</v>
      </c>
      <c r="G2037" s="15" t="n">
        <v>0</v>
      </c>
      <c r="H2037" s="2" t="n">
        <f aca="false">MAX(I2037:J2037)</f>
        <v>0</v>
      </c>
      <c r="I2037" s="15" t="n">
        <v>0</v>
      </c>
      <c r="J2037" s="15" t="n">
        <v>0</v>
      </c>
      <c r="K2037" s="15" t="n">
        <v>5.94672073398012</v>
      </c>
      <c r="L2037" s="15" t="n">
        <v>70</v>
      </c>
      <c r="M2037" s="25" t="n">
        <v>5.04152884</v>
      </c>
      <c r="N2037" s="0" t="str">
        <f aca="false">A2037&amp;"_"&amp;B2037</f>
        <v>MAW744_4</v>
      </c>
      <c r="O2037" s="0" t="n">
        <f aca="false">HLOOKUP(N2037,UP!$C$15:$AH$16,2,0)</f>
        <v>0</v>
      </c>
    </row>
    <row r="2038" customFormat="false" ht="15.75" hidden="false" customHeight="true" outlineLevel="0" collapsed="false">
      <c r="A2038" s="21" t="s">
        <v>47</v>
      </c>
      <c r="B2038" s="26" t="n">
        <v>4</v>
      </c>
      <c r="C2038" s="27" t="s">
        <v>56</v>
      </c>
      <c r="D2038" s="27" t="n">
        <v>481</v>
      </c>
      <c r="E2038" s="24" t="s">
        <v>92</v>
      </c>
      <c r="F2038" s="15" t="n">
        <v>1</v>
      </c>
      <c r="G2038" s="15" t="n">
        <v>0</v>
      </c>
      <c r="H2038" s="2" t="n">
        <f aca="false">MAX(I2038:J2038)</f>
        <v>0</v>
      </c>
      <c r="I2038" s="15" t="n">
        <v>0</v>
      </c>
      <c r="J2038" s="15" t="n">
        <v>0</v>
      </c>
      <c r="K2038" s="15" t="n">
        <v>4.46353557231221</v>
      </c>
      <c r="L2038" s="15" t="n">
        <v>70</v>
      </c>
      <c r="M2038" s="25" t="n">
        <v>5.04152884</v>
      </c>
      <c r="N2038" s="0" t="str">
        <f aca="false">A2038&amp;"_"&amp;B2038</f>
        <v>MAW744_4</v>
      </c>
      <c r="O2038" s="0" t="n">
        <f aca="false">HLOOKUP(N2038,UP!$C$15:$AH$16,2,0)</f>
        <v>0</v>
      </c>
    </row>
    <row r="2039" customFormat="false" ht="15.75" hidden="false" customHeight="true" outlineLevel="0" collapsed="false">
      <c r="A2039" s="21" t="s">
        <v>47</v>
      </c>
      <c r="B2039" s="26" t="n">
        <v>4</v>
      </c>
      <c r="C2039" s="27" t="s">
        <v>83</v>
      </c>
      <c r="D2039" s="27" t="n">
        <v>478</v>
      </c>
      <c r="E2039" s="24" t="s">
        <v>92</v>
      </c>
      <c r="F2039" s="15" t="n">
        <v>1</v>
      </c>
      <c r="G2039" s="15" t="n">
        <v>0</v>
      </c>
      <c r="H2039" s="2" t="n">
        <f aca="false">MAX(I2039:J2039)</f>
        <v>0</v>
      </c>
      <c r="I2039" s="15" t="n">
        <v>0</v>
      </c>
      <c r="J2039" s="15" t="n">
        <v>0</v>
      </c>
      <c r="K2039" s="15" t="n">
        <v>5.54035572423828</v>
      </c>
      <c r="L2039" s="15" t="n">
        <v>70</v>
      </c>
      <c r="M2039" s="25" t="n">
        <v>5.04152884</v>
      </c>
      <c r="N2039" s="0" t="str">
        <f aca="false">A2039&amp;"_"&amp;B2039</f>
        <v>MAW744_4</v>
      </c>
      <c r="O2039" s="0" t="n">
        <f aca="false">HLOOKUP(N2039,UP!$C$15:$AH$16,2,0)</f>
        <v>0</v>
      </c>
    </row>
    <row r="2040" customFormat="false" ht="15.75" hidden="false" customHeight="true" outlineLevel="0" collapsed="false">
      <c r="A2040" s="21" t="s">
        <v>47</v>
      </c>
      <c r="B2040" s="26" t="n">
        <v>4</v>
      </c>
      <c r="C2040" s="27" t="s">
        <v>56</v>
      </c>
      <c r="D2040" s="27" t="n">
        <v>343</v>
      </c>
      <c r="E2040" s="24" t="s">
        <v>92</v>
      </c>
      <c r="F2040" s="15" t="n">
        <v>1</v>
      </c>
      <c r="G2040" s="15" t="n">
        <v>0</v>
      </c>
      <c r="H2040" s="2" t="n">
        <f aca="false">MAX(I2040:J2040)</f>
        <v>0</v>
      </c>
      <c r="I2040" s="15" t="n">
        <v>0</v>
      </c>
      <c r="J2040" s="15" t="n">
        <v>0</v>
      </c>
      <c r="K2040" s="15" t="n">
        <v>7.03865980055159</v>
      </c>
      <c r="L2040" s="15" t="n">
        <v>70</v>
      </c>
      <c r="M2040" s="25" t="n">
        <v>5.04152884</v>
      </c>
      <c r="N2040" s="0" t="str">
        <f aca="false">A2040&amp;"_"&amp;B2040</f>
        <v>MAW744_4</v>
      </c>
      <c r="O2040" s="0" t="n">
        <f aca="false">HLOOKUP(N2040,UP!$C$15:$AH$16,2,0)</f>
        <v>0</v>
      </c>
    </row>
    <row r="2041" customFormat="false" ht="15.75" hidden="false" customHeight="true" outlineLevel="0" collapsed="false">
      <c r="A2041" s="21" t="s">
        <v>47</v>
      </c>
      <c r="B2041" s="26" t="n">
        <v>4</v>
      </c>
      <c r="C2041" s="27" t="s">
        <v>56</v>
      </c>
      <c r="D2041" s="27" t="n">
        <v>76</v>
      </c>
      <c r="E2041" s="24" t="s">
        <v>92</v>
      </c>
      <c r="F2041" s="15" t="n">
        <v>1</v>
      </c>
      <c r="G2041" s="15" t="n">
        <v>0</v>
      </c>
      <c r="H2041" s="2" t="n">
        <f aca="false">MAX(I2041:J2041)</f>
        <v>0</v>
      </c>
      <c r="I2041" s="15" t="n">
        <v>0</v>
      </c>
      <c r="J2041" s="15" t="n">
        <v>0</v>
      </c>
      <c r="K2041" s="15" t="n">
        <v>5.13477611265984</v>
      </c>
      <c r="L2041" s="15" t="n">
        <v>70</v>
      </c>
      <c r="M2041" s="25" t="n">
        <v>5.04152884</v>
      </c>
      <c r="N2041" s="0" t="str">
        <f aca="false">A2041&amp;"_"&amp;B2041</f>
        <v>MAW744_4</v>
      </c>
      <c r="O2041" s="0" t="n">
        <f aca="false">HLOOKUP(N2041,UP!$C$15:$AH$16,2,0)</f>
        <v>0</v>
      </c>
    </row>
    <row r="2042" customFormat="false" ht="15.75" hidden="false" customHeight="true" outlineLevel="0" collapsed="false">
      <c r="A2042" s="21" t="s">
        <v>47</v>
      </c>
      <c r="B2042" s="26" t="n">
        <v>4</v>
      </c>
      <c r="C2042" s="27" t="s">
        <v>56</v>
      </c>
      <c r="D2042" s="27" t="n">
        <v>110</v>
      </c>
      <c r="E2042" s="24" t="s">
        <v>92</v>
      </c>
      <c r="F2042" s="15" t="n">
        <v>1</v>
      </c>
      <c r="G2042" s="15" t="n">
        <v>0</v>
      </c>
      <c r="H2042" s="2" t="n">
        <f aca="false">MAX(I2042:J2042)</f>
        <v>0</v>
      </c>
      <c r="I2042" s="15" t="n">
        <v>0</v>
      </c>
      <c r="J2042" s="15" t="n">
        <v>0</v>
      </c>
      <c r="K2042" s="15" t="n">
        <v>3.22649419505306</v>
      </c>
      <c r="L2042" s="15" t="n">
        <v>70</v>
      </c>
      <c r="M2042" s="25" t="n">
        <v>5.04152884</v>
      </c>
      <c r="N2042" s="0" t="str">
        <f aca="false">A2042&amp;"_"&amp;B2042</f>
        <v>MAW744_4</v>
      </c>
      <c r="O2042" s="0" t="n">
        <f aca="false">HLOOKUP(N2042,UP!$C$15:$AH$16,2,0)</f>
        <v>0</v>
      </c>
    </row>
    <row r="2043" customFormat="false" ht="15.75" hidden="false" customHeight="true" outlineLevel="0" collapsed="false">
      <c r="A2043" s="21" t="s">
        <v>47</v>
      </c>
      <c r="B2043" s="26" t="n">
        <v>4</v>
      </c>
      <c r="C2043" s="27" t="s">
        <v>95</v>
      </c>
      <c r="D2043" s="27" t="n">
        <v>69</v>
      </c>
      <c r="E2043" s="24" t="s">
        <v>92</v>
      </c>
      <c r="F2043" s="15" t="n">
        <v>1</v>
      </c>
      <c r="G2043" s="15" t="n">
        <v>0</v>
      </c>
      <c r="H2043" s="2" t="n">
        <f aca="false">MAX(I2043:J2043)</f>
        <v>0</v>
      </c>
      <c r="I2043" s="15" t="n">
        <v>0</v>
      </c>
      <c r="J2043" s="15" t="n">
        <v>0</v>
      </c>
      <c r="K2043" s="15" t="n">
        <v>4.4871367871223</v>
      </c>
      <c r="L2043" s="15" t="n">
        <v>70</v>
      </c>
      <c r="M2043" s="25" t="n">
        <v>5.04152884</v>
      </c>
      <c r="N2043" s="0" t="str">
        <f aca="false">A2043&amp;"_"&amp;B2043</f>
        <v>MAW744_4</v>
      </c>
      <c r="O2043" s="0" t="n">
        <f aca="false">HLOOKUP(N2043,UP!$C$15:$AH$16,2,0)</f>
        <v>0</v>
      </c>
    </row>
    <row r="2044" customFormat="false" ht="15.75" hidden="false" customHeight="true" outlineLevel="0" collapsed="false">
      <c r="A2044" s="21" t="s">
        <v>47</v>
      </c>
      <c r="B2044" s="26" t="n">
        <v>4</v>
      </c>
      <c r="C2044" s="27" t="s">
        <v>56</v>
      </c>
      <c r="D2044" s="27" t="n">
        <v>66</v>
      </c>
      <c r="E2044" s="24" t="s">
        <v>92</v>
      </c>
      <c r="F2044" s="15" t="n">
        <v>1</v>
      </c>
      <c r="G2044" s="15" t="n">
        <v>0</v>
      </c>
      <c r="H2044" s="2" t="n">
        <f aca="false">MAX(I2044:J2044)</f>
        <v>0</v>
      </c>
      <c r="I2044" s="15" t="n">
        <v>0</v>
      </c>
      <c r="J2044" s="15" t="n">
        <v>0</v>
      </c>
      <c r="K2044" s="15" t="n">
        <v>5.21268761046886</v>
      </c>
      <c r="L2044" s="15" t="n">
        <v>70</v>
      </c>
      <c r="M2044" s="25" t="n">
        <v>5.04152884</v>
      </c>
      <c r="N2044" s="0" t="str">
        <f aca="false">A2044&amp;"_"&amp;B2044</f>
        <v>MAW744_4</v>
      </c>
      <c r="O2044" s="0" t="n">
        <f aca="false">HLOOKUP(N2044,UP!$C$15:$AH$16,2,0)</f>
        <v>0</v>
      </c>
    </row>
    <row r="2045" customFormat="false" ht="15.75" hidden="false" customHeight="true" outlineLevel="0" collapsed="false">
      <c r="A2045" s="21" t="s">
        <v>47</v>
      </c>
      <c r="B2045" s="26" t="n">
        <v>4</v>
      </c>
      <c r="C2045" s="27" t="s">
        <v>76</v>
      </c>
      <c r="D2045" s="27" t="n">
        <v>126</v>
      </c>
      <c r="E2045" s="24" t="s">
        <v>92</v>
      </c>
      <c r="F2045" s="15" t="n">
        <v>1</v>
      </c>
      <c r="G2045" s="15" t="n">
        <v>0</v>
      </c>
      <c r="H2045" s="2" t="n">
        <f aca="false">MAX(I2045:J2045)</f>
        <v>0</v>
      </c>
      <c r="I2045" s="15" t="n">
        <v>0</v>
      </c>
      <c r="J2045" s="15" t="n">
        <v>0</v>
      </c>
      <c r="K2045" s="15" t="n">
        <v>5.79235072496435</v>
      </c>
      <c r="L2045" s="15" t="n">
        <v>70</v>
      </c>
      <c r="M2045" s="25" t="n">
        <v>5.04152884</v>
      </c>
      <c r="N2045" s="0" t="str">
        <f aca="false">A2045&amp;"_"&amp;B2045</f>
        <v>MAW744_4</v>
      </c>
      <c r="O2045" s="0" t="n">
        <f aca="false">HLOOKUP(N2045,UP!$C$15:$AH$16,2,0)</f>
        <v>0</v>
      </c>
    </row>
    <row r="2046" customFormat="false" ht="15.75" hidden="false" customHeight="true" outlineLevel="0" collapsed="false">
      <c r="A2046" s="21" t="s">
        <v>47</v>
      </c>
      <c r="B2046" s="26" t="n">
        <v>4</v>
      </c>
      <c r="C2046" s="27" t="s">
        <v>56</v>
      </c>
      <c r="D2046" s="27" t="n">
        <v>300</v>
      </c>
      <c r="E2046" s="24" t="s">
        <v>92</v>
      </c>
      <c r="F2046" s="15" t="n">
        <v>1</v>
      </c>
      <c r="G2046" s="15" t="n">
        <v>0</v>
      </c>
      <c r="H2046" s="2" t="n">
        <f aca="false">MAX(I2046:J2046)</f>
        <v>0</v>
      </c>
      <c r="I2046" s="15" t="n">
        <v>0</v>
      </c>
      <c r="J2046" s="15" t="n">
        <v>0</v>
      </c>
      <c r="K2046" s="15" t="n">
        <v>6.53879313945729</v>
      </c>
      <c r="L2046" s="15" t="n">
        <v>70</v>
      </c>
      <c r="M2046" s="25" t="n">
        <v>5.04152884</v>
      </c>
      <c r="N2046" s="0" t="str">
        <f aca="false">A2046&amp;"_"&amp;B2046</f>
        <v>MAW744_4</v>
      </c>
      <c r="O2046" s="0" t="n">
        <f aca="false">HLOOKUP(N2046,UP!$C$15:$AH$16,2,0)</f>
        <v>0</v>
      </c>
    </row>
    <row r="2047" customFormat="false" ht="15.75" hidden="false" customHeight="true" outlineLevel="0" collapsed="false">
      <c r="A2047" s="21" t="s">
        <v>47</v>
      </c>
      <c r="B2047" s="26" t="n">
        <v>4</v>
      </c>
      <c r="C2047" s="27" t="s">
        <v>56</v>
      </c>
      <c r="D2047" s="27" t="n">
        <v>348</v>
      </c>
      <c r="E2047" s="24" t="s">
        <v>92</v>
      </c>
      <c r="F2047" s="15" t="n">
        <v>1</v>
      </c>
      <c r="G2047" s="15" t="n">
        <v>0</v>
      </c>
      <c r="H2047" s="2" t="n">
        <f aca="false">MAX(I2047:J2047)</f>
        <v>0</v>
      </c>
      <c r="I2047" s="15" t="n">
        <v>0</v>
      </c>
      <c r="J2047" s="15" t="n">
        <v>0</v>
      </c>
      <c r="K2047" s="15" t="n">
        <v>6.27266097179006</v>
      </c>
      <c r="L2047" s="15" t="n">
        <v>70</v>
      </c>
      <c r="M2047" s="25" t="n">
        <v>5.04152884</v>
      </c>
      <c r="N2047" s="0" t="str">
        <f aca="false">A2047&amp;"_"&amp;B2047</f>
        <v>MAW744_4</v>
      </c>
      <c r="O2047" s="0" t="n">
        <f aca="false">HLOOKUP(N2047,UP!$C$15:$AH$16,2,0)</f>
        <v>0</v>
      </c>
    </row>
    <row r="2048" customFormat="false" ht="15.75" hidden="false" customHeight="true" outlineLevel="0" collapsed="false">
      <c r="A2048" s="21" t="s">
        <v>47</v>
      </c>
      <c r="B2048" s="26" t="n">
        <v>4</v>
      </c>
      <c r="C2048" s="27" t="s">
        <v>56</v>
      </c>
      <c r="D2048" s="27" t="n">
        <v>473</v>
      </c>
      <c r="E2048" s="24" t="s">
        <v>92</v>
      </c>
      <c r="F2048" s="15" t="n">
        <v>1</v>
      </c>
      <c r="G2048" s="15" t="n">
        <v>0</v>
      </c>
      <c r="H2048" s="2" t="n">
        <f aca="false">MAX(I2048:J2048)</f>
        <v>0</v>
      </c>
      <c r="I2048" s="15" t="n">
        <v>0</v>
      </c>
      <c r="J2048" s="15" t="n">
        <v>0</v>
      </c>
      <c r="K2048" s="15" t="n">
        <v>4.23329610071225</v>
      </c>
      <c r="L2048" s="15" t="n">
        <v>70</v>
      </c>
      <c r="M2048" s="25" t="n">
        <v>5.04152884</v>
      </c>
      <c r="N2048" s="0" t="str">
        <f aca="false">A2048&amp;"_"&amp;B2048</f>
        <v>MAW744_4</v>
      </c>
      <c r="O2048" s="0" t="n">
        <f aca="false">HLOOKUP(N2048,UP!$C$15:$AH$16,2,0)</f>
        <v>0</v>
      </c>
    </row>
    <row r="2049" customFormat="false" ht="15.75" hidden="false" customHeight="true" outlineLevel="0" collapsed="false">
      <c r="A2049" s="21" t="s">
        <v>47</v>
      </c>
      <c r="B2049" s="26" t="n">
        <v>4</v>
      </c>
      <c r="C2049" s="27" t="s">
        <v>56</v>
      </c>
      <c r="D2049" s="27" t="n">
        <v>127</v>
      </c>
      <c r="E2049" s="24" t="s">
        <v>92</v>
      </c>
      <c r="F2049" s="15" t="n">
        <v>1</v>
      </c>
      <c r="G2049" s="15" t="n">
        <v>0</v>
      </c>
      <c r="H2049" s="2" t="n">
        <f aca="false">MAX(I2049:J2049)</f>
        <v>0</v>
      </c>
      <c r="I2049" s="15" t="n">
        <v>0</v>
      </c>
      <c r="J2049" s="15" t="n">
        <v>0</v>
      </c>
      <c r="K2049" s="15" t="n">
        <v>5.12978883432226</v>
      </c>
      <c r="L2049" s="15" t="n">
        <v>70</v>
      </c>
      <c r="M2049" s="25" t="n">
        <v>5.04152884</v>
      </c>
      <c r="N2049" s="0" t="str">
        <f aca="false">A2049&amp;"_"&amp;B2049</f>
        <v>MAW744_4</v>
      </c>
      <c r="O2049" s="0" t="n">
        <f aca="false">HLOOKUP(N2049,UP!$C$15:$AH$16,2,0)</f>
        <v>0</v>
      </c>
    </row>
    <row r="2050" customFormat="false" ht="15.75" hidden="false" customHeight="true" outlineLevel="0" collapsed="false">
      <c r="A2050" s="21" t="s">
        <v>47</v>
      </c>
      <c r="B2050" s="26" t="n">
        <v>4</v>
      </c>
      <c r="C2050" s="27" t="s">
        <v>56</v>
      </c>
      <c r="D2050" s="27" t="n">
        <v>131</v>
      </c>
      <c r="E2050" s="24" t="s">
        <v>92</v>
      </c>
      <c r="F2050" s="15" t="n">
        <v>1</v>
      </c>
      <c r="G2050" s="15" t="n">
        <v>0</v>
      </c>
      <c r="H2050" s="2" t="n">
        <f aca="false">MAX(I2050:J2050)</f>
        <v>0</v>
      </c>
      <c r="I2050" s="15" t="n">
        <v>0</v>
      </c>
      <c r="J2050" s="15" t="n">
        <v>0</v>
      </c>
      <c r="K2050" s="15" t="n">
        <v>6.0175243784104</v>
      </c>
      <c r="L2050" s="15" t="n">
        <v>70</v>
      </c>
      <c r="M2050" s="25" t="n">
        <v>5.04152884</v>
      </c>
      <c r="N2050" s="0" t="str">
        <f aca="false">A2050&amp;"_"&amp;B2050</f>
        <v>MAW744_4</v>
      </c>
      <c r="O2050" s="0" t="n">
        <f aca="false">HLOOKUP(N2050,UP!$C$15:$AH$16,2,0)</f>
        <v>0</v>
      </c>
    </row>
    <row r="2051" customFormat="false" ht="15.75" hidden="false" customHeight="true" outlineLevel="0" collapsed="false">
      <c r="A2051" s="21" t="s">
        <v>47</v>
      </c>
      <c r="B2051" s="26" t="n">
        <v>4</v>
      </c>
      <c r="C2051" s="27" t="s">
        <v>83</v>
      </c>
      <c r="D2051" s="27" t="n">
        <v>367</v>
      </c>
      <c r="E2051" s="24" t="s">
        <v>92</v>
      </c>
      <c r="F2051" s="15" t="n">
        <v>1</v>
      </c>
      <c r="G2051" s="15" t="n">
        <v>0</v>
      </c>
      <c r="H2051" s="2" t="n">
        <f aca="false">MAX(I2051:J2051)</f>
        <v>0</v>
      </c>
      <c r="I2051" s="15" t="n">
        <v>0</v>
      </c>
      <c r="J2051" s="15" t="n">
        <v>0</v>
      </c>
      <c r="K2051" s="15" t="n">
        <v>5.02654824574367</v>
      </c>
      <c r="L2051" s="15" t="n">
        <v>70</v>
      </c>
      <c r="M2051" s="25" t="n">
        <v>5.04152884</v>
      </c>
      <c r="N2051" s="0" t="str">
        <f aca="false">A2051&amp;"_"&amp;B2051</f>
        <v>MAW744_4</v>
      </c>
      <c r="O2051" s="0" t="n">
        <f aca="false">HLOOKUP(N2051,UP!$C$15:$AH$16,2,0)</f>
        <v>0</v>
      </c>
    </row>
    <row r="2052" customFormat="false" ht="15.75" hidden="false" customHeight="true" outlineLevel="0" collapsed="false">
      <c r="A2052" s="21" t="s">
        <v>47</v>
      </c>
      <c r="B2052" s="26" t="n">
        <v>4</v>
      </c>
      <c r="C2052" s="27" t="s">
        <v>83</v>
      </c>
      <c r="D2052" s="27" t="n">
        <v>369</v>
      </c>
      <c r="E2052" s="24" t="s">
        <v>92</v>
      </c>
      <c r="F2052" s="15" t="n">
        <v>1</v>
      </c>
      <c r="G2052" s="15" t="n">
        <v>0</v>
      </c>
      <c r="H2052" s="2" t="n">
        <f aca="false">MAX(I2052:J2052)</f>
        <v>0</v>
      </c>
      <c r="I2052" s="15" t="n">
        <v>0</v>
      </c>
      <c r="J2052" s="15" t="n">
        <v>0</v>
      </c>
      <c r="K2052" s="15" t="n">
        <v>3.11724531052447</v>
      </c>
      <c r="L2052" s="15" t="n">
        <v>70</v>
      </c>
      <c r="M2052" s="25" t="n">
        <v>5.04152884</v>
      </c>
      <c r="N2052" s="0" t="str">
        <f aca="false">A2052&amp;"_"&amp;B2052</f>
        <v>MAW744_4</v>
      </c>
      <c r="O2052" s="0" t="n">
        <f aca="false">HLOOKUP(N2052,UP!$C$15:$AH$16,2,0)</f>
        <v>0</v>
      </c>
    </row>
    <row r="2053" customFormat="false" ht="15.75" hidden="false" customHeight="true" outlineLevel="0" collapsed="false">
      <c r="A2053" s="21" t="s">
        <v>47</v>
      </c>
      <c r="B2053" s="26" t="n">
        <v>4</v>
      </c>
      <c r="C2053" s="27" t="s">
        <v>56</v>
      </c>
      <c r="D2053" s="27" t="n">
        <v>373</v>
      </c>
      <c r="E2053" s="24" t="s">
        <v>92</v>
      </c>
      <c r="F2053" s="15" t="n">
        <v>1</v>
      </c>
      <c r="G2053" s="15" t="n">
        <v>0</v>
      </c>
      <c r="H2053" s="2" t="n">
        <f aca="false">MAX(I2053:J2053)</f>
        <v>0</v>
      </c>
      <c r="I2053" s="15" t="n">
        <v>0</v>
      </c>
      <c r="J2053" s="15" t="n">
        <v>0</v>
      </c>
      <c r="K2053" s="15" t="n">
        <v>4.95578387122156</v>
      </c>
      <c r="L2053" s="15" t="n">
        <v>70</v>
      </c>
      <c r="M2053" s="25" t="n">
        <v>5.04152884</v>
      </c>
      <c r="N2053" s="0" t="str">
        <f aca="false">A2053&amp;"_"&amp;B2053</f>
        <v>MAW744_4</v>
      </c>
      <c r="O2053" s="0" t="n">
        <f aca="false">HLOOKUP(N2053,UP!$C$15:$AH$16,2,0)</f>
        <v>0</v>
      </c>
    </row>
    <row r="2054" customFormat="false" ht="15.75" hidden="false" customHeight="true" outlineLevel="0" collapsed="false">
      <c r="A2054" s="21" t="s">
        <v>47</v>
      </c>
      <c r="B2054" s="26" t="n">
        <v>4</v>
      </c>
      <c r="C2054" s="27" t="s">
        <v>56</v>
      </c>
      <c r="D2054" s="27" t="n">
        <v>505</v>
      </c>
      <c r="E2054" s="24" t="s">
        <v>92</v>
      </c>
      <c r="F2054" s="15" t="n">
        <v>1</v>
      </c>
      <c r="G2054" s="15" t="n">
        <v>0</v>
      </c>
      <c r="H2054" s="2" t="n">
        <f aca="false">MAX(I2054:J2054)</f>
        <v>0</v>
      </c>
      <c r="I2054" s="15" t="n">
        <v>0</v>
      </c>
      <c r="J2054" s="15" t="n">
        <v>0</v>
      </c>
      <c r="K2054" s="15" t="n">
        <v>6.25176938064369</v>
      </c>
      <c r="L2054" s="15" t="n">
        <v>70</v>
      </c>
      <c r="M2054" s="25" t="n">
        <v>5.04152884</v>
      </c>
      <c r="N2054" s="0" t="str">
        <f aca="false">A2054&amp;"_"&amp;B2054</f>
        <v>MAW744_4</v>
      </c>
      <c r="O2054" s="0" t="n">
        <f aca="false">HLOOKUP(N2054,UP!$C$15:$AH$16,2,0)</f>
        <v>0</v>
      </c>
    </row>
    <row r="2055" customFormat="false" ht="15.75" hidden="false" customHeight="true" outlineLevel="0" collapsed="false">
      <c r="A2055" s="21" t="s">
        <v>47</v>
      </c>
      <c r="B2055" s="26" t="n">
        <v>4</v>
      </c>
      <c r="C2055" s="27" t="s">
        <v>100</v>
      </c>
      <c r="D2055" s="27" t="n">
        <v>134</v>
      </c>
      <c r="E2055" s="24" t="s">
        <v>92</v>
      </c>
      <c r="F2055" s="15" t="n">
        <v>1</v>
      </c>
      <c r="G2055" s="15" t="n">
        <v>0</v>
      </c>
      <c r="H2055" s="2" t="n">
        <f aca="false">MAX(I2055:J2055)</f>
        <v>0</v>
      </c>
      <c r="I2055" s="15" t="n">
        <v>0</v>
      </c>
      <c r="J2055" s="15" t="n">
        <v>0</v>
      </c>
      <c r="K2055" s="15" t="n">
        <v>5.88341764201029</v>
      </c>
      <c r="L2055" s="15" t="n">
        <v>70</v>
      </c>
      <c r="M2055" s="25" t="n">
        <v>5.04152884</v>
      </c>
      <c r="N2055" s="0" t="str">
        <f aca="false">A2055&amp;"_"&amp;B2055</f>
        <v>MAW744_4</v>
      </c>
      <c r="O2055" s="0" t="n">
        <f aca="false">HLOOKUP(N2055,UP!$C$15:$AH$16,2,0)</f>
        <v>0</v>
      </c>
    </row>
    <row r="2056" customFormat="false" ht="15.75" hidden="false" customHeight="true" outlineLevel="0" collapsed="false">
      <c r="A2056" s="21" t="s">
        <v>47</v>
      </c>
      <c r="B2056" s="26" t="n">
        <v>4</v>
      </c>
      <c r="C2056" s="27" t="s">
        <v>76</v>
      </c>
      <c r="D2056" s="27" t="n">
        <v>138</v>
      </c>
      <c r="E2056" s="24" t="s">
        <v>92</v>
      </c>
      <c r="F2056" s="15" t="n">
        <v>1</v>
      </c>
      <c r="G2056" s="15" t="n">
        <v>0</v>
      </c>
      <c r="H2056" s="2" t="n">
        <f aca="false">MAX(I2056:J2056)</f>
        <v>0</v>
      </c>
      <c r="I2056" s="15" t="n">
        <v>0</v>
      </c>
      <c r="J2056" s="15" t="n">
        <v>0</v>
      </c>
      <c r="K2056" s="15" t="n">
        <v>4.59175182248684</v>
      </c>
      <c r="L2056" s="15" t="n">
        <v>70</v>
      </c>
      <c r="M2056" s="25" t="n">
        <v>5.04152884</v>
      </c>
      <c r="N2056" s="0" t="str">
        <f aca="false">A2056&amp;"_"&amp;B2056</f>
        <v>MAW744_4</v>
      </c>
      <c r="O2056" s="0" t="n">
        <f aca="false">HLOOKUP(N2056,UP!$C$15:$AH$16,2,0)</f>
        <v>0</v>
      </c>
    </row>
    <row r="2057" customFormat="false" ht="15.75" hidden="false" customHeight="true" outlineLevel="0" collapsed="false">
      <c r="A2057" s="21" t="s">
        <v>47</v>
      </c>
      <c r="B2057" s="26" t="n">
        <v>4</v>
      </c>
      <c r="C2057" s="27" t="s">
        <v>53</v>
      </c>
      <c r="D2057" s="27" t="n">
        <v>381</v>
      </c>
      <c r="E2057" s="24" t="s">
        <v>92</v>
      </c>
      <c r="F2057" s="15" t="n">
        <v>1</v>
      </c>
      <c r="G2057" s="15" t="n">
        <v>0</v>
      </c>
      <c r="H2057" s="2" t="n">
        <f aca="false">MAX(I2057:J2057)</f>
        <v>0</v>
      </c>
      <c r="I2057" s="15" t="n">
        <v>0</v>
      </c>
      <c r="J2057" s="15" t="n">
        <v>0</v>
      </c>
      <c r="K2057" s="15" t="n">
        <v>3.44067227421154</v>
      </c>
      <c r="L2057" s="15" t="n">
        <v>70</v>
      </c>
      <c r="M2057" s="25" t="n">
        <v>5.04152884</v>
      </c>
      <c r="N2057" s="0" t="str">
        <f aca="false">A2057&amp;"_"&amp;B2057</f>
        <v>MAW744_4</v>
      </c>
      <c r="O2057" s="0" t="n">
        <f aca="false">HLOOKUP(N2057,UP!$C$15:$AH$16,2,0)</f>
        <v>0</v>
      </c>
    </row>
    <row r="2058" customFormat="false" ht="15.75" hidden="false" customHeight="true" outlineLevel="0" collapsed="false">
      <c r="A2058" s="21" t="s">
        <v>47</v>
      </c>
      <c r="B2058" s="26" t="n">
        <v>4</v>
      </c>
      <c r="C2058" s="27" t="s">
        <v>75</v>
      </c>
      <c r="D2058" s="27" t="n">
        <v>508</v>
      </c>
      <c r="E2058" s="24" t="s">
        <v>92</v>
      </c>
      <c r="F2058" s="15" t="n">
        <v>1</v>
      </c>
      <c r="G2058" s="15" t="n">
        <v>0</v>
      </c>
      <c r="H2058" s="2" t="n">
        <f aca="false">MAX(I2058:J2058)</f>
        <v>0</v>
      </c>
      <c r="I2058" s="15" t="n">
        <v>0</v>
      </c>
      <c r="J2058" s="15" t="n">
        <v>0</v>
      </c>
      <c r="K2058" s="15" t="n">
        <v>5.37051337140358</v>
      </c>
      <c r="L2058" s="15" t="n">
        <v>70</v>
      </c>
      <c r="M2058" s="25" t="n">
        <v>5.04152884</v>
      </c>
      <c r="N2058" s="0" t="str">
        <f aca="false">A2058&amp;"_"&amp;B2058</f>
        <v>MAW744_4</v>
      </c>
      <c r="O2058" s="0" t="n">
        <f aca="false">HLOOKUP(N2058,UP!$C$15:$AH$16,2,0)</f>
        <v>0</v>
      </c>
    </row>
    <row r="2059" customFormat="false" ht="15.75" hidden="false" customHeight="true" outlineLevel="0" collapsed="false">
      <c r="A2059" s="21" t="s">
        <v>47</v>
      </c>
      <c r="B2059" s="26" t="n">
        <v>4</v>
      </c>
      <c r="C2059" s="27" t="s">
        <v>56</v>
      </c>
      <c r="D2059" s="27" t="n">
        <v>142</v>
      </c>
      <c r="E2059" s="24" t="s">
        <v>92</v>
      </c>
      <c r="F2059" s="15" t="n">
        <v>1</v>
      </c>
      <c r="G2059" s="15" t="n">
        <v>0</v>
      </c>
      <c r="H2059" s="2" t="n">
        <f aca="false">MAX(I2059:J2059)</f>
        <v>0</v>
      </c>
      <c r="I2059" s="15" t="n">
        <v>0</v>
      </c>
      <c r="J2059" s="15" t="n">
        <v>0</v>
      </c>
      <c r="K2059" s="15" t="n">
        <v>5.51636181034649</v>
      </c>
      <c r="L2059" s="15" t="n">
        <v>70</v>
      </c>
      <c r="M2059" s="25" t="n">
        <v>5.04152884</v>
      </c>
      <c r="N2059" s="0" t="str">
        <f aca="false">A2059&amp;"_"&amp;B2059</f>
        <v>MAW744_4</v>
      </c>
      <c r="O2059" s="0" t="n">
        <f aca="false">HLOOKUP(N2059,UP!$C$15:$AH$16,2,0)</f>
        <v>0</v>
      </c>
    </row>
    <row r="2060" customFormat="false" ht="15.75" hidden="false" customHeight="true" outlineLevel="0" collapsed="false">
      <c r="A2060" s="21" t="s">
        <v>47</v>
      </c>
      <c r="B2060" s="26" t="n">
        <v>4</v>
      </c>
      <c r="C2060" s="27" t="s">
        <v>56</v>
      </c>
      <c r="D2060" s="27" t="n">
        <v>389</v>
      </c>
      <c r="E2060" s="24" t="s">
        <v>92</v>
      </c>
      <c r="F2060" s="15" t="n">
        <v>1</v>
      </c>
      <c r="G2060" s="15" t="n">
        <v>0</v>
      </c>
      <c r="H2060" s="2" t="n">
        <f aca="false">MAX(I2060:J2060)</f>
        <v>0</v>
      </c>
      <c r="I2060" s="15" t="n">
        <v>0</v>
      </c>
      <c r="J2060" s="15" t="n">
        <v>0</v>
      </c>
      <c r="K2060" s="15" t="n">
        <v>5.86747405929332</v>
      </c>
      <c r="L2060" s="15" t="n">
        <v>70</v>
      </c>
      <c r="M2060" s="25" t="n">
        <v>5.04152884</v>
      </c>
      <c r="N2060" s="0" t="str">
        <f aca="false">A2060&amp;"_"&amp;B2060</f>
        <v>MAW744_4</v>
      </c>
      <c r="O2060" s="0" t="n">
        <f aca="false">HLOOKUP(N2060,UP!$C$15:$AH$16,2,0)</f>
        <v>0</v>
      </c>
    </row>
    <row r="2061" customFormat="false" ht="15.75" hidden="false" customHeight="true" outlineLevel="0" collapsed="false">
      <c r="A2061" s="21" t="s">
        <v>47</v>
      </c>
      <c r="B2061" s="26" t="n">
        <v>4</v>
      </c>
      <c r="C2061" s="27" t="s">
        <v>61</v>
      </c>
      <c r="D2061" s="27" t="n">
        <v>387</v>
      </c>
      <c r="E2061" s="24" t="s">
        <v>92</v>
      </c>
      <c r="F2061" s="15" t="n">
        <v>1</v>
      </c>
      <c r="G2061" s="15" t="n">
        <v>0</v>
      </c>
      <c r="H2061" s="2" t="n">
        <f aca="false">MAX(I2061:J2061)</f>
        <v>0</v>
      </c>
      <c r="I2061" s="15" t="n">
        <v>0</v>
      </c>
      <c r="J2061" s="15" t="n">
        <v>0</v>
      </c>
      <c r="K2061" s="15" t="n">
        <v>5.00573519441364</v>
      </c>
      <c r="L2061" s="15" t="n">
        <v>70</v>
      </c>
      <c r="M2061" s="25" t="n">
        <v>5.04152884</v>
      </c>
      <c r="N2061" s="0" t="str">
        <f aca="false">A2061&amp;"_"&amp;B2061</f>
        <v>MAW744_4</v>
      </c>
      <c r="O2061" s="0" t="n">
        <f aca="false">HLOOKUP(N2061,UP!$C$15:$AH$16,2,0)</f>
        <v>0</v>
      </c>
    </row>
    <row r="2062" customFormat="false" ht="15.75" hidden="false" customHeight="true" outlineLevel="0" collapsed="false">
      <c r="A2062" s="21" t="s">
        <v>47</v>
      </c>
      <c r="B2062" s="26" t="n">
        <v>4</v>
      </c>
      <c r="C2062" s="27" t="s">
        <v>56</v>
      </c>
      <c r="D2062" s="27" t="n">
        <v>509</v>
      </c>
      <c r="E2062" s="24" t="s">
        <v>92</v>
      </c>
      <c r="F2062" s="15" t="n">
        <v>1</v>
      </c>
      <c r="G2062" s="15" t="n">
        <v>0</v>
      </c>
      <c r="H2062" s="2" t="n">
        <f aca="false">MAX(I2062:J2062)</f>
        <v>0</v>
      </c>
      <c r="I2062" s="15" t="n">
        <v>0</v>
      </c>
      <c r="J2062" s="15" t="n">
        <v>0</v>
      </c>
      <c r="K2062" s="15" t="n">
        <v>7.08114984119139</v>
      </c>
      <c r="L2062" s="15" t="n">
        <v>70</v>
      </c>
      <c r="M2062" s="25" t="n">
        <v>5.04152884</v>
      </c>
      <c r="N2062" s="0" t="str">
        <f aca="false">A2062&amp;"_"&amp;B2062</f>
        <v>MAW744_4</v>
      </c>
      <c r="O2062" s="0" t="n">
        <f aca="false">HLOOKUP(N2062,UP!$C$15:$AH$16,2,0)</f>
        <v>0</v>
      </c>
    </row>
    <row r="2063" customFormat="false" ht="15.75" hidden="false" customHeight="true" outlineLevel="0" collapsed="false">
      <c r="A2063" s="21" t="s">
        <v>47</v>
      </c>
      <c r="B2063" s="26" t="n">
        <v>4</v>
      </c>
      <c r="C2063" s="27" t="s">
        <v>56</v>
      </c>
      <c r="D2063" s="27" t="n">
        <v>359</v>
      </c>
      <c r="E2063" s="24" t="s">
        <v>92</v>
      </c>
      <c r="F2063" s="15" t="n">
        <v>1</v>
      </c>
      <c r="G2063" s="15" t="n">
        <v>0</v>
      </c>
      <c r="H2063" s="2" t="n">
        <f aca="false">MAX(I2063:J2063)</f>
        <v>0</v>
      </c>
      <c r="I2063" s="15" t="n">
        <v>0</v>
      </c>
      <c r="J2063" s="15" t="n">
        <v>0</v>
      </c>
      <c r="K2063" s="15" t="n">
        <v>5.00125842488227</v>
      </c>
      <c r="L2063" s="15" t="n">
        <v>70</v>
      </c>
      <c r="M2063" s="25" t="n">
        <v>5.04152884</v>
      </c>
      <c r="N2063" s="0" t="str">
        <f aca="false">A2063&amp;"_"&amp;B2063</f>
        <v>MAW744_4</v>
      </c>
      <c r="O2063" s="0" t="n">
        <f aca="false">HLOOKUP(N2063,UP!$C$15:$AH$16,2,0)</f>
        <v>0</v>
      </c>
    </row>
    <row r="2064" customFormat="false" ht="15.75" hidden="false" customHeight="true" outlineLevel="0" collapsed="false">
      <c r="A2064" s="21" t="s">
        <v>47</v>
      </c>
      <c r="B2064" s="26" t="n">
        <v>4</v>
      </c>
      <c r="C2064" s="27" t="s">
        <v>56</v>
      </c>
      <c r="D2064" s="27" t="n">
        <v>361</v>
      </c>
      <c r="E2064" s="24" t="s">
        <v>92</v>
      </c>
      <c r="F2064" s="15" t="n">
        <v>1</v>
      </c>
      <c r="G2064" s="15" t="n">
        <v>0</v>
      </c>
      <c r="H2064" s="2" t="n">
        <f aca="false">MAX(I2064:J2064)</f>
        <v>0</v>
      </c>
      <c r="I2064" s="15" t="n">
        <v>0</v>
      </c>
      <c r="J2064" s="15" t="n">
        <v>0</v>
      </c>
      <c r="K2064" s="15" t="n">
        <v>3.2147132226021</v>
      </c>
      <c r="L2064" s="15" t="n">
        <v>70</v>
      </c>
      <c r="M2064" s="25" t="n">
        <v>5.04152884</v>
      </c>
      <c r="N2064" s="0" t="str">
        <f aca="false">A2064&amp;"_"&amp;B2064</f>
        <v>MAW744_4</v>
      </c>
      <c r="O2064" s="0" t="n">
        <f aca="false">HLOOKUP(N2064,UP!$C$15:$AH$16,2,0)</f>
        <v>0</v>
      </c>
    </row>
    <row r="2065" customFormat="false" ht="15.75" hidden="false" customHeight="true" outlineLevel="0" collapsed="false">
      <c r="A2065" s="21" t="s">
        <v>47</v>
      </c>
      <c r="B2065" s="26" t="n">
        <v>4</v>
      </c>
      <c r="C2065" s="27" t="s">
        <v>56</v>
      </c>
      <c r="D2065" s="27" t="n">
        <v>472</v>
      </c>
      <c r="E2065" s="24" t="s">
        <v>92</v>
      </c>
      <c r="F2065" s="15" t="n">
        <v>1</v>
      </c>
      <c r="G2065" s="15" t="n">
        <v>0</v>
      </c>
      <c r="H2065" s="2" t="n">
        <f aca="false">MAX(I2065:J2065)</f>
        <v>0</v>
      </c>
      <c r="I2065" s="15" t="n">
        <v>0</v>
      </c>
      <c r="J2065" s="15" t="n">
        <v>0</v>
      </c>
      <c r="K2065" s="15" t="n">
        <v>3.068589894302</v>
      </c>
      <c r="L2065" s="15" t="n">
        <v>70</v>
      </c>
      <c r="M2065" s="25" t="n">
        <v>5.04152884</v>
      </c>
      <c r="N2065" s="0" t="str">
        <f aca="false">A2065&amp;"_"&amp;B2065</f>
        <v>MAW744_4</v>
      </c>
      <c r="O2065" s="0" t="n">
        <f aca="false">HLOOKUP(N2065,UP!$C$15:$AH$16,2,0)</f>
        <v>0</v>
      </c>
    </row>
    <row r="2066" customFormat="false" ht="15.75" hidden="false" customHeight="true" outlineLevel="0" collapsed="false">
      <c r="A2066" s="21" t="s">
        <v>47</v>
      </c>
      <c r="B2066" s="26" t="n">
        <v>4</v>
      </c>
      <c r="C2066" s="27" t="s">
        <v>56</v>
      </c>
      <c r="D2066" s="27" t="n">
        <v>297</v>
      </c>
      <c r="E2066" s="24" t="s">
        <v>92</v>
      </c>
      <c r="F2066" s="15" t="n">
        <v>1</v>
      </c>
      <c r="G2066" s="15" t="n">
        <v>0</v>
      </c>
      <c r="H2066" s="2" t="n">
        <f aca="false">MAX(I2066:J2066)</f>
        <v>0</v>
      </c>
      <c r="I2066" s="15" t="n">
        <v>0</v>
      </c>
      <c r="J2066" s="15" t="n">
        <v>0</v>
      </c>
      <c r="K2066" s="15" t="n">
        <v>7.22330690876633</v>
      </c>
      <c r="L2066" s="15" t="n">
        <v>70</v>
      </c>
      <c r="M2066" s="25" t="n">
        <v>5.04152884</v>
      </c>
      <c r="N2066" s="0" t="str">
        <f aca="false">A2066&amp;"_"&amp;B2066</f>
        <v>MAW744_4</v>
      </c>
      <c r="O2066" s="0" t="n">
        <f aca="false">HLOOKUP(N2066,UP!$C$15:$AH$16,2,0)</f>
        <v>0</v>
      </c>
    </row>
    <row r="2067" customFormat="false" ht="15.75" hidden="false" customHeight="true" outlineLevel="0" collapsed="false">
      <c r="A2067" s="21" t="s">
        <v>47</v>
      </c>
      <c r="B2067" s="26" t="n">
        <v>3</v>
      </c>
      <c r="C2067" s="27" t="s">
        <v>53</v>
      </c>
      <c r="D2067" s="27" t="n">
        <v>38</v>
      </c>
      <c r="E2067" s="24" t="s">
        <v>92</v>
      </c>
      <c r="F2067" s="15" t="n">
        <v>1</v>
      </c>
      <c r="G2067" s="15" t="n">
        <v>0</v>
      </c>
      <c r="H2067" s="2" t="n">
        <f aca="false">MAX(I2067:J2067)</f>
        <v>0</v>
      </c>
      <c r="I2067" s="15" t="n">
        <v>0</v>
      </c>
      <c r="J2067" s="15" t="n">
        <v>0</v>
      </c>
      <c r="K2067" s="15" t="n">
        <v>3.92479170212973</v>
      </c>
      <c r="L2067" s="15" t="n">
        <v>70</v>
      </c>
      <c r="M2067" s="25" t="n">
        <v>5.04152884</v>
      </c>
      <c r="N2067" s="0" t="str">
        <f aca="false">A2067&amp;"_"&amp;B2067</f>
        <v>MAW744_3</v>
      </c>
      <c r="O2067" s="0" t="n">
        <f aca="false">HLOOKUP(N2067,UP!$C$15:$AH$16,2,0)</f>
        <v>1</v>
      </c>
    </row>
    <row r="2068" customFormat="false" ht="15.75" hidden="false" customHeight="true" outlineLevel="0" collapsed="false">
      <c r="A2068" s="21" t="s">
        <v>47</v>
      </c>
      <c r="B2068" s="26" t="n">
        <v>3</v>
      </c>
      <c r="C2068" s="27" t="s">
        <v>56</v>
      </c>
      <c r="D2068" s="27" t="n">
        <v>36</v>
      </c>
      <c r="E2068" s="24" t="s">
        <v>92</v>
      </c>
      <c r="F2068" s="15" t="n">
        <v>1</v>
      </c>
      <c r="G2068" s="15" t="n">
        <v>0</v>
      </c>
      <c r="H2068" s="2" t="n">
        <f aca="false">MAX(I2068:J2068)</f>
        <v>0</v>
      </c>
      <c r="I2068" s="15" t="n">
        <v>0</v>
      </c>
      <c r="J2068" s="15" t="n">
        <v>0</v>
      </c>
      <c r="K2068" s="15" t="n">
        <v>6.65075164764959</v>
      </c>
      <c r="L2068" s="15" t="n">
        <v>70</v>
      </c>
      <c r="M2068" s="25" t="n">
        <v>5.04152884</v>
      </c>
      <c r="N2068" s="0" t="str">
        <f aca="false">A2068&amp;"_"&amp;B2068</f>
        <v>MAW744_3</v>
      </c>
      <c r="O2068" s="0" t="n">
        <f aca="false">HLOOKUP(N2068,UP!$C$15:$AH$16,2,0)</f>
        <v>1</v>
      </c>
    </row>
    <row r="2069" customFormat="false" ht="15.75" hidden="false" customHeight="true" outlineLevel="0" collapsed="false">
      <c r="A2069" s="21" t="s">
        <v>47</v>
      </c>
      <c r="B2069" s="26" t="n">
        <v>3</v>
      </c>
      <c r="C2069" s="27" t="s">
        <v>100</v>
      </c>
      <c r="D2069" s="27" t="n">
        <v>268</v>
      </c>
      <c r="E2069" s="24" t="s">
        <v>92</v>
      </c>
      <c r="F2069" s="15" t="n">
        <v>1</v>
      </c>
      <c r="G2069" s="15" t="n">
        <v>0</v>
      </c>
      <c r="H2069" s="2" t="n">
        <f aca="false">MAX(I2069:J2069)</f>
        <v>0</v>
      </c>
      <c r="I2069" s="15" t="n">
        <v>0</v>
      </c>
      <c r="J2069" s="15" t="n">
        <v>0</v>
      </c>
      <c r="K2069" s="15" t="n">
        <v>4.85623465401093</v>
      </c>
      <c r="L2069" s="15" t="n">
        <v>70</v>
      </c>
      <c r="M2069" s="25" t="n">
        <v>5.04152884</v>
      </c>
      <c r="N2069" s="0" t="str">
        <f aca="false">A2069&amp;"_"&amp;B2069</f>
        <v>MAW744_3</v>
      </c>
      <c r="O2069" s="0" t="n">
        <f aca="false">HLOOKUP(N2069,UP!$C$15:$AH$16,2,0)</f>
        <v>1</v>
      </c>
    </row>
    <row r="2070" customFormat="false" ht="15.75" hidden="false" customHeight="true" outlineLevel="0" collapsed="false">
      <c r="A2070" s="21" t="s">
        <v>47</v>
      </c>
      <c r="B2070" s="26" t="n">
        <v>3</v>
      </c>
      <c r="C2070" s="27" t="s">
        <v>56</v>
      </c>
      <c r="D2070" s="27" t="n">
        <v>441</v>
      </c>
      <c r="E2070" s="24" t="s">
        <v>92</v>
      </c>
      <c r="F2070" s="15" t="n">
        <v>1</v>
      </c>
      <c r="G2070" s="15" t="n">
        <v>0</v>
      </c>
      <c r="H2070" s="2" t="n">
        <f aca="false">MAX(I2070:J2070)</f>
        <v>0</v>
      </c>
      <c r="I2070" s="15" t="n">
        <v>0</v>
      </c>
      <c r="J2070" s="15" t="n">
        <v>0</v>
      </c>
      <c r="K2070" s="15" t="n">
        <v>5.94719197287816</v>
      </c>
      <c r="L2070" s="15" t="n">
        <v>70</v>
      </c>
      <c r="M2070" s="25" t="n">
        <v>5.04152884</v>
      </c>
      <c r="N2070" s="0" t="str">
        <f aca="false">A2070&amp;"_"&amp;B2070</f>
        <v>MAW744_3</v>
      </c>
      <c r="O2070" s="0" t="n">
        <f aca="false">HLOOKUP(N2070,UP!$C$15:$AH$16,2,0)</f>
        <v>1</v>
      </c>
    </row>
    <row r="2071" customFormat="false" ht="15.75" hidden="false" customHeight="true" outlineLevel="0" collapsed="false">
      <c r="A2071" s="21" t="s">
        <v>47</v>
      </c>
      <c r="B2071" s="26" t="n">
        <v>3</v>
      </c>
      <c r="C2071" s="27" t="s">
        <v>56</v>
      </c>
      <c r="D2071" s="27" t="n">
        <v>442</v>
      </c>
      <c r="E2071" s="24" t="s">
        <v>92</v>
      </c>
      <c r="F2071" s="15" t="n">
        <v>1</v>
      </c>
      <c r="G2071" s="15" t="n">
        <v>0</v>
      </c>
      <c r="H2071" s="2" t="n">
        <f aca="false">MAX(I2071:J2071)</f>
        <v>0</v>
      </c>
      <c r="I2071" s="15" t="n">
        <v>0</v>
      </c>
      <c r="J2071" s="15" t="n">
        <v>0</v>
      </c>
      <c r="K2071" s="15" t="n">
        <v>6.54472289559094</v>
      </c>
      <c r="L2071" s="15" t="n">
        <v>70</v>
      </c>
      <c r="M2071" s="25" t="n">
        <v>5.04152884</v>
      </c>
      <c r="N2071" s="0" t="str">
        <f aca="false">A2071&amp;"_"&amp;B2071</f>
        <v>MAW744_3</v>
      </c>
      <c r="O2071" s="0" t="n">
        <f aca="false">HLOOKUP(N2071,UP!$C$15:$AH$16,2,0)</f>
        <v>1</v>
      </c>
    </row>
    <row r="2072" customFormat="false" ht="15.75" hidden="false" customHeight="true" outlineLevel="0" collapsed="false">
      <c r="A2072" s="21" t="s">
        <v>47</v>
      </c>
      <c r="B2072" s="26" t="n">
        <v>3</v>
      </c>
      <c r="C2072" s="27" t="s">
        <v>56</v>
      </c>
      <c r="D2072" s="27" t="n">
        <v>444</v>
      </c>
      <c r="E2072" s="24" t="s">
        <v>92</v>
      </c>
      <c r="F2072" s="15" t="n">
        <v>1</v>
      </c>
      <c r="G2072" s="15" t="n">
        <v>0</v>
      </c>
      <c r="H2072" s="2" t="n">
        <f aca="false">MAX(I2072:J2072)</f>
        <v>0</v>
      </c>
      <c r="I2072" s="15" t="n">
        <v>0</v>
      </c>
      <c r="J2072" s="15" t="n">
        <v>0</v>
      </c>
      <c r="K2072" s="15" t="n">
        <v>5.95096188406247</v>
      </c>
      <c r="L2072" s="15" t="n">
        <v>70</v>
      </c>
      <c r="M2072" s="25" t="n">
        <v>5.04152884</v>
      </c>
      <c r="N2072" s="0" t="str">
        <f aca="false">A2072&amp;"_"&amp;B2072</f>
        <v>MAW744_3</v>
      </c>
      <c r="O2072" s="0" t="n">
        <f aca="false">HLOOKUP(N2072,UP!$C$15:$AH$16,2,0)</f>
        <v>1</v>
      </c>
    </row>
    <row r="2073" customFormat="false" ht="15.75" hidden="false" customHeight="true" outlineLevel="0" collapsed="false">
      <c r="A2073" s="21" t="s">
        <v>47</v>
      </c>
      <c r="B2073" s="26" t="n">
        <v>3</v>
      </c>
      <c r="C2073" s="27" t="s">
        <v>100</v>
      </c>
      <c r="D2073" s="27" t="n">
        <v>447</v>
      </c>
      <c r="E2073" s="24" t="s">
        <v>92</v>
      </c>
      <c r="F2073" s="15" t="n">
        <v>1</v>
      </c>
      <c r="G2073" s="15" t="n">
        <v>0</v>
      </c>
      <c r="H2073" s="2" t="n">
        <f aca="false">MAX(I2073:J2073)</f>
        <v>0</v>
      </c>
      <c r="I2073" s="15" t="n">
        <v>0</v>
      </c>
      <c r="J2073" s="15" t="n">
        <v>0</v>
      </c>
      <c r="K2073" s="15" t="n">
        <v>4.31379941246049</v>
      </c>
      <c r="L2073" s="15" t="n">
        <v>70</v>
      </c>
      <c r="M2073" s="25" t="n">
        <v>5.04152884</v>
      </c>
      <c r="N2073" s="0" t="str">
        <f aca="false">A2073&amp;"_"&amp;B2073</f>
        <v>MAW744_3</v>
      </c>
      <c r="O2073" s="0" t="n">
        <f aca="false">HLOOKUP(N2073,UP!$C$15:$AH$16,2,0)</f>
        <v>1</v>
      </c>
    </row>
    <row r="2074" customFormat="false" ht="15.75" hidden="false" customHeight="true" outlineLevel="0" collapsed="false">
      <c r="A2074" s="21" t="s">
        <v>47</v>
      </c>
      <c r="B2074" s="26" t="n">
        <v>3</v>
      </c>
      <c r="C2074" s="27" t="s">
        <v>56</v>
      </c>
      <c r="D2074" s="27" t="n">
        <v>31</v>
      </c>
      <c r="E2074" s="24" t="s">
        <v>92</v>
      </c>
      <c r="F2074" s="15" t="n">
        <v>1</v>
      </c>
      <c r="G2074" s="15" t="n">
        <v>0</v>
      </c>
      <c r="H2074" s="2" t="n">
        <f aca="false">MAX(I2074:J2074)</f>
        <v>0</v>
      </c>
      <c r="I2074" s="15" t="n">
        <v>0</v>
      </c>
      <c r="J2074" s="15" t="n">
        <v>0</v>
      </c>
      <c r="K2074" s="15" t="n">
        <v>6.28114327195475</v>
      </c>
      <c r="L2074" s="15" t="n">
        <v>70</v>
      </c>
      <c r="M2074" s="25" t="n">
        <v>5.04152884</v>
      </c>
      <c r="N2074" s="0" t="str">
        <f aca="false">A2074&amp;"_"&amp;B2074</f>
        <v>MAW744_3</v>
      </c>
      <c r="O2074" s="0" t="n">
        <f aca="false">HLOOKUP(N2074,UP!$C$15:$AH$16,2,0)</f>
        <v>1</v>
      </c>
    </row>
    <row r="2075" customFormat="false" ht="15.75" hidden="false" customHeight="true" outlineLevel="0" collapsed="false">
      <c r="A2075" s="21" t="s">
        <v>47</v>
      </c>
      <c r="B2075" s="26" t="n">
        <v>3</v>
      </c>
      <c r="C2075" s="27" t="s">
        <v>100</v>
      </c>
      <c r="D2075" s="27" t="n">
        <v>25</v>
      </c>
      <c r="E2075" s="24" t="s">
        <v>92</v>
      </c>
      <c r="F2075" s="15" t="n">
        <v>1</v>
      </c>
      <c r="G2075" s="15" t="n">
        <v>0</v>
      </c>
      <c r="H2075" s="2" t="n">
        <f aca="false">MAX(I2075:J2075)</f>
        <v>0</v>
      </c>
      <c r="I2075" s="15" t="n">
        <v>0</v>
      </c>
      <c r="J2075" s="15" t="n">
        <v>0</v>
      </c>
      <c r="K2075" s="15" t="n">
        <v>6.0117909718176</v>
      </c>
      <c r="L2075" s="15" t="n">
        <v>70</v>
      </c>
      <c r="M2075" s="25" t="n">
        <v>5.04152884</v>
      </c>
      <c r="N2075" s="0" t="str">
        <f aca="false">A2075&amp;"_"&amp;B2075</f>
        <v>MAW744_3</v>
      </c>
      <c r="O2075" s="0" t="n">
        <f aca="false">HLOOKUP(N2075,UP!$C$15:$AH$16,2,0)</f>
        <v>1</v>
      </c>
    </row>
    <row r="2076" customFormat="false" ht="15.75" hidden="false" customHeight="true" outlineLevel="0" collapsed="false">
      <c r="A2076" s="21" t="s">
        <v>47</v>
      </c>
      <c r="B2076" s="26" t="n">
        <v>3</v>
      </c>
      <c r="C2076" s="27" t="s">
        <v>103</v>
      </c>
      <c r="D2076" s="27" t="n">
        <v>28</v>
      </c>
      <c r="E2076" s="24" t="s">
        <v>92</v>
      </c>
      <c r="F2076" s="15" t="n">
        <v>1</v>
      </c>
      <c r="G2076" s="15" t="n">
        <v>0</v>
      </c>
      <c r="H2076" s="2" t="n">
        <f aca="false">MAX(I2076:J2076)</f>
        <v>0</v>
      </c>
      <c r="I2076" s="15" t="n">
        <v>0</v>
      </c>
      <c r="J2076" s="15" t="n">
        <v>0</v>
      </c>
      <c r="K2076" s="15" t="n">
        <v>5.88883688933773</v>
      </c>
      <c r="L2076" s="15" t="n">
        <v>70</v>
      </c>
      <c r="M2076" s="25" t="n">
        <v>5.04152884</v>
      </c>
      <c r="N2076" s="0" t="str">
        <f aca="false">A2076&amp;"_"&amp;B2076</f>
        <v>MAW744_3</v>
      </c>
      <c r="O2076" s="0" t="n">
        <f aca="false">HLOOKUP(N2076,UP!$C$15:$AH$16,2,0)</f>
        <v>1</v>
      </c>
    </row>
    <row r="2077" customFormat="false" ht="15.75" hidden="false" customHeight="true" outlineLevel="0" collapsed="false">
      <c r="A2077" s="21" t="s">
        <v>47</v>
      </c>
      <c r="B2077" s="26" t="n">
        <v>3</v>
      </c>
      <c r="C2077" s="27" t="s">
        <v>56</v>
      </c>
      <c r="D2077" s="27" t="n">
        <v>263</v>
      </c>
      <c r="E2077" s="24" t="s">
        <v>92</v>
      </c>
      <c r="F2077" s="15" t="n">
        <v>1</v>
      </c>
      <c r="G2077" s="15" t="n">
        <v>0</v>
      </c>
      <c r="H2077" s="2" t="n">
        <f aca="false">MAX(I2077:J2077)</f>
        <v>0</v>
      </c>
      <c r="I2077" s="15" t="n">
        <v>0</v>
      </c>
      <c r="J2077" s="15" t="n">
        <v>0</v>
      </c>
      <c r="K2077" s="15" t="n">
        <v>5.02089337896721</v>
      </c>
      <c r="L2077" s="15" t="n">
        <v>70</v>
      </c>
      <c r="M2077" s="25" t="n">
        <v>5.04152884</v>
      </c>
      <c r="N2077" s="0" t="str">
        <f aca="false">A2077&amp;"_"&amp;B2077</f>
        <v>MAW744_3</v>
      </c>
      <c r="O2077" s="0" t="n">
        <f aca="false">HLOOKUP(N2077,UP!$C$15:$AH$16,2,0)</f>
        <v>1</v>
      </c>
    </row>
    <row r="2078" customFormat="false" ht="15.75" hidden="false" customHeight="true" outlineLevel="0" collapsed="false">
      <c r="A2078" s="21" t="s">
        <v>47</v>
      </c>
      <c r="B2078" s="26" t="n">
        <v>3</v>
      </c>
      <c r="C2078" s="27" t="s">
        <v>56</v>
      </c>
      <c r="D2078" s="27" t="n">
        <v>256</v>
      </c>
      <c r="E2078" s="24" t="s">
        <v>92</v>
      </c>
      <c r="F2078" s="15" t="n">
        <v>1</v>
      </c>
      <c r="G2078" s="15" t="n">
        <v>0</v>
      </c>
      <c r="H2078" s="2" t="n">
        <f aca="false">MAX(I2078:J2078)</f>
        <v>0</v>
      </c>
      <c r="I2078" s="15" t="n">
        <v>0</v>
      </c>
      <c r="J2078" s="15" t="n">
        <v>0</v>
      </c>
      <c r="K2078" s="15" t="n">
        <v>6.91684454540865</v>
      </c>
      <c r="L2078" s="15" t="n">
        <v>70</v>
      </c>
      <c r="M2078" s="25" t="n">
        <v>5.04152884</v>
      </c>
      <c r="N2078" s="0" t="str">
        <f aca="false">A2078&amp;"_"&amp;B2078</f>
        <v>MAW744_3</v>
      </c>
      <c r="O2078" s="0" t="n">
        <f aca="false">HLOOKUP(N2078,UP!$C$15:$AH$16,2,0)</f>
        <v>1</v>
      </c>
    </row>
    <row r="2079" customFormat="false" ht="15.75" hidden="false" customHeight="true" outlineLevel="0" collapsed="false">
      <c r="A2079" s="21" t="s">
        <v>47</v>
      </c>
      <c r="B2079" s="26" t="n">
        <v>3</v>
      </c>
      <c r="C2079" s="27" t="s">
        <v>103</v>
      </c>
      <c r="D2079" s="27" t="n">
        <v>464</v>
      </c>
      <c r="E2079" s="24" t="s">
        <v>92</v>
      </c>
      <c r="F2079" s="15" t="n">
        <v>1</v>
      </c>
      <c r="G2079" s="15" t="n">
        <v>0</v>
      </c>
      <c r="H2079" s="2" t="n">
        <f aca="false">MAX(I2079:J2079)</f>
        <v>0</v>
      </c>
      <c r="I2079" s="15" t="n">
        <v>0</v>
      </c>
      <c r="J2079" s="15" t="n">
        <v>0</v>
      </c>
      <c r="K2079" s="15" t="n">
        <v>5.77385459821634</v>
      </c>
      <c r="L2079" s="15" t="n">
        <v>70</v>
      </c>
      <c r="M2079" s="25" t="n">
        <v>5.04152884</v>
      </c>
      <c r="N2079" s="0" t="str">
        <f aca="false">A2079&amp;"_"&amp;B2079</f>
        <v>MAW744_3</v>
      </c>
      <c r="O2079" s="0" t="n">
        <f aca="false">HLOOKUP(N2079,UP!$C$15:$AH$16,2,0)</f>
        <v>1</v>
      </c>
    </row>
    <row r="2080" customFormat="false" ht="15.75" hidden="false" customHeight="true" outlineLevel="0" collapsed="false">
      <c r="A2080" s="21" t="s">
        <v>47</v>
      </c>
      <c r="B2080" s="26" t="n">
        <v>2</v>
      </c>
      <c r="C2080" s="27" t="s">
        <v>56</v>
      </c>
      <c r="D2080" s="27" t="n">
        <v>177</v>
      </c>
      <c r="E2080" s="24" t="s">
        <v>92</v>
      </c>
      <c r="F2080" s="15" t="n">
        <v>1</v>
      </c>
      <c r="G2080" s="15" t="n">
        <v>0</v>
      </c>
      <c r="H2080" s="2" t="n">
        <f aca="false">MAX(I2080:J2080)</f>
        <v>0</v>
      </c>
      <c r="I2080" s="15" t="n">
        <v>0</v>
      </c>
      <c r="J2080" s="15" t="n">
        <v>0</v>
      </c>
      <c r="K2080" s="15" t="n">
        <v>4.21004831507568</v>
      </c>
      <c r="L2080" s="15" t="n">
        <v>70</v>
      </c>
      <c r="M2080" s="25" t="n">
        <v>5.04152884</v>
      </c>
      <c r="N2080" s="0" t="str">
        <f aca="false">A2080&amp;"_"&amp;B2080</f>
        <v>MAW744_2</v>
      </c>
      <c r="O2080" s="0" t="n">
        <f aca="false">HLOOKUP(N2080,UP!$C$15:$AH$16,2,0)</f>
        <v>1</v>
      </c>
    </row>
    <row r="2081" customFormat="false" ht="15.75" hidden="false" customHeight="true" outlineLevel="0" collapsed="false">
      <c r="A2081" s="21" t="s">
        <v>47</v>
      </c>
      <c r="B2081" s="26" t="n">
        <v>2</v>
      </c>
      <c r="C2081" s="27" t="s">
        <v>56</v>
      </c>
      <c r="D2081" s="27" t="n">
        <v>641</v>
      </c>
      <c r="E2081" s="24" t="s">
        <v>92</v>
      </c>
      <c r="F2081" s="15" t="n">
        <v>1</v>
      </c>
      <c r="G2081" s="15" t="n">
        <v>0</v>
      </c>
      <c r="H2081" s="2" t="n">
        <f aca="false">MAX(I2081:J2081)</f>
        <v>0</v>
      </c>
      <c r="I2081" s="15" t="n">
        <v>0</v>
      </c>
      <c r="J2081" s="15" t="n">
        <v>0</v>
      </c>
      <c r="K2081" s="15" t="n">
        <v>7.78408119743211</v>
      </c>
      <c r="L2081" s="15" t="n">
        <v>70</v>
      </c>
      <c r="M2081" s="25" t="n">
        <v>5.04152884</v>
      </c>
      <c r="N2081" s="0" t="str">
        <f aca="false">A2081&amp;"_"&amp;B2081</f>
        <v>MAW744_2</v>
      </c>
      <c r="O2081" s="0" t="n">
        <f aca="false">HLOOKUP(N2081,UP!$C$15:$AH$16,2,0)</f>
        <v>1</v>
      </c>
    </row>
    <row r="2082" customFormat="false" ht="15.75" hidden="false" customHeight="true" outlineLevel="0" collapsed="false">
      <c r="A2082" s="21" t="s">
        <v>47</v>
      </c>
      <c r="B2082" s="26" t="n">
        <v>2</v>
      </c>
      <c r="C2082" s="27" t="s">
        <v>56</v>
      </c>
      <c r="D2082" s="27" t="n">
        <v>643</v>
      </c>
      <c r="E2082" s="24" t="s">
        <v>92</v>
      </c>
      <c r="F2082" s="15" t="n">
        <v>1</v>
      </c>
      <c r="G2082" s="15" t="n">
        <v>0</v>
      </c>
      <c r="H2082" s="2" t="n">
        <f aca="false">MAX(I2082:J2082)</f>
        <v>0</v>
      </c>
      <c r="I2082" s="15" t="n">
        <v>0</v>
      </c>
      <c r="J2082" s="15" t="n">
        <v>0</v>
      </c>
      <c r="K2082" s="15" t="n">
        <v>5.36230596059608</v>
      </c>
      <c r="L2082" s="15" t="n">
        <v>70</v>
      </c>
      <c r="M2082" s="25" t="n">
        <v>5.04152884</v>
      </c>
      <c r="N2082" s="0" t="str">
        <f aca="false">A2082&amp;"_"&amp;B2082</f>
        <v>MAW744_2</v>
      </c>
      <c r="O2082" s="0" t="n">
        <f aca="false">HLOOKUP(N2082,UP!$C$15:$AH$16,2,0)</f>
        <v>1</v>
      </c>
    </row>
    <row r="2083" customFormat="false" ht="15.75" hidden="false" customHeight="true" outlineLevel="0" collapsed="false">
      <c r="A2083" s="21" t="s">
        <v>47</v>
      </c>
      <c r="B2083" s="26" t="n">
        <v>2</v>
      </c>
      <c r="C2083" s="27" t="s">
        <v>56</v>
      </c>
      <c r="D2083" s="27" t="n">
        <v>159</v>
      </c>
      <c r="E2083" s="24" t="s">
        <v>92</v>
      </c>
      <c r="F2083" s="15" t="n">
        <v>1</v>
      </c>
      <c r="G2083" s="15" t="n">
        <v>0</v>
      </c>
      <c r="H2083" s="2" t="n">
        <f aca="false">MAX(I2083:J2083)</f>
        <v>0</v>
      </c>
      <c r="I2083" s="15" t="n">
        <v>0</v>
      </c>
      <c r="J2083" s="15" t="n">
        <v>0</v>
      </c>
      <c r="K2083" s="15" t="n">
        <v>5.66370250579985</v>
      </c>
      <c r="L2083" s="15" t="n">
        <v>70</v>
      </c>
      <c r="M2083" s="25" t="n">
        <v>5.04152884</v>
      </c>
      <c r="N2083" s="0" t="str">
        <f aca="false">A2083&amp;"_"&amp;B2083</f>
        <v>MAW744_2</v>
      </c>
      <c r="O2083" s="0" t="n">
        <f aca="false">HLOOKUP(N2083,UP!$C$15:$AH$16,2,0)</f>
        <v>1</v>
      </c>
    </row>
    <row r="2084" customFormat="false" ht="15.75" hidden="false" customHeight="true" outlineLevel="0" collapsed="false">
      <c r="A2084" s="21" t="s">
        <v>47</v>
      </c>
      <c r="B2084" s="26" t="n">
        <v>2</v>
      </c>
      <c r="C2084" s="27" t="s">
        <v>56</v>
      </c>
      <c r="D2084" s="27" t="n">
        <v>603</v>
      </c>
      <c r="E2084" s="24" t="s">
        <v>92</v>
      </c>
      <c r="F2084" s="15" t="n">
        <v>1</v>
      </c>
      <c r="G2084" s="15" t="n">
        <v>0</v>
      </c>
      <c r="H2084" s="2" t="n">
        <f aca="false">MAX(I2084:J2084)</f>
        <v>0</v>
      </c>
      <c r="I2084" s="15" t="n">
        <v>0</v>
      </c>
      <c r="J2084" s="15" t="n">
        <v>0</v>
      </c>
      <c r="K2084" s="15" t="n">
        <v>6.57551050359612</v>
      </c>
      <c r="L2084" s="15" t="n">
        <v>70</v>
      </c>
      <c r="M2084" s="25" t="n">
        <v>5.04152884</v>
      </c>
      <c r="N2084" s="0" t="str">
        <f aca="false">A2084&amp;"_"&amp;B2084</f>
        <v>MAW744_2</v>
      </c>
      <c r="O2084" s="0" t="n">
        <f aca="false">HLOOKUP(N2084,UP!$C$15:$AH$16,2,0)</f>
        <v>1</v>
      </c>
    </row>
    <row r="2085" customFormat="false" ht="15.75" hidden="false" customHeight="true" outlineLevel="0" collapsed="false">
      <c r="A2085" s="21" t="s">
        <v>47</v>
      </c>
      <c r="B2085" s="26" t="n">
        <v>2</v>
      </c>
      <c r="C2085" s="27" t="s">
        <v>56</v>
      </c>
      <c r="D2085" s="27" t="n">
        <v>604</v>
      </c>
      <c r="E2085" s="24" t="s">
        <v>92</v>
      </c>
      <c r="F2085" s="15" t="n">
        <v>1</v>
      </c>
      <c r="G2085" s="15" t="n">
        <v>0</v>
      </c>
      <c r="H2085" s="2" t="n">
        <f aca="false">MAX(I2085:J2085)</f>
        <v>0</v>
      </c>
      <c r="I2085" s="15" t="n">
        <v>0</v>
      </c>
      <c r="J2085" s="15" t="n">
        <v>0</v>
      </c>
      <c r="K2085" s="15" t="n">
        <v>6.94566865800533</v>
      </c>
      <c r="L2085" s="15" t="n">
        <v>70</v>
      </c>
      <c r="M2085" s="25" t="n">
        <v>5.04152884</v>
      </c>
      <c r="N2085" s="0" t="str">
        <f aca="false">A2085&amp;"_"&amp;B2085</f>
        <v>MAW744_2</v>
      </c>
      <c r="O2085" s="0" t="n">
        <f aca="false">HLOOKUP(N2085,UP!$C$15:$AH$16,2,0)</f>
        <v>1</v>
      </c>
    </row>
    <row r="2086" customFormat="false" ht="15.75" hidden="false" customHeight="true" outlineLevel="0" collapsed="false">
      <c r="A2086" s="21" t="s">
        <v>47</v>
      </c>
      <c r="B2086" s="26" t="n">
        <v>2</v>
      </c>
      <c r="C2086" s="27" t="s">
        <v>56</v>
      </c>
      <c r="D2086" s="27" t="n">
        <v>602</v>
      </c>
      <c r="E2086" s="24" t="s">
        <v>92</v>
      </c>
      <c r="F2086" s="15" t="n">
        <v>1</v>
      </c>
      <c r="G2086" s="15" t="n">
        <v>0</v>
      </c>
      <c r="H2086" s="2" t="n">
        <f aca="false">MAX(I2086:J2086)</f>
        <v>0</v>
      </c>
      <c r="I2086" s="15" t="n">
        <v>0</v>
      </c>
      <c r="J2086" s="15" t="n">
        <v>0</v>
      </c>
      <c r="K2086" s="15" t="n">
        <v>7.03567528753068</v>
      </c>
      <c r="L2086" s="15" t="n">
        <v>70</v>
      </c>
      <c r="M2086" s="25" t="n">
        <v>5.04152884</v>
      </c>
      <c r="N2086" s="0" t="str">
        <f aca="false">A2086&amp;"_"&amp;B2086</f>
        <v>MAW744_2</v>
      </c>
      <c r="O2086" s="0" t="n">
        <f aca="false">HLOOKUP(N2086,UP!$C$15:$AH$16,2,0)</f>
        <v>1</v>
      </c>
    </row>
    <row r="2087" customFormat="false" ht="15.75" hidden="false" customHeight="true" outlineLevel="0" collapsed="false">
      <c r="A2087" s="21" t="s">
        <v>47</v>
      </c>
      <c r="B2087" s="26" t="n">
        <v>2</v>
      </c>
      <c r="C2087" s="27" t="s">
        <v>56</v>
      </c>
      <c r="D2087" s="27" t="n">
        <v>156</v>
      </c>
      <c r="E2087" s="24" t="s">
        <v>92</v>
      </c>
      <c r="F2087" s="15" t="n">
        <v>1</v>
      </c>
      <c r="G2087" s="15" t="n">
        <v>0</v>
      </c>
      <c r="H2087" s="2" t="n">
        <f aca="false">MAX(I2087:J2087)</f>
        <v>0</v>
      </c>
      <c r="I2087" s="15" t="n">
        <v>0</v>
      </c>
      <c r="J2087" s="15" t="n">
        <v>0</v>
      </c>
      <c r="K2087" s="15" t="n">
        <v>4.72000734256964</v>
      </c>
      <c r="L2087" s="15" t="n">
        <v>70</v>
      </c>
      <c r="M2087" s="25" t="n">
        <v>5.04152884</v>
      </c>
      <c r="N2087" s="0" t="str">
        <f aca="false">A2087&amp;"_"&amp;B2087</f>
        <v>MAW744_2</v>
      </c>
      <c r="O2087" s="0" t="n">
        <f aca="false">HLOOKUP(N2087,UP!$C$15:$AH$16,2,0)</f>
        <v>1</v>
      </c>
    </row>
    <row r="2088" customFormat="false" ht="15.75" hidden="false" customHeight="true" outlineLevel="0" collapsed="false">
      <c r="A2088" s="21" t="s">
        <v>47</v>
      </c>
      <c r="B2088" s="12" t="n">
        <v>5</v>
      </c>
      <c r="C2088" s="29" t="s">
        <v>56</v>
      </c>
      <c r="D2088" s="30" t="n">
        <v>7214</v>
      </c>
      <c r="E2088" s="24" t="s">
        <v>92</v>
      </c>
      <c r="F2088" s="15" t="n">
        <v>1</v>
      </c>
      <c r="G2088" s="15" t="n">
        <v>0</v>
      </c>
      <c r="H2088" s="2" t="n">
        <f aca="false">MAX(I2088:J2088)</f>
        <v>0</v>
      </c>
      <c r="I2088" s="15" t="n">
        <v>0</v>
      </c>
      <c r="J2088" s="15" t="n">
        <v>0</v>
      </c>
      <c r="K2088" s="15" t="n">
        <v>5.65643757278842</v>
      </c>
      <c r="L2088" s="15" t="n">
        <v>70</v>
      </c>
      <c r="M2088" s="25" t="n">
        <v>5.04152884</v>
      </c>
      <c r="N2088" s="0" t="str">
        <f aca="false">A2088&amp;"_"&amp;B2088</f>
        <v>MAW744_5</v>
      </c>
      <c r="O2088" s="0" t="n">
        <f aca="false">HLOOKUP(N2088,UP!$C$15:$AH$16,2,0)</f>
        <v>0</v>
      </c>
    </row>
    <row r="2089" customFormat="false" ht="15.75" hidden="false" customHeight="true" outlineLevel="0" collapsed="false">
      <c r="A2089" s="21" t="s">
        <v>47</v>
      </c>
      <c r="B2089" s="12" t="n">
        <v>5</v>
      </c>
      <c r="C2089" s="29" t="s">
        <v>56</v>
      </c>
      <c r="D2089" s="30" t="n">
        <v>7017</v>
      </c>
      <c r="E2089" s="24" t="s">
        <v>92</v>
      </c>
      <c r="F2089" s="15" t="n">
        <v>1</v>
      </c>
      <c r="G2089" s="15" t="n">
        <v>0</v>
      </c>
      <c r="H2089" s="2" t="n">
        <f aca="false">MAX(I2089:J2089)</f>
        <v>0</v>
      </c>
      <c r="I2089" s="15" t="n">
        <v>0</v>
      </c>
      <c r="J2089" s="15" t="n">
        <v>0</v>
      </c>
      <c r="K2089" s="15" t="n">
        <v>7.20445735284479</v>
      </c>
      <c r="L2089" s="15" t="n">
        <v>70</v>
      </c>
      <c r="M2089" s="25" t="n">
        <v>5.04152884</v>
      </c>
      <c r="N2089" s="0" t="str">
        <f aca="false">A2089&amp;"_"&amp;B2089</f>
        <v>MAW744_5</v>
      </c>
      <c r="O2089" s="0" t="n">
        <f aca="false">HLOOKUP(N2089,UP!$C$15:$AH$16,2,0)</f>
        <v>0</v>
      </c>
    </row>
    <row r="2090" customFormat="false" ht="15.75" hidden="false" customHeight="true" outlineLevel="0" collapsed="false">
      <c r="A2090" s="21" t="s">
        <v>47</v>
      </c>
      <c r="B2090" s="12" t="n">
        <v>5</v>
      </c>
      <c r="C2090" s="29" t="s">
        <v>56</v>
      </c>
      <c r="D2090" s="30" t="n">
        <v>7012</v>
      </c>
      <c r="E2090" s="24" t="s">
        <v>92</v>
      </c>
      <c r="F2090" s="15" t="n">
        <v>1</v>
      </c>
      <c r="G2090" s="15" t="n">
        <v>0</v>
      </c>
      <c r="H2090" s="2" t="n">
        <f aca="false">MAX(I2090:J2090)</f>
        <v>0</v>
      </c>
      <c r="I2090" s="15" t="n">
        <v>0</v>
      </c>
      <c r="J2090" s="15" t="n">
        <v>0</v>
      </c>
      <c r="K2090" s="15" t="n">
        <v>6.66174722193716</v>
      </c>
      <c r="L2090" s="15" t="n">
        <v>70</v>
      </c>
      <c r="M2090" s="25" t="n">
        <v>5.04152884</v>
      </c>
      <c r="N2090" s="0" t="str">
        <f aca="false">A2090&amp;"_"&amp;B2090</f>
        <v>MAW744_5</v>
      </c>
      <c r="O2090" s="0" t="n">
        <f aca="false">HLOOKUP(N2090,UP!$C$15:$AH$16,2,0)</f>
        <v>0</v>
      </c>
    </row>
    <row r="2091" customFormat="false" ht="15.75" hidden="false" customHeight="true" outlineLevel="0" collapsed="false">
      <c r="A2091" s="21" t="s">
        <v>47</v>
      </c>
      <c r="B2091" s="12" t="n">
        <v>5</v>
      </c>
      <c r="C2091" s="29" t="s">
        <v>56</v>
      </c>
      <c r="D2091" s="30" t="n">
        <v>7011</v>
      </c>
      <c r="E2091" s="24" t="s">
        <v>92</v>
      </c>
      <c r="F2091" s="15" t="n">
        <v>1</v>
      </c>
      <c r="G2091" s="15" t="n">
        <v>0</v>
      </c>
      <c r="H2091" s="2" t="n">
        <f aca="false">MAX(I2091:J2091)</f>
        <v>0</v>
      </c>
      <c r="I2091" s="15" t="n">
        <v>0</v>
      </c>
      <c r="J2091" s="15" t="n">
        <v>0</v>
      </c>
      <c r="K2091" s="15" t="n">
        <v>7.72203474252371</v>
      </c>
      <c r="L2091" s="15" t="n">
        <v>70</v>
      </c>
      <c r="M2091" s="25" t="n">
        <v>5.04152884</v>
      </c>
      <c r="N2091" s="0" t="str">
        <f aca="false">A2091&amp;"_"&amp;B2091</f>
        <v>MAW744_5</v>
      </c>
      <c r="O2091" s="0" t="n">
        <f aca="false">HLOOKUP(N2091,UP!$C$15:$AH$16,2,0)</f>
        <v>0</v>
      </c>
    </row>
    <row r="2092" customFormat="false" ht="15.75" hidden="false" customHeight="true" outlineLevel="0" collapsed="false">
      <c r="A2092" s="21" t="s">
        <v>47</v>
      </c>
      <c r="B2092" s="12" t="n">
        <v>5</v>
      </c>
      <c r="C2092" s="29" t="s">
        <v>66</v>
      </c>
      <c r="D2092" s="30" t="n">
        <v>7207</v>
      </c>
      <c r="E2092" s="24" t="s">
        <v>92</v>
      </c>
      <c r="F2092" s="15" t="n">
        <v>1</v>
      </c>
      <c r="G2092" s="15" t="n">
        <v>0</v>
      </c>
      <c r="H2092" s="2" t="n">
        <f aca="false">MAX(I2092:J2092)</f>
        <v>0</v>
      </c>
      <c r="I2092" s="15" t="n">
        <v>0</v>
      </c>
      <c r="J2092" s="15" t="n">
        <v>0</v>
      </c>
      <c r="K2092" s="15" t="n">
        <v>5.93796354445824</v>
      </c>
      <c r="L2092" s="15" t="n">
        <v>70</v>
      </c>
      <c r="M2092" s="25" t="n">
        <v>5.04152884</v>
      </c>
      <c r="N2092" s="0" t="str">
        <f aca="false">A2092&amp;"_"&amp;B2092</f>
        <v>MAW744_5</v>
      </c>
      <c r="O2092" s="0" t="n">
        <f aca="false">HLOOKUP(N2092,UP!$C$15:$AH$16,2,0)</f>
        <v>0</v>
      </c>
    </row>
    <row r="2093" customFormat="false" ht="15.75" hidden="false" customHeight="true" outlineLevel="0" collapsed="false">
      <c r="A2093" s="21" t="s">
        <v>47</v>
      </c>
      <c r="B2093" s="12" t="n">
        <v>5</v>
      </c>
      <c r="C2093" s="29" t="s">
        <v>56</v>
      </c>
      <c r="D2093" s="30" t="n">
        <v>7009</v>
      </c>
      <c r="E2093" s="24" t="s">
        <v>92</v>
      </c>
      <c r="F2093" s="15" t="n">
        <v>1</v>
      </c>
      <c r="G2093" s="15" t="n">
        <v>0</v>
      </c>
      <c r="H2093" s="2" t="n">
        <f aca="false">MAX(I2093:J2093)</f>
        <v>0</v>
      </c>
      <c r="I2093" s="15" t="n">
        <v>0</v>
      </c>
      <c r="J2093" s="15" t="n">
        <v>0</v>
      </c>
      <c r="K2093" s="15" t="n">
        <v>6.36950056533697</v>
      </c>
      <c r="L2093" s="15" t="n">
        <v>70</v>
      </c>
      <c r="M2093" s="25" t="n">
        <v>5.04152884</v>
      </c>
      <c r="N2093" s="0" t="str">
        <f aca="false">A2093&amp;"_"&amp;B2093</f>
        <v>MAW744_5</v>
      </c>
      <c r="O2093" s="0" t="n">
        <f aca="false">HLOOKUP(N2093,UP!$C$15:$AH$16,2,0)</f>
        <v>0</v>
      </c>
    </row>
    <row r="2094" customFormat="false" ht="15.75" hidden="false" customHeight="true" outlineLevel="0" collapsed="false">
      <c r="A2094" s="21" t="s">
        <v>47</v>
      </c>
      <c r="B2094" s="12" t="n">
        <v>5</v>
      </c>
      <c r="C2094" s="29" t="s">
        <v>60</v>
      </c>
      <c r="D2094" s="30" t="n">
        <v>7005</v>
      </c>
      <c r="E2094" s="24" t="s">
        <v>92</v>
      </c>
      <c r="F2094" s="15" t="n">
        <v>1</v>
      </c>
      <c r="G2094" s="15" t="n">
        <v>0</v>
      </c>
      <c r="H2094" s="2" t="n">
        <f aca="false">MAX(I2094:J2094)</f>
        <v>0</v>
      </c>
      <c r="I2094" s="15" t="n">
        <v>0</v>
      </c>
      <c r="J2094" s="15" t="n">
        <v>0</v>
      </c>
      <c r="K2094" s="15" t="n">
        <v>5.39489998437707</v>
      </c>
      <c r="L2094" s="15" t="n">
        <v>70</v>
      </c>
      <c r="M2094" s="25" t="n">
        <v>5.04152884</v>
      </c>
      <c r="N2094" s="0" t="str">
        <f aca="false">A2094&amp;"_"&amp;B2094</f>
        <v>MAW744_5</v>
      </c>
      <c r="O2094" s="0" t="n">
        <f aca="false">HLOOKUP(N2094,UP!$C$15:$AH$16,2,0)</f>
        <v>0</v>
      </c>
    </row>
    <row r="2095" customFormat="false" ht="15.75" hidden="false" customHeight="true" outlineLevel="0" collapsed="false">
      <c r="A2095" s="21" t="s">
        <v>47</v>
      </c>
      <c r="B2095" s="12" t="n">
        <v>5</v>
      </c>
      <c r="C2095" s="29" t="s">
        <v>56</v>
      </c>
      <c r="D2095" s="30" t="n">
        <v>7602</v>
      </c>
      <c r="E2095" s="24" t="s">
        <v>92</v>
      </c>
      <c r="F2095" s="15" t="n">
        <v>1</v>
      </c>
      <c r="G2095" s="15" t="n">
        <v>0</v>
      </c>
      <c r="H2095" s="2" t="n">
        <f aca="false">MAX(I2095:J2095)</f>
        <v>0</v>
      </c>
      <c r="I2095" s="15" t="n">
        <v>0</v>
      </c>
      <c r="J2095" s="15" t="n">
        <v>0</v>
      </c>
      <c r="K2095" s="15" t="n">
        <v>5.79702384403657</v>
      </c>
      <c r="L2095" s="15" t="n">
        <v>70</v>
      </c>
      <c r="M2095" s="25" t="n">
        <v>5.04152884</v>
      </c>
      <c r="N2095" s="0" t="str">
        <f aca="false">A2095&amp;"_"&amp;B2095</f>
        <v>MAW744_5</v>
      </c>
      <c r="O2095" s="0" t="n">
        <f aca="false">HLOOKUP(N2095,UP!$C$15:$AH$16,2,0)</f>
        <v>0</v>
      </c>
    </row>
    <row r="2096" customFormat="false" ht="15.75" hidden="false" customHeight="true" outlineLevel="0" collapsed="false">
      <c r="A2096" s="21" t="s">
        <v>47</v>
      </c>
      <c r="B2096" s="12" t="n">
        <v>5</v>
      </c>
      <c r="C2096" s="29" t="s">
        <v>56</v>
      </c>
      <c r="D2096" s="30" t="n">
        <v>7023</v>
      </c>
      <c r="E2096" s="24" t="s">
        <v>92</v>
      </c>
      <c r="F2096" s="15" t="n">
        <v>1</v>
      </c>
      <c r="G2096" s="15" t="n">
        <v>0</v>
      </c>
      <c r="H2096" s="2" t="n">
        <f aca="false">MAX(I2096:J2096)</f>
        <v>0</v>
      </c>
      <c r="I2096" s="15" t="n">
        <v>0</v>
      </c>
      <c r="J2096" s="15" t="n">
        <v>0</v>
      </c>
      <c r="K2096" s="15" t="n">
        <v>6.96569631117197</v>
      </c>
      <c r="L2096" s="15" t="n">
        <v>70</v>
      </c>
      <c r="M2096" s="25" t="n">
        <v>5.04152884</v>
      </c>
      <c r="N2096" s="0" t="str">
        <f aca="false">A2096&amp;"_"&amp;B2096</f>
        <v>MAW744_5</v>
      </c>
      <c r="O2096" s="0" t="n">
        <f aca="false">HLOOKUP(N2096,UP!$C$15:$AH$16,2,0)</f>
        <v>0</v>
      </c>
    </row>
    <row r="2097" customFormat="false" ht="15.75" hidden="false" customHeight="true" outlineLevel="0" collapsed="false">
      <c r="A2097" s="21" t="s">
        <v>47</v>
      </c>
      <c r="B2097" s="12" t="n">
        <v>5</v>
      </c>
      <c r="C2097" s="29" t="s">
        <v>56</v>
      </c>
      <c r="D2097" s="30" t="n">
        <v>7024</v>
      </c>
      <c r="E2097" s="24" t="s">
        <v>92</v>
      </c>
      <c r="F2097" s="15" t="n">
        <v>1</v>
      </c>
      <c r="G2097" s="15" t="n">
        <v>0</v>
      </c>
      <c r="H2097" s="2" t="n">
        <f aca="false">MAX(I2097:J2097)</f>
        <v>0</v>
      </c>
      <c r="I2097" s="15" t="n">
        <v>0</v>
      </c>
      <c r="J2097" s="15" t="n">
        <v>0</v>
      </c>
      <c r="K2097" s="15" t="n">
        <v>4.85061905714264</v>
      </c>
      <c r="L2097" s="15" t="n">
        <v>70</v>
      </c>
      <c r="M2097" s="25" t="n">
        <v>5.04152884</v>
      </c>
      <c r="N2097" s="0" t="str">
        <f aca="false">A2097&amp;"_"&amp;B2097</f>
        <v>MAW744_5</v>
      </c>
      <c r="O2097" s="0" t="n">
        <f aca="false">HLOOKUP(N2097,UP!$C$15:$AH$16,2,0)</f>
        <v>0</v>
      </c>
    </row>
    <row r="2098" customFormat="false" ht="15.75" hidden="false" customHeight="true" outlineLevel="0" collapsed="false">
      <c r="A2098" s="21" t="s">
        <v>47</v>
      </c>
      <c r="B2098" s="12" t="n">
        <v>5</v>
      </c>
      <c r="C2098" s="29" t="s">
        <v>56</v>
      </c>
      <c r="D2098" s="30" t="n">
        <v>7026</v>
      </c>
      <c r="E2098" s="24" t="s">
        <v>92</v>
      </c>
      <c r="F2098" s="15" t="n">
        <v>1</v>
      </c>
      <c r="G2098" s="15" t="n">
        <v>0</v>
      </c>
      <c r="H2098" s="2" t="n">
        <f aca="false">MAX(I2098:J2098)</f>
        <v>0</v>
      </c>
      <c r="I2098" s="15" t="n">
        <v>0</v>
      </c>
      <c r="J2098" s="15" t="n">
        <v>0</v>
      </c>
      <c r="K2098" s="15" t="n">
        <v>6.05706917593746</v>
      </c>
      <c r="L2098" s="15" t="n">
        <v>70</v>
      </c>
      <c r="M2098" s="25" t="n">
        <v>5.04152884</v>
      </c>
      <c r="N2098" s="0" t="str">
        <f aca="false">A2098&amp;"_"&amp;B2098</f>
        <v>MAW744_5</v>
      </c>
      <c r="O2098" s="0" t="n">
        <f aca="false">HLOOKUP(N2098,UP!$C$15:$AH$16,2,0)</f>
        <v>0</v>
      </c>
    </row>
    <row r="2099" customFormat="false" ht="15.75" hidden="false" customHeight="true" outlineLevel="0" collapsed="false">
      <c r="A2099" s="21" t="s">
        <v>55</v>
      </c>
      <c r="B2099" s="26" t="n">
        <v>2</v>
      </c>
      <c r="C2099" s="27" t="s">
        <v>56</v>
      </c>
      <c r="D2099" s="27" t="n">
        <v>1374</v>
      </c>
      <c r="E2099" s="24" t="s">
        <v>92</v>
      </c>
      <c r="F2099" s="15" t="n">
        <v>1</v>
      </c>
      <c r="G2099" s="15" t="n">
        <v>0</v>
      </c>
      <c r="H2099" s="2" t="n">
        <f aca="false">MAX(I2099:J2099)</f>
        <v>0</v>
      </c>
      <c r="I2099" s="15" t="n">
        <v>0</v>
      </c>
      <c r="J2099" s="15" t="n">
        <v>0</v>
      </c>
      <c r="K2099" s="15" t="n">
        <v>5.44705042242666</v>
      </c>
      <c r="L2099" s="15" t="n">
        <v>70</v>
      </c>
      <c r="M2099" s="25" t="n">
        <v>5.04152884</v>
      </c>
      <c r="N2099" s="0" t="str">
        <f aca="false">A2099&amp;"_"&amp;B2099</f>
        <v>MAW745_2</v>
      </c>
      <c r="O2099" s="0" t="n">
        <f aca="false">HLOOKUP(N2099,UP!$C$15:$AH$16,2,0)</f>
        <v>0</v>
      </c>
    </row>
    <row r="2100" customFormat="false" ht="15.75" hidden="false" customHeight="true" outlineLevel="0" collapsed="false">
      <c r="A2100" s="21" t="s">
        <v>55</v>
      </c>
      <c r="B2100" s="26" t="n">
        <v>2</v>
      </c>
      <c r="C2100" s="27" t="s">
        <v>56</v>
      </c>
      <c r="D2100" s="27" t="n">
        <v>1365</v>
      </c>
      <c r="E2100" s="24" t="s">
        <v>92</v>
      </c>
      <c r="F2100" s="15" t="n">
        <v>1</v>
      </c>
      <c r="G2100" s="15" t="n">
        <v>0</v>
      </c>
      <c r="H2100" s="2" t="n">
        <f aca="false">MAX(I2100:J2100)</f>
        <v>0</v>
      </c>
      <c r="I2100" s="15" t="n">
        <v>0</v>
      </c>
      <c r="J2100" s="15" t="n">
        <v>0</v>
      </c>
      <c r="K2100" s="15" t="n">
        <v>2.50149315042087</v>
      </c>
      <c r="L2100" s="15" t="n">
        <v>70</v>
      </c>
      <c r="M2100" s="25" t="n">
        <v>5.04152884</v>
      </c>
      <c r="N2100" s="0" t="str">
        <f aca="false">A2100&amp;"_"&amp;B2100</f>
        <v>MAW745_2</v>
      </c>
      <c r="O2100" s="0" t="n">
        <f aca="false">HLOOKUP(N2100,UP!$C$15:$AH$16,2,0)</f>
        <v>0</v>
      </c>
    </row>
    <row r="2101" customFormat="false" ht="15.75" hidden="false" customHeight="true" outlineLevel="0" collapsed="false">
      <c r="A2101" s="21" t="s">
        <v>55</v>
      </c>
      <c r="B2101" s="26" t="n">
        <v>2</v>
      </c>
      <c r="C2101" s="27" t="s">
        <v>56</v>
      </c>
      <c r="D2101" s="27" t="n">
        <v>1376</v>
      </c>
      <c r="E2101" s="24" t="s">
        <v>92</v>
      </c>
      <c r="F2101" s="15" t="n">
        <v>1</v>
      </c>
      <c r="G2101" s="15" t="n">
        <v>0</v>
      </c>
      <c r="H2101" s="2" t="n">
        <f aca="false">MAX(I2101:J2101)</f>
        <v>0</v>
      </c>
      <c r="I2101" s="15" t="n">
        <v>0</v>
      </c>
      <c r="J2101" s="15" t="n">
        <v>0</v>
      </c>
      <c r="K2101" s="15" t="n">
        <v>4.11320872152878</v>
      </c>
      <c r="L2101" s="15" t="n">
        <v>70</v>
      </c>
      <c r="M2101" s="25" t="n">
        <v>5.04152884</v>
      </c>
      <c r="N2101" s="0" t="str">
        <f aca="false">A2101&amp;"_"&amp;B2101</f>
        <v>MAW745_2</v>
      </c>
      <c r="O2101" s="0" t="n">
        <f aca="false">HLOOKUP(N2101,UP!$C$15:$AH$16,2,0)</f>
        <v>0</v>
      </c>
    </row>
    <row r="2102" customFormat="false" ht="15.75" hidden="false" customHeight="true" outlineLevel="0" collapsed="false">
      <c r="A2102" s="21" t="s">
        <v>55</v>
      </c>
      <c r="B2102" s="26" t="n">
        <v>2</v>
      </c>
      <c r="C2102" s="27" t="s">
        <v>56</v>
      </c>
      <c r="D2102" s="27" t="n">
        <v>1507</v>
      </c>
      <c r="E2102" s="24" t="s">
        <v>92</v>
      </c>
      <c r="F2102" s="15" t="n">
        <v>1</v>
      </c>
      <c r="G2102" s="15" t="n">
        <v>0</v>
      </c>
      <c r="H2102" s="2" t="n">
        <f aca="false">MAX(I2102:J2102)</f>
        <v>0</v>
      </c>
      <c r="I2102" s="15" t="n">
        <v>0</v>
      </c>
      <c r="J2102" s="15" t="n">
        <v>0</v>
      </c>
      <c r="K2102" s="15" t="n">
        <v>5.40942985039993</v>
      </c>
      <c r="L2102" s="15" t="n">
        <v>70</v>
      </c>
      <c r="M2102" s="25" t="n">
        <v>5.04152884</v>
      </c>
      <c r="N2102" s="0" t="str">
        <f aca="false">A2102&amp;"_"&amp;B2102</f>
        <v>MAW745_2</v>
      </c>
      <c r="O2102" s="0" t="n">
        <f aca="false">HLOOKUP(N2102,UP!$C$15:$AH$16,2,0)</f>
        <v>0</v>
      </c>
    </row>
    <row r="2103" customFormat="false" ht="15.75" hidden="false" customHeight="true" outlineLevel="0" collapsed="false">
      <c r="A2103" s="21" t="s">
        <v>55</v>
      </c>
      <c r="B2103" s="26" t="n">
        <v>2</v>
      </c>
      <c r="C2103" s="27" t="s">
        <v>56</v>
      </c>
      <c r="D2103" s="27" t="n">
        <v>1509</v>
      </c>
      <c r="E2103" s="24" t="s">
        <v>92</v>
      </c>
      <c r="F2103" s="15" t="n">
        <v>1</v>
      </c>
      <c r="G2103" s="15" t="n">
        <v>0</v>
      </c>
      <c r="H2103" s="2" t="n">
        <f aca="false">MAX(I2103:J2103)</f>
        <v>0</v>
      </c>
      <c r="I2103" s="15" t="n">
        <v>0</v>
      </c>
      <c r="J2103" s="15" t="n">
        <v>0</v>
      </c>
      <c r="K2103" s="15" t="n">
        <v>7.49835334558812</v>
      </c>
      <c r="L2103" s="15" t="n">
        <v>70</v>
      </c>
      <c r="M2103" s="25" t="n">
        <v>5.04152884</v>
      </c>
      <c r="N2103" s="0" t="str">
        <f aca="false">A2103&amp;"_"&amp;B2103</f>
        <v>MAW745_2</v>
      </c>
      <c r="O2103" s="0" t="n">
        <f aca="false">HLOOKUP(N2103,UP!$C$15:$AH$16,2,0)</f>
        <v>0</v>
      </c>
    </row>
    <row r="2104" customFormat="false" ht="15.75" hidden="false" customHeight="true" outlineLevel="0" collapsed="false">
      <c r="A2104" s="21" t="s">
        <v>55</v>
      </c>
      <c r="B2104" s="26" t="n">
        <v>2</v>
      </c>
      <c r="C2104" s="27" t="s">
        <v>57</v>
      </c>
      <c r="D2104" s="27" t="n">
        <v>1510</v>
      </c>
      <c r="E2104" s="24" t="s">
        <v>92</v>
      </c>
      <c r="F2104" s="15" t="n">
        <v>1</v>
      </c>
      <c r="G2104" s="15" t="n">
        <v>0</v>
      </c>
      <c r="H2104" s="2" t="n">
        <f aca="false">MAX(I2104:J2104)</f>
        <v>0</v>
      </c>
      <c r="I2104" s="15" t="n">
        <v>0</v>
      </c>
      <c r="J2104" s="15" t="n">
        <v>0</v>
      </c>
      <c r="K2104" s="15" t="n">
        <v>4.04888461194653</v>
      </c>
      <c r="L2104" s="15" t="n">
        <v>70</v>
      </c>
      <c r="M2104" s="25" t="n">
        <v>5.04152884</v>
      </c>
      <c r="N2104" s="0" t="str">
        <f aca="false">A2104&amp;"_"&amp;B2104</f>
        <v>MAW745_2</v>
      </c>
      <c r="O2104" s="0" t="n">
        <f aca="false">HLOOKUP(N2104,UP!$C$15:$AH$16,2,0)</f>
        <v>0</v>
      </c>
    </row>
    <row r="2105" customFormat="false" ht="15.75" hidden="false" customHeight="true" outlineLevel="0" collapsed="false">
      <c r="A2105" s="21" t="s">
        <v>55</v>
      </c>
      <c r="B2105" s="26" t="n">
        <v>2</v>
      </c>
      <c r="C2105" s="27" t="s">
        <v>56</v>
      </c>
      <c r="D2105" s="27" t="n">
        <v>1388</v>
      </c>
      <c r="E2105" s="24" t="s">
        <v>92</v>
      </c>
      <c r="F2105" s="15" t="n">
        <v>1</v>
      </c>
      <c r="G2105" s="15" t="n">
        <v>0</v>
      </c>
      <c r="H2105" s="2" t="n">
        <f aca="false">MAX(I2105:J2105)</f>
        <v>0</v>
      </c>
      <c r="I2105" s="15" t="n">
        <v>0</v>
      </c>
      <c r="J2105" s="15" t="n">
        <v>0</v>
      </c>
      <c r="K2105" s="15" t="n">
        <v>6.07034240489888</v>
      </c>
      <c r="L2105" s="15" t="n">
        <v>70</v>
      </c>
      <c r="M2105" s="25" t="n">
        <v>5.04152884</v>
      </c>
      <c r="N2105" s="0" t="str">
        <f aca="false">A2105&amp;"_"&amp;B2105</f>
        <v>MAW745_2</v>
      </c>
      <c r="O2105" s="0" t="n">
        <f aca="false">HLOOKUP(N2105,UP!$C$15:$AH$16,2,0)</f>
        <v>0</v>
      </c>
    </row>
    <row r="2106" customFormat="false" ht="15.75" hidden="false" customHeight="true" outlineLevel="0" collapsed="false">
      <c r="A2106" s="21" t="s">
        <v>55</v>
      </c>
      <c r="B2106" s="26" t="n">
        <v>2</v>
      </c>
      <c r="C2106" s="27" t="s">
        <v>86</v>
      </c>
      <c r="D2106" s="27" t="n">
        <v>1392</v>
      </c>
      <c r="E2106" s="24" t="s">
        <v>92</v>
      </c>
      <c r="F2106" s="15" t="n">
        <v>1</v>
      </c>
      <c r="G2106" s="15" t="n">
        <v>0</v>
      </c>
      <c r="H2106" s="2" t="n">
        <f aca="false">MAX(I2106:J2106)</f>
        <v>0</v>
      </c>
      <c r="I2106" s="15" t="n">
        <v>0</v>
      </c>
      <c r="J2106" s="15" t="n">
        <v>0</v>
      </c>
      <c r="K2106" s="15" t="n">
        <v>6.93993525141253</v>
      </c>
      <c r="L2106" s="15" t="n">
        <v>70</v>
      </c>
      <c r="M2106" s="25" t="n">
        <v>5.04152884</v>
      </c>
      <c r="N2106" s="0" t="str">
        <f aca="false">A2106&amp;"_"&amp;B2106</f>
        <v>MAW745_2</v>
      </c>
      <c r="O2106" s="0" t="n">
        <f aca="false">HLOOKUP(N2106,UP!$C$15:$AH$16,2,0)</f>
        <v>0</v>
      </c>
    </row>
    <row r="2107" customFormat="false" ht="15.75" hidden="false" customHeight="true" outlineLevel="0" collapsed="false">
      <c r="A2107" s="21" t="s">
        <v>55</v>
      </c>
      <c r="B2107" s="26" t="n">
        <v>2</v>
      </c>
      <c r="C2107" s="27" t="s">
        <v>67</v>
      </c>
      <c r="D2107" s="27" t="n">
        <v>1519</v>
      </c>
      <c r="E2107" s="24" t="s">
        <v>92</v>
      </c>
      <c r="F2107" s="15" t="n">
        <v>1</v>
      </c>
      <c r="G2107" s="15" t="n">
        <v>0</v>
      </c>
      <c r="H2107" s="2" t="n">
        <f aca="false">MAX(I2107:J2107)</f>
        <v>0</v>
      </c>
      <c r="I2107" s="15" t="n">
        <v>0</v>
      </c>
      <c r="J2107" s="15" t="n">
        <v>0</v>
      </c>
      <c r="K2107" s="15" t="n">
        <v>5.40746635499143</v>
      </c>
      <c r="L2107" s="15" t="n">
        <v>70</v>
      </c>
      <c r="M2107" s="25" t="n">
        <v>5.04152884</v>
      </c>
      <c r="N2107" s="0" t="str">
        <f aca="false">A2107&amp;"_"&amp;B2107</f>
        <v>MAW745_2</v>
      </c>
      <c r="O2107" s="0" t="n">
        <f aca="false">HLOOKUP(N2107,UP!$C$15:$AH$16,2,0)</f>
        <v>0</v>
      </c>
    </row>
    <row r="2108" customFormat="false" ht="15.75" hidden="false" customHeight="true" outlineLevel="0" collapsed="false">
      <c r="A2108" s="21" t="s">
        <v>55</v>
      </c>
      <c r="B2108" s="26" t="n">
        <v>2</v>
      </c>
      <c r="C2108" s="27" t="s">
        <v>56</v>
      </c>
      <c r="D2108" s="27" t="n">
        <v>1355</v>
      </c>
      <c r="E2108" s="24" t="s">
        <v>92</v>
      </c>
      <c r="F2108" s="15" t="n">
        <v>1</v>
      </c>
      <c r="G2108" s="15" t="n">
        <v>0</v>
      </c>
      <c r="H2108" s="2" t="n">
        <f aca="false">MAX(I2108:J2108)</f>
        <v>0</v>
      </c>
      <c r="I2108" s="15" t="n">
        <v>0</v>
      </c>
      <c r="J2108" s="15" t="n">
        <v>0</v>
      </c>
      <c r="K2108" s="15" t="n">
        <v>6.78238437983501</v>
      </c>
      <c r="L2108" s="15" t="n">
        <v>70</v>
      </c>
      <c r="M2108" s="25" t="n">
        <v>5.04152884</v>
      </c>
      <c r="N2108" s="0" t="str">
        <f aca="false">A2108&amp;"_"&amp;B2108</f>
        <v>MAW745_2</v>
      </c>
      <c r="O2108" s="0" t="n">
        <f aca="false">HLOOKUP(N2108,UP!$C$15:$AH$16,2,0)</f>
        <v>0</v>
      </c>
    </row>
    <row r="2109" customFormat="false" ht="15.75" hidden="false" customHeight="true" outlineLevel="0" collapsed="false">
      <c r="A2109" s="21" t="s">
        <v>55</v>
      </c>
      <c r="B2109" s="26" t="n">
        <v>2</v>
      </c>
      <c r="C2109" s="27" t="s">
        <v>56</v>
      </c>
      <c r="D2109" s="27" t="n">
        <v>1356</v>
      </c>
      <c r="E2109" s="24" t="s">
        <v>92</v>
      </c>
      <c r="F2109" s="15" t="n">
        <v>1</v>
      </c>
      <c r="G2109" s="15" t="n">
        <v>0</v>
      </c>
      <c r="H2109" s="2" t="n">
        <f aca="false">MAX(I2109:J2109)</f>
        <v>0</v>
      </c>
      <c r="I2109" s="15" t="n">
        <v>0</v>
      </c>
      <c r="J2109" s="15" t="n">
        <v>0</v>
      </c>
      <c r="K2109" s="15" t="n">
        <v>5.15833805756176</v>
      </c>
      <c r="L2109" s="15" t="n">
        <v>70</v>
      </c>
      <c r="M2109" s="25" t="n">
        <v>5.04152884</v>
      </c>
      <c r="N2109" s="0" t="str">
        <f aca="false">A2109&amp;"_"&amp;B2109</f>
        <v>MAW745_2</v>
      </c>
      <c r="O2109" s="0" t="n">
        <f aca="false">HLOOKUP(N2109,UP!$C$15:$AH$16,2,0)</f>
        <v>0</v>
      </c>
    </row>
    <row r="2110" customFormat="false" ht="15.75" hidden="false" customHeight="true" outlineLevel="0" collapsed="false">
      <c r="A2110" s="21" t="s">
        <v>55</v>
      </c>
      <c r="B2110" s="26" t="n">
        <v>2</v>
      </c>
      <c r="C2110" s="27" t="s">
        <v>56</v>
      </c>
      <c r="D2110" s="27" t="n">
        <v>1358</v>
      </c>
      <c r="E2110" s="24" t="s">
        <v>92</v>
      </c>
      <c r="F2110" s="15" t="n">
        <v>1</v>
      </c>
      <c r="G2110" s="15" t="n">
        <v>0</v>
      </c>
      <c r="H2110" s="2" t="n">
        <f aca="false">MAX(I2110:J2110)</f>
        <v>0</v>
      </c>
      <c r="I2110" s="15" t="n">
        <v>0</v>
      </c>
      <c r="J2110" s="15" t="n">
        <v>0</v>
      </c>
      <c r="K2110" s="15" t="n">
        <v>3.73928065593525</v>
      </c>
      <c r="L2110" s="15" t="n">
        <v>70</v>
      </c>
      <c r="M2110" s="25" t="n">
        <v>5.04152884</v>
      </c>
      <c r="N2110" s="0" t="str">
        <f aca="false">A2110&amp;"_"&amp;B2110</f>
        <v>MAW745_2</v>
      </c>
      <c r="O2110" s="0" t="n">
        <f aca="false">HLOOKUP(N2110,UP!$C$15:$AH$16,2,0)</f>
        <v>0</v>
      </c>
    </row>
    <row r="2111" customFormat="false" ht="15.75" hidden="false" customHeight="true" outlineLevel="0" collapsed="false">
      <c r="A2111" s="21" t="s">
        <v>55</v>
      </c>
      <c r="B2111" s="26" t="n">
        <v>2</v>
      </c>
      <c r="C2111" s="27" t="s">
        <v>105</v>
      </c>
      <c r="D2111" s="27" t="n">
        <v>1492</v>
      </c>
      <c r="E2111" s="24" t="s">
        <v>92</v>
      </c>
      <c r="F2111" s="15" t="n">
        <v>1</v>
      </c>
      <c r="G2111" s="15" t="n">
        <v>0</v>
      </c>
      <c r="H2111" s="2" t="n">
        <f aca="false">MAX(I2111:J2111)</f>
        <v>0</v>
      </c>
      <c r="I2111" s="15" t="n">
        <v>0</v>
      </c>
      <c r="J2111" s="15" t="n">
        <v>0</v>
      </c>
      <c r="K2111" s="15" t="n">
        <v>6.36950056533697</v>
      </c>
      <c r="L2111" s="15" t="n">
        <v>70</v>
      </c>
      <c r="M2111" s="25" t="n">
        <v>5.04152884</v>
      </c>
      <c r="N2111" s="0" t="str">
        <f aca="false">A2111&amp;"_"&amp;B2111</f>
        <v>MAW745_2</v>
      </c>
      <c r="O2111" s="0" t="n">
        <f aca="false">HLOOKUP(N2111,UP!$C$15:$AH$16,2,0)</f>
        <v>0</v>
      </c>
    </row>
    <row r="2112" customFormat="false" ht="15.75" hidden="false" customHeight="true" outlineLevel="0" collapsed="false">
      <c r="A2112" s="21" t="s">
        <v>55</v>
      </c>
      <c r="B2112" s="26" t="n">
        <v>2</v>
      </c>
      <c r="C2112" s="27" t="s">
        <v>56</v>
      </c>
      <c r="D2112" s="27" t="n">
        <v>1494</v>
      </c>
      <c r="E2112" s="24" t="s">
        <v>92</v>
      </c>
      <c r="F2112" s="15" t="n">
        <v>1</v>
      </c>
      <c r="G2112" s="15" t="n">
        <v>0</v>
      </c>
      <c r="H2112" s="2" t="n">
        <f aca="false">MAX(I2112:J2112)</f>
        <v>0</v>
      </c>
      <c r="I2112" s="15" t="n">
        <v>0</v>
      </c>
      <c r="J2112" s="15" t="n">
        <v>0</v>
      </c>
      <c r="K2112" s="15" t="n">
        <v>6.07693974947142</v>
      </c>
      <c r="L2112" s="15" t="n">
        <v>70</v>
      </c>
      <c r="M2112" s="25" t="n">
        <v>5.04152884</v>
      </c>
      <c r="N2112" s="0" t="str">
        <f aca="false">A2112&amp;"_"&amp;B2112</f>
        <v>MAW745_2</v>
      </c>
      <c r="O2112" s="0" t="n">
        <f aca="false">HLOOKUP(N2112,UP!$C$15:$AH$16,2,0)</f>
        <v>0</v>
      </c>
    </row>
    <row r="2113" customFormat="false" ht="15.75" hidden="false" customHeight="true" outlineLevel="0" collapsed="false">
      <c r="A2113" s="21" t="s">
        <v>55</v>
      </c>
      <c r="B2113" s="26" t="n">
        <v>2</v>
      </c>
      <c r="C2113" s="27" t="s">
        <v>74</v>
      </c>
      <c r="D2113" s="27" t="n">
        <v>1395</v>
      </c>
      <c r="E2113" s="24" t="s">
        <v>92</v>
      </c>
      <c r="F2113" s="15" t="n">
        <v>1</v>
      </c>
      <c r="G2113" s="15" t="n">
        <v>0</v>
      </c>
      <c r="H2113" s="2" t="n">
        <f aca="false">MAX(I2113:J2113)</f>
        <v>0</v>
      </c>
      <c r="I2113" s="15" t="n">
        <v>0</v>
      </c>
      <c r="J2113" s="15" t="n">
        <v>0</v>
      </c>
      <c r="K2113" s="15" t="n">
        <v>6.0946897479642</v>
      </c>
      <c r="L2113" s="15" t="n">
        <v>70</v>
      </c>
      <c r="M2113" s="25" t="n">
        <v>5.04152884</v>
      </c>
      <c r="N2113" s="0" t="str">
        <f aca="false">A2113&amp;"_"&amp;B2113</f>
        <v>MAW745_2</v>
      </c>
      <c r="O2113" s="0" t="n">
        <f aca="false">HLOOKUP(N2113,UP!$C$15:$AH$16,2,0)</f>
        <v>0</v>
      </c>
    </row>
    <row r="2114" customFormat="false" ht="15.75" hidden="false" customHeight="true" outlineLevel="0" collapsed="false">
      <c r="A2114" s="21" t="s">
        <v>55</v>
      </c>
      <c r="B2114" s="26" t="n">
        <v>2</v>
      </c>
      <c r="C2114" s="27" t="s">
        <v>56</v>
      </c>
      <c r="D2114" s="27" t="n">
        <v>1165</v>
      </c>
      <c r="E2114" s="24" t="s">
        <v>92</v>
      </c>
      <c r="F2114" s="15" t="n">
        <v>1</v>
      </c>
      <c r="G2114" s="15" t="n">
        <v>0</v>
      </c>
      <c r="H2114" s="2" t="n">
        <f aca="false">MAX(I2114:J2114)</f>
        <v>0</v>
      </c>
      <c r="I2114" s="15" t="n">
        <v>0</v>
      </c>
      <c r="J2114" s="15" t="n">
        <v>0</v>
      </c>
      <c r="K2114" s="15" t="n">
        <v>7.35258344646155</v>
      </c>
      <c r="L2114" s="15" t="n">
        <v>70</v>
      </c>
      <c r="M2114" s="25" t="n">
        <v>5.04152884</v>
      </c>
      <c r="N2114" s="0" t="str">
        <f aca="false">A2114&amp;"_"&amp;B2114</f>
        <v>MAW745_2</v>
      </c>
      <c r="O2114" s="0" t="n">
        <f aca="false">HLOOKUP(N2114,UP!$C$15:$AH$16,2,0)</f>
        <v>0</v>
      </c>
    </row>
    <row r="2115" customFormat="false" ht="15.75" hidden="false" customHeight="true" outlineLevel="0" collapsed="false">
      <c r="A2115" s="21" t="s">
        <v>55</v>
      </c>
      <c r="B2115" s="26" t="n">
        <v>2</v>
      </c>
      <c r="C2115" s="27" t="s">
        <v>105</v>
      </c>
      <c r="D2115" s="27" t="n">
        <v>1512</v>
      </c>
      <c r="E2115" s="24" t="s">
        <v>92</v>
      </c>
      <c r="F2115" s="15" t="n">
        <v>1</v>
      </c>
      <c r="G2115" s="15" t="n">
        <v>0</v>
      </c>
      <c r="H2115" s="2" t="n">
        <f aca="false">MAX(I2115:J2115)</f>
        <v>0</v>
      </c>
      <c r="I2115" s="15" t="n">
        <v>0</v>
      </c>
      <c r="J2115" s="15" t="n">
        <v>0</v>
      </c>
      <c r="K2115" s="15" t="n">
        <v>7.73617190946487</v>
      </c>
      <c r="L2115" s="15" t="n">
        <v>70</v>
      </c>
      <c r="M2115" s="25" t="n">
        <v>5.04152884</v>
      </c>
      <c r="N2115" s="0" t="str">
        <f aca="false">A2115&amp;"_"&amp;B2115</f>
        <v>MAW745_2</v>
      </c>
      <c r="O2115" s="0" t="n">
        <f aca="false">HLOOKUP(N2115,UP!$C$15:$AH$16,2,0)</f>
        <v>0</v>
      </c>
    </row>
    <row r="2116" customFormat="false" ht="15.75" hidden="false" customHeight="true" outlineLevel="0" collapsed="false">
      <c r="A2116" s="21" t="s">
        <v>55</v>
      </c>
      <c r="B2116" s="26" t="n">
        <v>2</v>
      </c>
      <c r="C2116" s="27" t="s">
        <v>83</v>
      </c>
      <c r="D2116" s="27" t="n">
        <v>1617</v>
      </c>
      <c r="E2116" s="24" t="s">
        <v>92</v>
      </c>
      <c r="F2116" s="15" t="n">
        <v>1</v>
      </c>
      <c r="G2116" s="15" t="n">
        <v>0</v>
      </c>
      <c r="H2116" s="2" t="n">
        <f aca="false">MAX(I2116:J2116)</f>
        <v>0</v>
      </c>
      <c r="I2116" s="15" t="n">
        <v>0</v>
      </c>
      <c r="J2116" s="15" t="n">
        <v>0</v>
      </c>
      <c r="K2116" s="15" t="n">
        <v>5.76356588227583</v>
      </c>
      <c r="L2116" s="15" t="n">
        <v>70</v>
      </c>
      <c r="M2116" s="25" t="n">
        <v>5.04152884</v>
      </c>
      <c r="N2116" s="0" t="str">
        <f aca="false">A2116&amp;"_"&amp;B2116</f>
        <v>MAW745_2</v>
      </c>
      <c r="O2116" s="0" t="n">
        <f aca="false">HLOOKUP(N2116,UP!$C$15:$AH$16,2,0)</f>
        <v>0</v>
      </c>
    </row>
    <row r="2117" customFormat="false" ht="15.75" hidden="false" customHeight="true" outlineLevel="0" collapsed="false">
      <c r="A2117" s="21" t="s">
        <v>55</v>
      </c>
      <c r="B2117" s="26" t="n">
        <v>2</v>
      </c>
      <c r="C2117" s="27" t="s">
        <v>56</v>
      </c>
      <c r="D2117" s="27" t="n">
        <v>1490</v>
      </c>
      <c r="E2117" s="24" t="s">
        <v>92</v>
      </c>
      <c r="F2117" s="15" t="n">
        <v>1</v>
      </c>
      <c r="G2117" s="15" t="n">
        <v>0</v>
      </c>
      <c r="H2117" s="2" t="n">
        <f aca="false">MAX(I2117:J2117)</f>
        <v>0</v>
      </c>
      <c r="I2117" s="15" t="n">
        <v>0</v>
      </c>
      <c r="J2117" s="15" t="n">
        <v>0</v>
      </c>
      <c r="K2117" s="15" t="n">
        <v>6.34884459363961</v>
      </c>
      <c r="L2117" s="15" t="n">
        <v>70</v>
      </c>
      <c r="M2117" s="25" t="n">
        <v>5.04152884</v>
      </c>
      <c r="N2117" s="0" t="str">
        <f aca="false">A2117&amp;"_"&amp;B2117</f>
        <v>MAW745_2</v>
      </c>
      <c r="O2117" s="0" t="n">
        <f aca="false">HLOOKUP(N2117,UP!$C$15:$AH$16,2,0)</f>
        <v>0</v>
      </c>
    </row>
    <row r="2118" customFormat="false" ht="15.75" hidden="false" customHeight="true" outlineLevel="0" collapsed="false">
      <c r="A2118" s="21" t="s">
        <v>55</v>
      </c>
      <c r="B2118" s="26" t="n">
        <v>2</v>
      </c>
      <c r="C2118" s="27" t="s">
        <v>56</v>
      </c>
      <c r="D2118" s="27" t="n">
        <v>1346</v>
      </c>
      <c r="E2118" s="24" t="s">
        <v>92</v>
      </c>
      <c r="F2118" s="15" t="n">
        <v>1</v>
      </c>
      <c r="G2118" s="15" t="n">
        <v>0</v>
      </c>
      <c r="H2118" s="2" t="n">
        <f aca="false">MAX(I2118:J2118)</f>
        <v>0</v>
      </c>
      <c r="I2118" s="15" t="n">
        <v>0</v>
      </c>
      <c r="J2118" s="15" t="n">
        <v>0</v>
      </c>
      <c r="K2118" s="15" t="n">
        <v>7.92466746868025</v>
      </c>
      <c r="L2118" s="15" t="n">
        <v>70</v>
      </c>
      <c r="M2118" s="25" t="n">
        <v>5.04152884</v>
      </c>
      <c r="N2118" s="0" t="str">
        <f aca="false">A2118&amp;"_"&amp;B2118</f>
        <v>MAW745_2</v>
      </c>
      <c r="O2118" s="0" t="n">
        <f aca="false">HLOOKUP(N2118,UP!$C$15:$AH$16,2,0)</f>
        <v>0</v>
      </c>
    </row>
    <row r="2119" customFormat="false" ht="15.75" hidden="false" customHeight="true" outlineLevel="0" collapsed="false">
      <c r="A2119" s="21" t="s">
        <v>55</v>
      </c>
      <c r="B2119" s="26" t="n">
        <v>2</v>
      </c>
      <c r="C2119" s="27" t="s">
        <v>56</v>
      </c>
      <c r="D2119" s="27" t="n">
        <v>1349</v>
      </c>
      <c r="E2119" s="24" t="s">
        <v>92</v>
      </c>
      <c r="F2119" s="15" t="n">
        <v>1</v>
      </c>
      <c r="G2119" s="15" t="n">
        <v>0</v>
      </c>
      <c r="H2119" s="2" t="n">
        <f aca="false">MAX(I2119:J2119)</f>
        <v>0</v>
      </c>
      <c r="I2119" s="15" t="n">
        <v>0</v>
      </c>
      <c r="J2119" s="15" t="n">
        <v>0</v>
      </c>
      <c r="K2119" s="15" t="n">
        <v>9.19481337852661</v>
      </c>
      <c r="L2119" s="15" t="n">
        <v>70</v>
      </c>
      <c r="M2119" s="25" t="n">
        <v>5.04152884</v>
      </c>
      <c r="N2119" s="0" t="str">
        <f aca="false">A2119&amp;"_"&amp;B2119</f>
        <v>MAW745_2</v>
      </c>
      <c r="O2119" s="0" t="n">
        <f aca="false">HLOOKUP(N2119,UP!$C$15:$AH$16,2,0)</f>
        <v>0</v>
      </c>
    </row>
    <row r="2120" customFormat="false" ht="15.75" hidden="false" customHeight="true" outlineLevel="0" collapsed="false">
      <c r="A2120" s="21" t="s">
        <v>55</v>
      </c>
      <c r="B2120" s="26" t="n">
        <v>2</v>
      </c>
      <c r="C2120" s="27" t="s">
        <v>56</v>
      </c>
      <c r="D2120" s="27" t="n">
        <v>1483</v>
      </c>
      <c r="E2120" s="24" t="s">
        <v>92</v>
      </c>
      <c r="F2120" s="15" t="n">
        <v>1</v>
      </c>
      <c r="G2120" s="15" t="n">
        <v>0</v>
      </c>
      <c r="H2120" s="2" t="n">
        <f aca="false">MAX(I2120:J2120)</f>
        <v>0</v>
      </c>
      <c r="I2120" s="15" t="n">
        <v>0</v>
      </c>
      <c r="J2120" s="15" t="n">
        <v>0</v>
      </c>
      <c r="K2120" s="15" t="n">
        <v>4.62685912039071</v>
      </c>
      <c r="L2120" s="15" t="n">
        <v>70</v>
      </c>
      <c r="M2120" s="25" t="n">
        <v>5.04152884</v>
      </c>
      <c r="N2120" s="0" t="str">
        <f aca="false">A2120&amp;"_"&amp;B2120</f>
        <v>MAW745_2</v>
      </c>
      <c r="O2120" s="0" t="n">
        <f aca="false">HLOOKUP(N2120,UP!$C$15:$AH$16,2,0)</f>
        <v>0</v>
      </c>
    </row>
    <row r="2121" customFormat="false" ht="15.75" hidden="false" customHeight="true" outlineLevel="0" collapsed="false">
      <c r="A2121" s="21" t="s">
        <v>55</v>
      </c>
      <c r="B2121" s="26" t="n">
        <v>2</v>
      </c>
      <c r="C2121" s="27" t="s">
        <v>53</v>
      </c>
      <c r="D2121" s="27" t="n">
        <v>1523</v>
      </c>
      <c r="E2121" s="24" t="s">
        <v>92</v>
      </c>
      <c r="F2121" s="15" t="n">
        <v>1</v>
      </c>
      <c r="G2121" s="15" t="n">
        <v>0</v>
      </c>
      <c r="H2121" s="2" t="n">
        <f aca="false">MAX(I2121:J2121)</f>
        <v>0</v>
      </c>
      <c r="I2121" s="15" t="n">
        <v>0</v>
      </c>
      <c r="J2121" s="15" t="n">
        <v>0</v>
      </c>
      <c r="K2121" s="15" t="n">
        <v>3.3172862227418</v>
      </c>
      <c r="L2121" s="15" t="n">
        <v>70</v>
      </c>
      <c r="M2121" s="25" t="n">
        <v>5.04152884</v>
      </c>
      <c r="N2121" s="0" t="str">
        <f aca="false">A2121&amp;"_"&amp;B2121</f>
        <v>MAW745_2</v>
      </c>
      <c r="O2121" s="0" t="n">
        <f aca="false">HLOOKUP(N2121,UP!$C$15:$AH$16,2,0)</f>
        <v>0</v>
      </c>
    </row>
    <row r="2122" customFormat="false" ht="15.75" hidden="false" customHeight="true" outlineLevel="0" collapsed="false">
      <c r="A2122" s="21" t="s">
        <v>55</v>
      </c>
      <c r="B2122" s="26" t="n">
        <v>2</v>
      </c>
      <c r="C2122" s="27" t="s">
        <v>56</v>
      </c>
      <c r="D2122" s="27" t="n">
        <v>1142</v>
      </c>
      <c r="E2122" s="24" t="s">
        <v>92</v>
      </c>
      <c r="F2122" s="15" t="n">
        <v>1</v>
      </c>
      <c r="G2122" s="15" t="n">
        <v>0</v>
      </c>
      <c r="H2122" s="2" t="n">
        <f aca="false">MAX(I2122:J2122)</f>
        <v>0</v>
      </c>
      <c r="I2122" s="15" t="n">
        <v>0</v>
      </c>
      <c r="J2122" s="15" t="n">
        <v>0</v>
      </c>
      <c r="K2122" s="15" t="n">
        <v>5.79623844587317</v>
      </c>
      <c r="L2122" s="15" t="n">
        <v>70</v>
      </c>
      <c r="M2122" s="25" t="n">
        <v>5.04152884</v>
      </c>
      <c r="N2122" s="0" t="str">
        <f aca="false">A2122&amp;"_"&amp;B2122</f>
        <v>MAW745_2</v>
      </c>
      <c r="O2122" s="0" t="n">
        <f aca="false">HLOOKUP(N2122,UP!$C$15:$AH$16,2,0)</f>
        <v>0</v>
      </c>
    </row>
    <row r="2123" customFormat="false" ht="15.75" hidden="false" customHeight="true" outlineLevel="0" collapsed="false">
      <c r="A2123" s="21" t="s">
        <v>55</v>
      </c>
      <c r="B2123" s="26" t="n">
        <v>2</v>
      </c>
      <c r="C2123" s="27" t="s">
        <v>56</v>
      </c>
      <c r="D2123" s="27" t="n">
        <v>1334</v>
      </c>
      <c r="E2123" s="24" t="s">
        <v>92</v>
      </c>
      <c r="F2123" s="15" t="n">
        <v>1</v>
      </c>
      <c r="G2123" s="15" t="n">
        <v>0</v>
      </c>
      <c r="H2123" s="2" t="n">
        <f aca="false">MAX(I2123:J2123)</f>
        <v>0</v>
      </c>
      <c r="I2123" s="15" t="n">
        <v>0</v>
      </c>
      <c r="J2123" s="15" t="n">
        <v>0</v>
      </c>
      <c r="K2123" s="15" t="n">
        <v>6.25962336227766</v>
      </c>
      <c r="L2123" s="15" t="n">
        <v>70</v>
      </c>
      <c r="M2123" s="25" t="n">
        <v>5.04152884</v>
      </c>
      <c r="N2123" s="0" t="str">
        <f aca="false">A2123&amp;"_"&amp;B2123</f>
        <v>MAW745_2</v>
      </c>
      <c r="O2123" s="0" t="n">
        <f aca="false">HLOOKUP(N2123,UP!$C$15:$AH$16,2,0)</f>
        <v>0</v>
      </c>
    </row>
    <row r="2124" customFormat="false" ht="15.75" hidden="false" customHeight="true" outlineLevel="0" collapsed="false">
      <c r="A2124" s="21" t="s">
        <v>55</v>
      </c>
      <c r="B2124" s="26" t="n">
        <v>2</v>
      </c>
      <c r="C2124" s="27" t="s">
        <v>56</v>
      </c>
      <c r="D2124" s="27" t="n">
        <v>1473</v>
      </c>
      <c r="E2124" s="24" t="s">
        <v>92</v>
      </c>
      <c r="F2124" s="15" t="n">
        <v>1</v>
      </c>
      <c r="G2124" s="15" t="n">
        <v>0</v>
      </c>
      <c r="H2124" s="2" t="n">
        <f aca="false">MAX(I2124:J2124)</f>
        <v>0</v>
      </c>
      <c r="I2124" s="15" t="n">
        <v>0</v>
      </c>
      <c r="J2124" s="15" t="n">
        <v>0</v>
      </c>
      <c r="K2124" s="15" t="n">
        <v>3.88787798845005</v>
      </c>
      <c r="L2124" s="15" t="n">
        <v>70</v>
      </c>
      <c r="M2124" s="25" t="n">
        <v>5.04152884</v>
      </c>
      <c r="N2124" s="0" t="str">
        <f aca="false">A2124&amp;"_"&amp;B2124</f>
        <v>MAW745_2</v>
      </c>
      <c r="O2124" s="0" t="n">
        <f aca="false">HLOOKUP(N2124,UP!$C$15:$AH$16,2,0)</f>
        <v>0</v>
      </c>
    </row>
    <row r="2125" customFormat="false" ht="15.75" hidden="false" customHeight="true" outlineLevel="0" collapsed="false">
      <c r="A2125" s="21" t="s">
        <v>55</v>
      </c>
      <c r="B2125" s="26" t="n">
        <v>2</v>
      </c>
      <c r="C2125" s="27" t="s">
        <v>56</v>
      </c>
      <c r="D2125" s="27" t="n">
        <v>1475</v>
      </c>
      <c r="E2125" s="24" t="s">
        <v>92</v>
      </c>
      <c r="F2125" s="15" t="n">
        <v>1</v>
      </c>
      <c r="G2125" s="15" t="n">
        <v>0</v>
      </c>
      <c r="H2125" s="2" t="n">
        <f aca="false">MAX(I2125:J2125)</f>
        <v>0</v>
      </c>
      <c r="I2125" s="15" t="n">
        <v>0</v>
      </c>
      <c r="J2125" s="15" t="n">
        <v>0</v>
      </c>
      <c r="K2125" s="15" t="n">
        <v>5.06189116309655</v>
      </c>
      <c r="L2125" s="15" t="n">
        <v>70</v>
      </c>
      <c r="M2125" s="25" t="n">
        <v>5.04152884</v>
      </c>
      <c r="N2125" s="0" t="str">
        <f aca="false">A2125&amp;"_"&amp;B2125</f>
        <v>MAW745_2</v>
      </c>
      <c r="O2125" s="0" t="n">
        <f aca="false">HLOOKUP(N2125,UP!$C$15:$AH$16,2,0)</f>
        <v>0</v>
      </c>
    </row>
    <row r="2126" customFormat="false" ht="15.75" hidden="false" customHeight="true" outlineLevel="0" collapsed="false">
      <c r="A2126" s="21" t="s">
        <v>55</v>
      </c>
      <c r="B2126" s="26" t="n">
        <v>2</v>
      </c>
      <c r="C2126" s="27" t="s">
        <v>56</v>
      </c>
      <c r="D2126" s="27" t="n">
        <v>1609</v>
      </c>
      <c r="E2126" s="24" t="s">
        <v>92</v>
      </c>
      <c r="F2126" s="15" t="n">
        <v>1</v>
      </c>
      <c r="G2126" s="15" t="n">
        <v>0</v>
      </c>
      <c r="H2126" s="2" t="n">
        <f aca="false">MAX(I2126:J2126)</f>
        <v>0</v>
      </c>
      <c r="I2126" s="15" t="n">
        <v>0</v>
      </c>
      <c r="J2126" s="15" t="n">
        <v>0</v>
      </c>
      <c r="K2126" s="15" t="n">
        <v>5.14278717392649</v>
      </c>
      <c r="L2126" s="15" t="n">
        <v>70</v>
      </c>
      <c r="M2126" s="25" t="n">
        <v>5.04152884</v>
      </c>
      <c r="N2126" s="0" t="str">
        <f aca="false">A2126&amp;"_"&amp;B2126</f>
        <v>MAW745_2</v>
      </c>
      <c r="O2126" s="0" t="n">
        <f aca="false">HLOOKUP(N2126,UP!$C$15:$AH$16,2,0)</f>
        <v>0</v>
      </c>
    </row>
    <row r="2127" customFormat="false" ht="15.75" hidden="false" customHeight="true" outlineLevel="0" collapsed="false">
      <c r="A2127" s="21" t="s">
        <v>55</v>
      </c>
      <c r="B2127" s="26" t="n">
        <v>2</v>
      </c>
      <c r="C2127" s="27" t="s">
        <v>56</v>
      </c>
      <c r="D2127" s="27" t="n">
        <v>1330</v>
      </c>
      <c r="E2127" s="24" t="s">
        <v>92</v>
      </c>
      <c r="F2127" s="15" t="n">
        <v>1</v>
      </c>
      <c r="G2127" s="15" t="n">
        <v>0</v>
      </c>
      <c r="H2127" s="2" t="n">
        <f aca="false">MAX(I2127:J2127)</f>
        <v>0</v>
      </c>
      <c r="I2127" s="15" t="n">
        <v>0</v>
      </c>
      <c r="J2127" s="15" t="n">
        <v>0</v>
      </c>
      <c r="K2127" s="15" t="n">
        <v>5.92347294834356</v>
      </c>
      <c r="L2127" s="15" t="n">
        <v>70</v>
      </c>
      <c r="M2127" s="25" t="n">
        <v>5.04152884</v>
      </c>
      <c r="N2127" s="0" t="str">
        <f aca="false">A2127&amp;"_"&amp;B2127</f>
        <v>MAW745_2</v>
      </c>
      <c r="O2127" s="0" t="n">
        <f aca="false">HLOOKUP(N2127,UP!$C$15:$AH$16,2,0)</f>
        <v>0</v>
      </c>
    </row>
    <row r="2128" customFormat="false" ht="15.75" hidden="false" customHeight="true" outlineLevel="0" collapsed="false">
      <c r="A2128" s="21" t="s">
        <v>55</v>
      </c>
      <c r="B2128" s="26" t="n">
        <v>2</v>
      </c>
      <c r="C2128" s="27" t="s">
        <v>56</v>
      </c>
      <c r="D2128" s="27" t="n">
        <v>1331</v>
      </c>
      <c r="E2128" s="24" t="s">
        <v>92</v>
      </c>
      <c r="F2128" s="15" t="n">
        <v>1</v>
      </c>
      <c r="G2128" s="15" t="n">
        <v>0</v>
      </c>
      <c r="H2128" s="2" t="n">
        <f aca="false">MAX(I2128:J2128)</f>
        <v>0</v>
      </c>
      <c r="I2128" s="15" t="n">
        <v>0</v>
      </c>
      <c r="J2128" s="15" t="n">
        <v>0</v>
      </c>
      <c r="K2128" s="15" t="n">
        <v>5.79199729579082</v>
      </c>
      <c r="L2128" s="15" t="n">
        <v>70</v>
      </c>
      <c r="M2128" s="25" t="n">
        <v>5.04152884</v>
      </c>
      <c r="N2128" s="0" t="str">
        <f aca="false">A2128&amp;"_"&amp;B2128</f>
        <v>MAW745_2</v>
      </c>
      <c r="O2128" s="0" t="n">
        <f aca="false">HLOOKUP(N2128,UP!$C$15:$AH$16,2,0)</f>
        <v>0</v>
      </c>
    </row>
    <row r="2129" customFormat="false" ht="15.75" hidden="false" customHeight="true" outlineLevel="0" collapsed="false">
      <c r="A2129" s="21" t="s">
        <v>55</v>
      </c>
      <c r="B2129" s="26" t="n">
        <v>2</v>
      </c>
      <c r="C2129" s="27" t="s">
        <v>56</v>
      </c>
      <c r="D2129" s="27" t="n">
        <v>1469</v>
      </c>
      <c r="E2129" s="24" t="s">
        <v>92</v>
      </c>
      <c r="F2129" s="15" t="n">
        <v>1</v>
      </c>
      <c r="G2129" s="15" t="n">
        <v>0</v>
      </c>
      <c r="H2129" s="2" t="n">
        <f aca="false">MAX(I2129:J2129)</f>
        <v>0</v>
      </c>
      <c r="I2129" s="15" t="n">
        <v>0</v>
      </c>
      <c r="J2129" s="15" t="n">
        <v>0</v>
      </c>
      <c r="K2129" s="15" t="n">
        <v>6.0946897479642</v>
      </c>
      <c r="L2129" s="15" t="n">
        <v>70</v>
      </c>
      <c r="M2129" s="25" t="n">
        <v>5.04152884</v>
      </c>
      <c r="N2129" s="0" t="str">
        <f aca="false">A2129&amp;"_"&amp;B2129</f>
        <v>MAW745_2</v>
      </c>
      <c r="O2129" s="0" t="n">
        <f aca="false">HLOOKUP(N2129,UP!$C$15:$AH$16,2,0)</f>
        <v>0</v>
      </c>
    </row>
    <row r="2130" customFormat="false" ht="15.75" hidden="false" customHeight="true" outlineLevel="0" collapsed="false">
      <c r="A2130" s="21" t="s">
        <v>55</v>
      </c>
      <c r="B2130" s="26" t="n">
        <v>2</v>
      </c>
      <c r="C2130" s="27" t="s">
        <v>56</v>
      </c>
      <c r="D2130" s="27" t="n">
        <v>1328</v>
      </c>
      <c r="E2130" s="24" t="s">
        <v>92</v>
      </c>
      <c r="F2130" s="15" t="n">
        <v>1</v>
      </c>
      <c r="G2130" s="15" t="n">
        <v>0</v>
      </c>
      <c r="H2130" s="2" t="n">
        <f aca="false">MAX(I2130:J2130)</f>
        <v>0</v>
      </c>
      <c r="I2130" s="15" t="n">
        <v>0</v>
      </c>
      <c r="J2130" s="15" t="n">
        <v>0</v>
      </c>
      <c r="K2130" s="15" t="n">
        <v>5.15975177425588</v>
      </c>
      <c r="L2130" s="15" t="n">
        <v>70</v>
      </c>
      <c r="M2130" s="25" t="n">
        <v>5.04152884</v>
      </c>
      <c r="N2130" s="0" t="str">
        <f aca="false">A2130&amp;"_"&amp;B2130</f>
        <v>MAW745_2</v>
      </c>
      <c r="O2130" s="0" t="n">
        <f aca="false">HLOOKUP(N2130,UP!$C$15:$AH$16,2,0)</f>
        <v>0</v>
      </c>
    </row>
    <row r="2131" customFormat="false" ht="15.75" hidden="false" customHeight="true" outlineLevel="0" collapsed="false">
      <c r="A2131" s="21" t="s">
        <v>55</v>
      </c>
      <c r="B2131" s="26" t="n">
        <v>2</v>
      </c>
      <c r="C2131" s="27" t="s">
        <v>56</v>
      </c>
      <c r="D2131" s="27" t="n">
        <v>1465</v>
      </c>
      <c r="E2131" s="24" t="s">
        <v>92</v>
      </c>
      <c r="F2131" s="15" t="n">
        <v>1</v>
      </c>
      <c r="G2131" s="15" t="n">
        <v>0</v>
      </c>
      <c r="H2131" s="2" t="n">
        <f aca="false">MAX(I2131:J2131)</f>
        <v>0</v>
      </c>
      <c r="I2131" s="15" t="n">
        <v>0</v>
      </c>
      <c r="J2131" s="15" t="n">
        <v>0</v>
      </c>
      <c r="K2131" s="15" t="n">
        <v>3.75836583130581</v>
      </c>
      <c r="L2131" s="15" t="n">
        <v>70</v>
      </c>
      <c r="M2131" s="25" t="n">
        <v>5.04152884</v>
      </c>
      <c r="N2131" s="0" t="str">
        <f aca="false">A2131&amp;"_"&amp;B2131</f>
        <v>MAW745_2</v>
      </c>
      <c r="O2131" s="0" t="n">
        <f aca="false">HLOOKUP(N2131,UP!$C$15:$AH$16,2,0)</f>
        <v>0</v>
      </c>
    </row>
    <row r="2132" customFormat="false" ht="15.75" hidden="false" customHeight="true" outlineLevel="0" collapsed="false">
      <c r="A2132" s="21" t="s">
        <v>55</v>
      </c>
      <c r="B2132" s="26" t="n">
        <v>2</v>
      </c>
      <c r="C2132" s="27" t="s">
        <v>56</v>
      </c>
      <c r="D2132" s="27" t="n">
        <v>1117</v>
      </c>
      <c r="E2132" s="24" t="s">
        <v>92</v>
      </c>
      <c r="F2132" s="15" t="n">
        <v>1</v>
      </c>
      <c r="G2132" s="15" t="n">
        <v>0</v>
      </c>
      <c r="H2132" s="2" t="n">
        <f aca="false">MAX(I2132:J2132)</f>
        <v>0</v>
      </c>
      <c r="I2132" s="15" t="n">
        <v>0</v>
      </c>
      <c r="J2132" s="15" t="n">
        <v>0</v>
      </c>
      <c r="K2132" s="15" t="n">
        <v>5.57640549993822</v>
      </c>
      <c r="L2132" s="15" t="n">
        <v>70</v>
      </c>
      <c r="M2132" s="25" t="n">
        <v>5.04152884</v>
      </c>
      <c r="N2132" s="0" t="str">
        <f aca="false">A2132&amp;"_"&amp;B2132</f>
        <v>MAW745_2</v>
      </c>
      <c r="O2132" s="0" t="n">
        <f aca="false">HLOOKUP(N2132,UP!$C$15:$AH$16,2,0)</f>
        <v>0</v>
      </c>
    </row>
    <row r="2133" customFormat="false" ht="15.75" hidden="false" customHeight="true" outlineLevel="0" collapsed="false">
      <c r="A2133" s="21" t="s">
        <v>55</v>
      </c>
      <c r="B2133" s="26" t="n">
        <v>2</v>
      </c>
      <c r="C2133" s="27" t="s">
        <v>56</v>
      </c>
      <c r="D2133" s="27" t="n">
        <v>1118</v>
      </c>
      <c r="E2133" s="24" t="s">
        <v>92</v>
      </c>
      <c r="F2133" s="15" t="n">
        <v>1</v>
      </c>
      <c r="G2133" s="15" t="n">
        <v>0</v>
      </c>
      <c r="H2133" s="2" t="n">
        <f aca="false">MAX(I2133:J2133)</f>
        <v>0</v>
      </c>
      <c r="I2133" s="15" t="n">
        <v>0</v>
      </c>
      <c r="J2133" s="15" t="n">
        <v>0</v>
      </c>
      <c r="K2133" s="15" t="n">
        <v>3.32097759410977</v>
      </c>
      <c r="L2133" s="15" t="n">
        <v>70</v>
      </c>
      <c r="M2133" s="25" t="n">
        <v>5.04152884</v>
      </c>
      <c r="N2133" s="0" t="str">
        <f aca="false">A2133&amp;"_"&amp;B2133</f>
        <v>MAW745_2</v>
      </c>
      <c r="O2133" s="0" t="n">
        <f aca="false">HLOOKUP(N2133,UP!$C$15:$AH$16,2,0)</f>
        <v>0</v>
      </c>
    </row>
    <row r="2134" customFormat="false" ht="15.75" hidden="false" customHeight="true" outlineLevel="0" collapsed="false">
      <c r="A2134" s="21" t="s">
        <v>55</v>
      </c>
      <c r="B2134" s="26" t="n">
        <v>2</v>
      </c>
      <c r="C2134" s="27" t="s">
        <v>56</v>
      </c>
      <c r="D2134" s="27" t="n">
        <v>1307</v>
      </c>
      <c r="E2134" s="24" t="s">
        <v>92</v>
      </c>
      <c r="F2134" s="15" t="n">
        <v>1</v>
      </c>
      <c r="G2134" s="15" t="n">
        <v>0</v>
      </c>
      <c r="H2134" s="2" t="n">
        <f aca="false">MAX(I2134:J2134)</f>
        <v>0</v>
      </c>
      <c r="I2134" s="15" t="n">
        <v>0</v>
      </c>
      <c r="J2134" s="15" t="n">
        <v>0</v>
      </c>
      <c r="K2134" s="15" t="n">
        <v>4.23078282658938</v>
      </c>
      <c r="L2134" s="15" t="n">
        <v>70</v>
      </c>
      <c r="M2134" s="25" t="n">
        <v>5.04152884</v>
      </c>
      <c r="N2134" s="0" t="str">
        <f aca="false">A2134&amp;"_"&amp;B2134</f>
        <v>MAW745_2</v>
      </c>
      <c r="O2134" s="0" t="n">
        <f aca="false">HLOOKUP(N2134,UP!$C$15:$AH$16,2,0)</f>
        <v>0</v>
      </c>
    </row>
    <row r="2135" customFormat="false" ht="15.75" hidden="false" customHeight="true" outlineLevel="0" collapsed="false">
      <c r="A2135" s="21" t="s">
        <v>55</v>
      </c>
      <c r="B2135" s="26" t="n">
        <v>2</v>
      </c>
      <c r="C2135" s="27" t="s">
        <v>67</v>
      </c>
      <c r="D2135" s="27" t="n">
        <v>1300</v>
      </c>
      <c r="E2135" s="24" t="s">
        <v>92</v>
      </c>
      <c r="F2135" s="15" t="n">
        <v>1</v>
      </c>
      <c r="G2135" s="15" t="n">
        <v>0</v>
      </c>
      <c r="H2135" s="2" t="n">
        <f aca="false">MAX(I2135:J2135)</f>
        <v>0</v>
      </c>
      <c r="I2135" s="15" t="n">
        <v>0</v>
      </c>
      <c r="J2135" s="15" t="n">
        <v>0</v>
      </c>
      <c r="K2135" s="15" t="n">
        <v>5.28101725068444</v>
      </c>
      <c r="L2135" s="15" t="n">
        <v>70</v>
      </c>
      <c r="M2135" s="25" t="n">
        <v>5.04152884</v>
      </c>
      <c r="N2135" s="0" t="str">
        <f aca="false">A2135&amp;"_"&amp;B2135</f>
        <v>MAW745_2</v>
      </c>
      <c r="O2135" s="0" t="n">
        <f aca="false">HLOOKUP(N2135,UP!$C$15:$AH$16,2,0)</f>
        <v>0</v>
      </c>
    </row>
    <row r="2136" customFormat="false" ht="15.75" hidden="false" customHeight="true" outlineLevel="0" collapsed="false">
      <c r="A2136" s="21" t="s">
        <v>55</v>
      </c>
      <c r="B2136" s="26" t="n">
        <v>2</v>
      </c>
      <c r="C2136" s="27" t="s">
        <v>57</v>
      </c>
      <c r="D2136" s="27" t="n">
        <v>1302</v>
      </c>
      <c r="E2136" s="24" t="s">
        <v>92</v>
      </c>
      <c r="F2136" s="15" t="n">
        <v>1</v>
      </c>
      <c r="G2136" s="15" t="n">
        <v>0</v>
      </c>
      <c r="H2136" s="2" t="n">
        <f aca="false">MAX(I2136:J2136)</f>
        <v>0</v>
      </c>
      <c r="I2136" s="15" t="n">
        <v>0</v>
      </c>
      <c r="J2136" s="15" t="n">
        <v>0</v>
      </c>
      <c r="K2136" s="15" t="n">
        <v>4.77396419639505</v>
      </c>
      <c r="L2136" s="15" t="n">
        <v>70</v>
      </c>
      <c r="M2136" s="25" t="n">
        <v>5.04152884</v>
      </c>
      <c r="N2136" s="0" t="str">
        <f aca="false">A2136&amp;"_"&amp;B2136</f>
        <v>MAW745_2</v>
      </c>
      <c r="O2136" s="0" t="n">
        <f aca="false">HLOOKUP(N2136,UP!$C$15:$AH$16,2,0)</f>
        <v>0</v>
      </c>
    </row>
    <row r="2137" customFormat="false" ht="15.75" hidden="false" customHeight="true" outlineLevel="0" collapsed="false">
      <c r="A2137" s="21" t="s">
        <v>55</v>
      </c>
      <c r="B2137" s="26" t="n">
        <v>2</v>
      </c>
      <c r="C2137" s="27" t="s">
        <v>56</v>
      </c>
      <c r="D2137" s="27" t="n">
        <v>1447</v>
      </c>
      <c r="E2137" s="24" t="s">
        <v>92</v>
      </c>
      <c r="F2137" s="15" t="n">
        <v>1</v>
      </c>
      <c r="G2137" s="15" t="n">
        <v>0</v>
      </c>
      <c r="H2137" s="2" t="n">
        <f aca="false">MAX(I2137:J2137)</f>
        <v>0</v>
      </c>
      <c r="I2137" s="15" t="n">
        <v>0</v>
      </c>
      <c r="J2137" s="15" t="n">
        <v>0</v>
      </c>
      <c r="K2137" s="15" t="n">
        <v>4.02123859659494</v>
      </c>
      <c r="L2137" s="15" t="n">
        <v>70</v>
      </c>
      <c r="M2137" s="25" t="n">
        <v>5.04152884</v>
      </c>
      <c r="N2137" s="0" t="str">
        <f aca="false">A2137&amp;"_"&amp;B2137</f>
        <v>MAW745_2</v>
      </c>
      <c r="O2137" s="0" t="n">
        <f aca="false">HLOOKUP(N2137,UP!$C$15:$AH$16,2,0)</f>
        <v>0</v>
      </c>
    </row>
    <row r="2138" customFormat="false" ht="15.75" hidden="false" customHeight="true" outlineLevel="0" collapsed="false">
      <c r="A2138" s="21" t="s">
        <v>55</v>
      </c>
      <c r="B2138" s="26" t="n">
        <v>2</v>
      </c>
      <c r="C2138" s="27" t="s">
        <v>75</v>
      </c>
      <c r="D2138" s="27" t="n">
        <v>1123</v>
      </c>
      <c r="E2138" s="24" t="s">
        <v>106</v>
      </c>
      <c r="F2138" s="15" t="n">
        <v>1</v>
      </c>
      <c r="G2138" s="15" t="n">
        <v>0</v>
      </c>
      <c r="H2138" s="2" t="n">
        <f aca="false">MAX(I2138:J2138)</f>
        <v>0</v>
      </c>
      <c r="I2138" s="15" t="n">
        <v>0</v>
      </c>
      <c r="J2138" s="15" t="n">
        <v>0</v>
      </c>
      <c r="K2138" s="15" t="n">
        <v>3.65013796438964</v>
      </c>
      <c r="L2138" s="15" t="n">
        <v>70</v>
      </c>
      <c r="M2138" s="25" t="n">
        <v>5.04152884</v>
      </c>
      <c r="N2138" s="0" t="str">
        <f aca="false">A2138&amp;"_"&amp;B2138</f>
        <v>MAW745_2</v>
      </c>
      <c r="O2138" s="0" t="n">
        <f aca="false">HLOOKUP(N2138,UP!$C$15:$AH$16,2,0)</f>
        <v>0</v>
      </c>
    </row>
    <row r="2139" customFormat="false" ht="15.75" hidden="false" customHeight="true" outlineLevel="0" collapsed="false">
      <c r="A2139" s="21" t="s">
        <v>55</v>
      </c>
      <c r="B2139" s="26" t="n">
        <v>2</v>
      </c>
      <c r="C2139" s="27" t="s">
        <v>103</v>
      </c>
      <c r="D2139" s="27" t="n">
        <v>1136</v>
      </c>
      <c r="E2139" s="24" t="s">
        <v>92</v>
      </c>
      <c r="F2139" s="15" t="n">
        <v>1</v>
      </c>
      <c r="G2139" s="15" t="n">
        <v>0</v>
      </c>
      <c r="H2139" s="2" t="n">
        <f aca="false">MAX(I2139:J2139)</f>
        <v>0</v>
      </c>
      <c r="I2139" s="15" t="n">
        <v>0</v>
      </c>
      <c r="J2139" s="15" t="n">
        <v>0</v>
      </c>
      <c r="K2139" s="15" t="n">
        <v>6.24509349625481</v>
      </c>
      <c r="L2139" s="15" t="n">
        <v>70</v>
      </c>
      <c r="M2139" s="25" t="n">
        <v>5.04152884</v>
      </c>
      <c r="N2139" s="0" t="str">
        <f aca="false">A2139&amp;"_"&amp;B2139</f>
        <v>MAW745_2</v>
      </c>
      <c r="O2139" s="0" t="n">
        <f aca="false">HLOOKUP(N2139,UP!$C$15:$AH$16,2,0)</f>
        <v>0</v>
      </c>
    </row>
    <row r="2140" customFormat="false" ht="15.75" hidden="false" customHeight="true" outlineLevel="0" collapsed="false">
      <c r="A2140" s="21" t="s">
        <v>55</v>
      </c>
      <c r="B2140" s="26" t="n">
        <v>2</v>
      </c>
      <c r="C2140" s="27" t="s">
        <v>56</v>
      </c>
      <c r="D2140" s="27" t="n">
        <v>1456</v>
      </c>
      <c r="E2140" s="24" t="s">
        <v>92</v>
      </c>
      <c r="F2140" s="15" t="n">
        <v>1</v>
      </c>
      <c r="G2140" s="15" t="n">
        <v>0</v>
      </c>
      <c r="H2140" s="2" t="n">
        <f aca="false">MAX(I2140:J2140)</f>
        <v>0</v>
      </c>
      <c r="I2140" s="15" t="n">
        <v>0</v>
      </c>
      <c r="J2140" s="15" t="n">
        <v>0</v>
      </c>
      <c r="K2140" s="15" t="n">
        <v>5.03361682921425</v>
      </c>
      <c r="L2140" s="15" t="n">
        <v>70</v>
      </c>
      <c r="M2140" s="25" t="n">
        <v>5.04152884</v>
      </c>
      <c r="N2140" s="0" t="str">
        <f aca="false">A2140&amp;"_"&amp;B2140</f>
        <v>MAW745_2</v>
      </c>
      <c r="O2140" s="0" t="n">
        <f aca="false">HLOOKUP(N2140,UP!$C$15:$AH$16,2,0)</f>
        <v>0</v>
      </c>
    </row>
    <row r="2141" customFormat="false" ht="15.75" hidden="false" customHeight="true" outlineLevel="0" collapsed="false">
      <c r="A2141" s="21" t="s">
        <v>55</v>
      </c>
      <c r="B2141" s="26" t="n">
        <v>2</v>
      </c>
      <c r="C2141" s="27" t="s">
        <v>56</v>
      </c>
      <c r="D2141" s="27" t="n">
        <v>1466</v>
      </c>
      <c r="E2141" s="24" t="s">
        <v>92</v>
      </c>
      <c r="F2141" s="15" t="n">
        <v>1</v>
      </c>
      <c r="G2141" s="15" t="n">
        <v>0</v>
      </c>
      <c r="H2141" s="2" t="n">
        <f aca="false">MAX(I2141:J2141)</f>
        <v>0</v>
      </c>
      <c r="I2141" s="15" t="n">
        <v>0</v>
      </c>
      <c r="J2141" s="15" t="n">
        <v>0</v>
      </c>
      <c r="K2141" s="15" t="n">
        <v>5.63790217613224</v>
      </c>
      <c r="L2141" s="15" t="n">
        <v>70</v>
      </c>
      <c r="M2141" s="25" t="n">
        <v>5.04152884</v>
      </c>
      <c r="N2141" s="0" t="str">
        <f aca="false">A2141&amp;"_"&amp;B2141</f>
        <v>MAW745_2</v>
      </c>
      <c r="O2141" s="0" t="n">
        <f aca="false">HLOOKUP(N2141,UP!$C$15:$AH$16,2,0)</f>
        <v>0</v>
      </c>
    </row>
    <row r="2142" customFormat="false" ht="15.75" hidden="false" customHeight="true" outlineLevel="0" collapsed="false">
      <c r="A2142" s="21" t="s">
        <v>55</v>
      </c>
      <c r="B2142" s="26" t="n">
        <v>2</v>
      </c>
      <c r="C2142" s="27" t="s">
        <v>56</v>
      </c>
      <c r="D2142" s="27" t="n">
        <v>1127</v>
      </c>
      <c r="E2142" s="24" t="s">
        <v>92</v>
      </c>
      <c r="F2142" s="15" t="n">
        <v>1</v>
      </c>
      <c r="G2142" s="15" t="n">
        <v>0</v>
      </c>
      <c r="H2142" s="2" t="n">
        <f aca="false">MAX(I2142:J2142)</f>
        <v>0</v>
      </c>
      <c r="I2142" s="15" t="n">
        <v>0</v>
      </c>
      <c r="J2142" s="15" t="n">
        <v>0</v>
      </c>
      <c r="K2142" s="15" t="n">
        <v>5.56148293483367</v>
      </c>
      <c r="L2142" s="15" t="n">
        <v>70</v>
      </c>
      <c r="M2142" s="25" t="n">
        <v>5.04152884</v>
      </c>
      <c r="N2142" s="0" t="str">
        <f aca="false">A2142&amp;"_"&amp;B2142</f>
        <v>MAW745_2</v>
      </c>
      <c r="O2142" s="0" t="n">
        <f aca="false">HLOOKUP(N2142,UP!$C$15:$AH$16,2,0)</f>
        <v>0</v>
      </c>
    </row>
    <row r="2143" customFormat="false" ht="15.75" hidden="false" customHeight="true" outlineLevel="0" collapsed="false">
      <c r="A2143" s="21" t="s">
        <v>55</v>
      </c>
      <c r="B2143" s="26" t="n">
        <v>2</v>
      </c>
      <c r="C2143" s="27" t="s">
        <v>57</v>
      </c>
      <c r="D2143" s="27" t="n">
        <v>1321</v>
      </c>
      <c r="E2143" s="24" t="s">
        <v>92</v>
      </c>
      <c r="F2143" s="15" t="n">
        <v>1</v>
      </c>
      <c r="G2143" s="15" t="n">
        <v>0</v>
      </c>
      <c r="H2143" s="2" t="n">
        <f aca="false">MAX(I2143:J2143)</f>
        <v>0</v>
      </c>
      <c r="I2143" s="15" t="n">
        <v>0</v>
      </c>
      <c r="J2143" s="15" t="n">
        <v>0</v>
      </c>
      <c r="K2143" s="15" t="n">
        <v>4.43078446889854</v>
      </c>
      <c r="L2143" s="15" t="n">
        <v>70</v>
      </c>
      <c r="M2143" s="25" t="n">
        <v>5.04152884</v>
      </c>
      <c r="N2143" s="0" t="str">
        <f aca="false">A2143&amp;"_"&amp;B2143</f>
        <v>MAW745_2</v>
      </c>
      <c r="O2143" s="0" t="n">
        <f aca="false">HLOOKUP(N2143,UP!$C$15:$AH$16,2,0)</f>
        <v>0</v>
      </c>
    </row>
    <row r="2144" customFormat="false" ht="15.75" hidden="false" customHeight="true" outlineLevel="0" collapsed="false">
      <c r="A2144" s="21" t="s">
        <v>55</v>
      </c>
      <c r="B2144" s="26" t="n">
        <v>2</v>
      </c>
      <c r="C2144" s="27" t="s">
        <v>56</v>
      </c>
      <c r="D2144" s="27" t="n">
        <v>1446</v>
      </c>
      <c r="E2144" s="24" t="s">
        <v>92</v>
      </c>
      <c r="F2144" s="15" t="n">
        <v>1</v>
      </c>
      <c r="G2144" s="15" t="n">
        <v>0</v>
      </c>
      <c r="H2144" s="2" t="n">
        <f aca="false">MAX(I2144:J2144)</f>
        <v>0</v>
      </c>
      <c r="I2144" s="15" t="n">
        <v>0</v>
      </c>
      <c r="J2144" s="15" t="n">
        <v>0</v>
      </c>
      <c r="K2144" s="15" t="n">
        <v>5.42541270302506</v>
      </c>
      <c r="L2144" s="15" t="n">
        <v>70</v>
      </c>
      <c r="M2144" s="25" t="n">
        <v>5.04152884</v>
      </c>
      <c r="N2144" s="0" t="str">
        <f aca="false">A2144&amp;"_"&amp;B2144</f>
        <v>MAW745_2</v>
      </c>
      <c r="O2144" s="0" t="n">
        <f aca="false">HLOOKUP(N2144,UP!$C$15:$AH$16,2,0)</f>
        <v>0</v>
      </c>
    </row>
    <row r="2145" customFormat="false" ht="15.75" hidden="false" customHeight="true" outlineLevel="0" collapsed="false">
      <c r="A2145" s="21" t="s">
        <v>55</v>
      </c>
      <c r="B2145" s="26" t="n">
        <v>1</v>
      </c>
      <c r="C2145" s="27" t="s">
        <v>105</v>
      </c>
      <c r="D2145" s="27" t="n">
        <v>1276</v>
      </c>
      <c r="E2145" s="24" t="s">
        <v>92</v>
      </c>
      <c r="F2145" s="15" t="n">
        <v>1</v>
      </c>
      <c r="G2145" s="15" t="n">
        <v>0</v>
      </c>
      <c r="H2145" s="2" t="n">
        <f aca="false">MAX(I2145:J2145)</f>
        <v>0</v>
      </c>
      <c r="I2145" s="15" t="n">
        <v>0</v>
      </c>
      <c r="J2145" s="15" t="n">
        <v>0</v>
      </c>
      <c r="K2145" s="15" t="n">
        <v>6.22349504676138</v>
      </c>
      <c r="L2145" s="15" t="n">
        <v>70</v>
      </c>
      <c r="M2145" s="25" t="n">
        <v>5.04152884</v>
      </c>
      <c r="N2145" s="0" t="str">
        <f aca="false">A2145&amp;"_"&amp;B2145</f>
        <v>MAW745_1</v>
      </c>
      <c r="O2145" s="0" t="n">
        <f aca="false">HLOOKUP(N2145,UP!$C$15:$AH$16,2,0)</f>
        <v>0</v>
      </c>
    </row>
    <row r="2146" customFormat="false" ht="15.75" hidden="false" customHeight="true" outlineLevel="0" collapsed="false">
      <c r="A2146" s="21" t="s">
        <v>55</v>
      </c>
      <c r="B2146" s="26" t="n">
        <v>1</v>
      </c>
      <c r="C2146" s="27" t="s">
        <v>56</v>
      </c>
      <c r="D2146" s="27" t="n">
        <v>1277</v>
      </c>
      <c r="E2146" s="24" t="s">
        <v>92</v>
      </c>
      <c r="F2146" s="15" t="n">
        <v>1</v>
      </c>
      <c r="G2146" s="15" t="n">
        <v>0</v>
      </c>
      <c r="H2146" s="2" t="n">
        <f aca="false">MAX(I2146:J2146)</f>
        <v>0</v>
      </c>
      <c r="I2146" s="15" t="n">
        <v>0</v>
      </c>
      <c r="J2146" s="15" t="n">
        <v>0</v>
      </c>
      <c r="K2146" s="15" t="n">
        <v>5.53045970737947</v>
      </c>
      <c r="L2146" s="15" t="n">
        <v>70</v>
      </c>
      <c r="M2146" s="25" t="n">
        <v>5.04152884</v>
      </c>
      <c r="N2146" s="0" t="str">
        <f aca="false">A2146&amp;"_"&amp;B2146</f>
        <v>MAW745_1</v>
      </c>
      <c r="O2146" s="0" t="n">
        <f aca="false">HLOOKUP(N2146,UP!$C$15:$AH$16,2,0)</f>
        <v>0</v>
      </c>
    </row>
    <row r="2147" customFormat="false" ht="15.75" hidden="false" customHeight="true" outlineLevel="0" collapsed="false">
      <c r="A2147" s="21" t="s">
        <v>55</v>
      </c>
      <c r="B2147" s="26" t="n">
        <v>1</v>
      </c>
      <c r="C2147" s="27" t="s">
        <v>56</v>
      </c>
      <c r="D2147" s="27" t="n">
        <v>1278</v>
      </c>
      <c r="E2147" s="24" t="s">
        <v>92</v>
      </c>
      <c r="F2147" s="15" t="n">
        <v>1</v>
      </c>
      <c r="G2147" s="15" t="n">
        <v>0</v>
      </c>
      <c r="H2147" s="2" t="n">
        <f aca="false">MAX(I2147:J2147)</f>
        <v>0</v>
      </c>
      <c r="I2147" s="15" t="n">
        <v>0</v>
      </c>
      <c r="J2147" s="15" t="n">
        <v>0</v>
      </c>
      <c r="K2147" s="15" t="n">
        <v>6.96569631117197</v>
      </c>
      <c r="L2147" s="15" t="n">
        <v>70</v>
      </c>
      <c r="M2147" s="25" t="n">
        <v>5.04152884</v>
      </c>
      <c r="N2147" s="0" t="str">
        <f aca="false">A2147&amp;"_"&amp;B2147</f>
        <v>MAW745_1</v>
      </c>
      <c r="O2147" s="0" t="n">
        <f aca="false">HLOOKUP(N2147,UP!$C$15:$AH$16,2,0)</f>
        <v>0</v>
      </c>
    </row>
    <row r="2148" customFormat="false" ht="15.75" hidden="false" customHeight="true" outlineLevel="0" collapsed="false">
      <c r="A2148" s="21" t="s">
        <v>55</v>
      </c>
      <c r="B2148" s="26" t="n">
        <v>1</v>
      </c>
      <c r="C2148" s="27" t="s">
        <v>64</v>
      </c>
      <c r="D2148" s="27" t="n">
        <v>1069</v>
      </c>
      <c r="E2148" s="24" t="s">
        <v>92</v>
      </c>
      <c r="F2148" s="15" t="n">
        <v>1</v>
      </c>
      <c r="G2148" s="15" t="n">
        <v>0</v>
      </c>
      <c r="H2148" s="2" t="n">
        <f aca="false">MAX(I2148:J2148)</f>
        <v>0</v>
      </c>
      <c r="I2148" s="15" t="n">
        <v>0</v>
      </c>
      <c r="J2148" s="15" t="n">
        <v>0</v>
      </c>
      <c r="K2148" s="15" t="n">
        <v>4.79595534497018</v>
      </c>
      <c r="L2148" s="15" t="n">
        <v>70</v>
      </c>
      <c r="M2148" s="25" t="n">
        <v>5.04152884</v>
      </c>
      <c r="N2148" s="0" t="str">
        <f aca="false">A2148&amp;"_"&amp;B2148</f>
        <v>MAW745_1</v>
      </c>
      <c r="O2148" s="0" t="n">
        <f aca="false">HLOOKUP(N2148,UP!$C$15:$AH$16,2,0)</f>
        <v>0</v>
      </c>
    </row>
    <row r="2149" customFormat="false" ht="15.75" hidden="false" customHeight="true" outlineLevel="0" collapsed="false">
      <c r="A2149" s="21" t="s">
        <v>55</v>
      </c>
      <c r="B2149" s="26" t="n">
        <v>1</v>
      </c>
      <c r="C2149" s="27" t="s">
        <v>56</v>
      </c>
      <c r="D2149" s="27" t="n">
        <v>1075</v>
      </c>
      <c r="E2149" s="24" t="s">
        <v>92</v>
      </c>
      <c r="F2149" s="15" t="n">
        <v>1</v>
      </c>
      <c r="G2149" s="15" t="n">
        <v>0</v>
      </c>
      <c r="H2149" s="2" t="n">
        <f aca="false">MAX(I2149:J2149)</f>
        <v>0</v>
      </c>
      <c r="I2149" s="15" t="n">
        <v>0</v>
      </c>
      <c r="J2149" s="15" t="n">
        <v>0</v>
      </c>
      <c r="K2149" s="15" t="n">
        <v>5.58261014542906</v>
      </c>
      <c r="L2149" s="15" t="n">
        <v>70</v>
      </c>
      <c r="M2149" s="25" t="n">
        <v>5.04152884</v>
      </c>
      <c r="N2149" s="0" t="str">
        <f aca="false">A2149&amp;"_"&amp;B2149</f>
        <v>MAW745_1</v>
      </c>
      <c r="O2149" s="0" t="n">
        <f aca="false">HLOOKUP(N2149,UP!$C$15:$AH$16,2,0)</f>
        <v>0</v>
      </c>
    </row>
    <row r="2150" customFormat="false" ht="15.75" hidden="false" customHeight="true" outlineLevel="0" collapsed="false">
      <c r="A2150" s="21" t="s">
        <v>55</v>
      </c>
      <c r="B2150" s="26" t="n">
        <v>1</v>
      </c>
      <c r="C2150" s="27" t="s">
        <v>56</v>
      </c>
      <c r="D2150" s="27" t="n">
        <v>1076</v>
      </c>
      <c r="E2150" s="24" t="s">
        <v>92</v>
      </c>
      <c r="F2150" s="15" t="n">
        <v>1</v>
      </c>
      <c r="G2150" s="15" t="n">
        <v>0</v>
      </c>
      <c r="H2150" s="2" t="n">
        <f aca="false">MAX(I2150:J2150)</f>
        <v>0</v>
      </c>
      <c r="I2150" s="15" t="n">
        <v>0</v>
      </c>
      <c r="J2150" s="15" t="n">
        <v>0</v>
      </c>
      <c r="K2150" s="15" t="n">
        <v>5.49841546231286</v>
      </c>
      <c r="L2150" s="15" t="n">
        <v>70</v>
      </c>
      <c r="M2150" s="25" t="n">
        <v>5.04152884</v>
      </c>
      <c r="N2150" s="0" t="str">
        <f aca="false">A2150&amp;"_"&amp;B2150</f>
        <v>MAW745_1</v>
      </c>
      <c r="O2150" s="0" t="n">
        <f aca="false">HLOOKUP(N2150,UP!$C$15:$AH$16,2,0)</f>
        <v>0</v>
      </c>
    </row>
    <row r="2151" customFormat="false" ht="15.75" hidden="false" customHeight="true" outlineLevel="0" collapsed="false">
      <c r="A2151" s="21" t="s">
        <v>55</v>
      </c>
      <c r="B2151" s="26" t="n">
        <v>1</v>
      </c>
      <c r="C2151" s="27" t="s">
        <v>64</v>
      </c>
      <c r="D2151" s="27" t="n">
        <v>1281</v>
      </c>
      <c r="E2151" s="24" t="s">
        <v>92</v>
      </c>
      <c r="F2151" s="15" t="n">
        <v>1</v>
      </c>
      <c r="G2151" s="15" t="n">
        <v>0</v>
      </c>
      <c r="H2151" s="2" t="n">
        <f aca="false">MAX(I2151:J2151)</f>
        <v>0</v>
      </c>
      <c r="I2151" s="15" t="n">
        <v>0</v>
      </c>
      <c r="J2151" s="15" t="n">
        <v>0</v>
      </c>
      <c r="K2151" s="15" t="n">
        <v>3.00736810746517</v>
      </c>
      <c r="L2151" s="15" t="n">
        <v>70</v>
      </c>
      <c r="M2151" s="25" t="n">
        <v>5.04152884</v>
      </c>
      <c r="N2151" s="0" t="str">
        <f aca="false">A2151&amp;"_"&amp;B2151</f>
        <v>MAW745_1</v>
      </c>
      <c r="O2151" s="0" t="n">
        <f aca="false">HLOOKUP(N2151,UP!$C$15:$AH$16,2,0)</f>
        <v>0</v>
      </c>
    </row>
    <row r="2152" customFormat="false" ht="15.75" hidden="false" customHeight="true" outlineLevel="0" collapsed="false">
      <c r="A2152" s="21" t="s">
        <v>55</v>
      </c>
      <c r="B2152" s="26" t="n">
        <v>1</v>
      </c>
      <c r="C2152" s="27" t="s">
        <v>56</v>
      </c>
      <c r="D2152" s="27" t="n">
        <v>1284</v>
      </c>
      <c r="E2152" s="24" t="s">
        <v>92</v>
      </c>
      <c r="F2152" s="15" t="n">
        <v>1</v>
      </c>
      <c r="G2152" s="15" t="n">
        <v>0</v>
      </c>
      <c r="H2152" s="2" t="n">
        <f aca="false">MAX(I2152:J2152)</f>
        <v>0</v>
      </c>
      <c r="I2152" s="15" t="n">
        <v>0</v>
      </c>
      <c r="J2152" s="15" t="n">
        <v>0</v>
      </c>
      <c r="K2152" s="15" t="n">
        <v>5.26495585824296</v>
      </c>
      <c r="L2152" s="15" t="n">
        <v>70</v>
      </c>
      <c r="M2152" s="25" t="n">
        <v>5.04152884</v>
      </c>
      <c r="N2152" s="0" t="str">
        <f aca="false">A2152&amp;"_"&amp;B2152</f>
        <v>MAW745_1</v>
      </c>
      <c r="O2152" s="0" t="n">
        <f aca="false">HLOOKUP(N2152,UP!$C$15:$AH$16,2,0)</f>
        <v>0</v>
      </c>
    </row>
    <row r="2153" customFormat="false" ht="15.75" hidden="false" customHeight="true" outlineLevel="0" collapsed="false">
      <c r="A2153" s="21" t="s">
        <v>55</v>
      </c>
      <c r="B2153" s="26" t="n">
        <v>1</v>
      </c>
      <c r="C2153" s="27" t="s">
        <v>56</v>
      </c>
      <c r="D2153" s="27" t="n">
        <v>1285</v>
      </c>
      <c r="E2153" s="24" t="s">
        <v>92</v>
      </c>
      <c r="F2153" s="15" t="n">
        <v>1</v>
      </c>
      <c r="G2153" s="15" t="n">
        <v>0</v>
      </c>
      <c r="H2153" s="2" t="n">
        <f aca="false">MAX(I2153:J2153)</f>
        <v>0</v>
      </c>
      <c r="I2153" s="15" t="n">
        <v>0</v>
      </c>
      <c r="J2153" s="15" t="n">
        <v>0</v>
      </c>
      <c r="K2153" s="15" t="n">
        <v>4.38503502588063</v>
      </c>
      <c r="L2153" s="15" t="n">
        <v>70</v>
      </c>
      <c r="M2153" s="25" t="n">
        <v>5.04152884</v>
      </c>
      <c r="N2153" s="0" t="str">
        <f aca="false">A2153&amp;"_"&amp;B2153</f>
        <v>MAW745_1</v>
      </c>
      <c r="O2153" s="0" t="n">
        <f aca="false">HLOOKUP(N2153,UP!$C$15:$AH$16,2,0)</f>
        <v>0</v>
      </c>
    </row>
    <row r="2154" customFormat="false" ht="15.75" hidden="false" customHeight="true" outlineLevel="0" collapsed="false">
      <c r="A2154" s="21" t="s">
        <v>55</v>
      </c>
      <c r="B2154" s="26" t="n">
        <v>1</v>
      </c>
      <c r="C2154" s="27" t="s">
        <v>54</v>
      </c>
      <c r="D2154" s="27" t="n">
        <v>1059</v>
      </c>
      <c r="E2154" s="24" t="s">
        <v>92</v>
      </c>
      <c r="F2154" s="15" t="n">
        <v>1</v>
      </c>
      <c r="G2154" s="15" t="n">
        <v>0</v>
      </c>
      <c r="H2154" s="2" t="n">
        <f aca="false">MAX(I2154:J2154)</f>
        <v>0</v>
      </c>
      <c r="I2154" s="15" t="n">
        <v>0</v>
      </c>
      <c r="J2154" s="15" t="n">
        <v>0</v>
      </c>
      <c r="K2154" s="15" t="n">
        <v>5.58151058800031</v>
      </c>
      <c r="L2154" s="15" t="n">
        <v>70</v>
      </c>
      <c r="M2154" s="25" t="n">
        <v>5.04152884</v>
      </c>
      <c r="N2154" s="0" t="str">
        <f aca="false">A2154&amp;"_"&amp;B2154</f>
        <v>MAW745_1</v>
      </c>
      <c r="O2154" s="0" t="n">
        <f aca="false">HLOOKUP(N2154,UP!$C$15:$AH$16,2,0)</f>
        <v>0</v>
      </c>
    </row>
    <row r="2155" customFormat="false" ht="15.75" hidden="false" customHeight="true" outlineLevel="0" collapsed="false">
      <c r="A2155" s="21" t="s">
        <v>55</v>
      </c>
      <c r="B2155" s="26" t="n">
        <v>1</v>
      </c>
      <c r="C2155" s="27" t="s">
        <v>56</v>
      </c>
      <c r="D2155" s="27" t="n">
        <v>1252</v>
      </c>
      <c r="E2155" s="24" t="s">
        <v>92</v>
      </c>
      <c r="F2155" s="15" t="n">
        <v>1</v>
      </c>
      <c r="G2155" s="15" t="n">
        <v>0</v>
      </c>
      <c r="H2155" s="2" t="n">
        <f aca="false">MAX(I2155:J2155)</f>
        <v>0</v>
      </c>
      <c r="I2155" s="15" t="n">
        <v>0</v>
      </c>
      <c r="J2155" s="15" t="n">
        <v>0</v>
      </c>
      <c r="K2155" s="15" t="n">
        <v>2.54469004940773</v>
      </c>
      <c r="L2155" s="15" t="n">
        <v>70</v>
      </c>
      <c r="M2155" s="25" t="n">
        <v>5.04152884</v>
      </c>
      <c r="N2155" s="0" t="str">
        <f aca="false">A2155&amp;"_"&amp;B2155</f>
        <v>MAW745_1</v>
      </c>
      <c r="O2155" s="0" t="n">
        <f aca="false">HLOOKUP(N2155,UP!$C$15:$AH$16,2,0)</f>
        <v>0</v>
      </c>
    </row>
    <row r="2156" customFormat="false" ht="15.75" hidden="false" customHeight="true" outlineLevel="0" collapsed="false">
      <c r="A2156" s="21" t="s">
        <v>55</v>
      </c>
      <c r="B2156" s="26" t="n">
        <v>1</v>
      </c>
      <c r="C2156" s="27" t="s">
        <v>60</v>
      </c>
      <c r="D2156" s="27" t="n">
        <v>1254</v>
      </c>
      <c r="E2156" s="24" t="s">
        <v>92</v>
      </c>
      <c r="F2156" s="15" t="n">
        <v>1</v>
      </c>
      <c r="G2156" s="15" t="n">
        <v>0</v>
      </c>
      <c r="H2156" s="2" t="n">
        <f aca="false">MAX(I2156:J2156)</f>
        <v>0</v>
      </c>
      <c r="I2156" s="15" t="n">
        <v>0</v>
      </c>
      <c r="J2156" s="15" t="n">
        <v>0</v>
      </c>
      <c r="K2156" s="15" t="n">
        <v>1.71059719987964</v>
      </c>
      <c r="L2156" s="15" t="n">
        <v>70</v>
      </c>
      <c r="M2156" s="25" t="n">
        <v>5.04152884</v>
      </c>
      <c r="N2156" s="0" t="str">
        <f aca="false">A2156&amp;"_"&amp;B2156</f>
        <v>MAW745_1</v>
      </c>
      <c r="O2156" s="0" t="n">
        <f aca="false">HLOOKUP(N2156,UP!$C$15:$AH$16,2,0)</f>
        <v>0</v>
      </c>
    </row>
    <row r="2157" customFormat="false" ht="15.75" hidden="false" customHeight="true" outlineLevel="0" collapsed="false">
      <c r="A2157" s="21" t="s">
        <v>55</v>
      </c>
      <c r="B2157" s="26" t="n">
        <v>1</v>
      </c>
      <c r="C2157" s="27" t="s">
        <v>56</v>
      </c>
      <c r="D2157" s="27" t="n">
        <v>1257</v>
      </c>
      <c r="E2157" s="24" t="s">
        <v>92</v>
      </c>
      <c r="F2157" s="15" t="n">
        <v>1</v>
      </c>
      <c r="G2157" s="15" t="n">
        <v>0</v>
      </c>
      <c r="H2157" s="2" t="n">
        <f aca="false">MAX(I2157:J2157)</f>
        <v>0</v>
      </c>
      <c r="I2157" s="15" t="n">
        <v>0</v>
      </c>
      <c r="J2157" s="15" t="n">
        <v>0</v>
      </c>
      <c r="K2157" s="15" t="n">
        <v>6.24799946945938</v>
      </c>
      <c r="L2157" s="15" t="n">
        <v>70</v>
      </c>
      <c r="M2157" s="25" t="n">
        <v>5.04152884</v>
      </c>
      <c r="N2157" s="0" t="str">
        <f aca="false">A2157&amp;"_"&amp;B2157</f>
        <v>MAW745_1</v>
      </c>
      <c r="O2157" s="0" t="n">
        <f aca="false">HLOOKUP(N2157,UP!$C$15:$AH$16,2,0)</f>
        <v>0</v>
      </c>
    </row>
    <row r="2158" customFormat="false" ht="15.75" hidden="false" customHeight="true" outlineLevel="0" collapsed="false">
      <c r="A2158" s="21" t="s">
        <v>55</v>
      </c>
      <c r="B2158" s="26" t="n">
        <v>1</v>
      </c>
      <c r="C2158" s="27" t="s">
        <v>56</v>
      </c>
      <c r="D2158" s="27" t="n">
        <v>1239</v>
      </c>
      <c r="E2158" s="24" t="s">
        <v>92</v>
      </c>
      <c r="F2158" s="15" t="n">
        <v>1</v>
      </c>
      <c r="G2158" s="15" t="n">
        <v>0</v>
      </c>
      <c r="H2158" s="2" t="n">
        <f aca="false">MAX(I2158:J2158)</f>
        <v>0</v>
      </c>
      <c r="I2158" s="15" t="n">
        <v>0</v>
      </c>
      <c r="J2158" s="15" t="n">
        <v>0</v>
      </c>
      <c r="K2158" s="15" t="n">
        <v>4.07574522913472</v>
      </c>
      <c r="L2158" s="15" t="n">
        <v>70</v>
      </c>
      <c r="M2158" s="25" t="n">
        <v>5.04152884</v>
      </c>
      <c r="N2158" s="0" t="str">
        <f aca="false">A2158&amp;"_"&amp;B2158</f>
        <v>MAW745_1</v>
      </c>
      <c r="O2158" s="0" t="n">
        <f aca="false">HLOOKUP(N2158,UP!$C$15:$AH$16,2,0)</f>
        <v>0</v>
      </c>
    </row>
    <row r="2159" customFormat="false" ht="15.75" hidden="false" customHeight="true" outlineLevel="0" collapsed="false">
      <c r="A2159" s="21" t="s">
        <v>55</v>
      </c>
      <c r="B2159" s="26" t="n">
        <v>1</v>
      </c>
      <c r="C2159" s="27" t="s">
        <v>56</v>
      </c>
      <c r="D2159" s="27" t="n">
        <v>1415</v>
      </c>
      <c r="E2159" s="24" t="s">
        <v>92</v>
      </c>
      <c r="F2159" s="15" t="n">
        <v>1</v>
      </c>
      <c r="G2159" s="15" t="n">
        <v>0</v>
      </c>
      <c r="H2159" s="2" t="n">
        <f aca="false">MAX(I2159:J2159)</f>
        <v>0</v>
      </c>
      <c r="I2159" s="15" t="n">
        <v>0</v>
      </c>
      <c r="J2159" s="15" t="n">
        <v>0</v>
      </c>
      <c r="K2159" s="15" t="n">
        <v>5.71027661688932</v>
      </c>
      <c r="L2159" s="15" t="n">
        <v>70</v>
      </c>
      <c r="M2159" s="25" t="n">
        <v>5.04152884</v>
      </c>
      <c r="N2159" s="0" t="str">
        <f aca="false">A2159&amp;"_"&amp;B2159</f>
        <v>MAW745_1</v>
      </c>
      <c r="O2159" s="0" t="n">
        <f aca="false">HLOOKUP(N2159,UP!$C$15:$AH$16,2,0)</f>
        <v>0</v>
      </c>
    </row>
    <row r="2160" customFormat="false" ht="15.75" hidden="false" customHeight="true" outlineLevel="0" collapsed="false">
      <c r="A2160" s="21" t="s">
        <v>55</v>
      </c>
      <c r="B2160" s="26" t="n">
        <v>1</v>
      </c>
      <c r="C2160" s="27" t="s">
        <v>56</v>
      </c>
      <c r="D2160" s="27" t="n">
        <v>1416</v>
      </c>
      <c r="E2160" s="24" t="s">
        <v>92</v>
      </c>
      <c r="F2160" s="15" t="n">
        <v>1</v>
      </c>
      <c r="G2160" s="15" t="n">
        <v>0</v>
      </c>
      <c r="H2160" s="2" t="n">
        <f aca="false">MAX(I2160:J2160)</f>
        <v>0</v>
      </c>
      <c r="I2160" s="15" t="n">
        <v>0</v>
      </c>
      <c r="J2160" s="15" t="n">
        <v>0</v>
      </c>
      <c r="K2160" s="15" t="n">
        <v>6.42848396740811</v>
      </c>
      <c r="L2160" s="15" t="n">
        <v>70</v>
      </c>
      <c r="M2160" s="25" t="n">
        <v>5.04152884</v>
      </c>
      <c r="N2160" s="0" t="str">
        <f aca="false">A2160&amp;"_"&amp;B2160</f>
        <v>MAW745_1</v>
      </c>
      <c r="O2160" s="0" t="n">
        <f aca="false">HLOOKUP(N2160,UP!$C$15:$AH$16,2,0)</f>
        <v>0</v>
      </c>
    </row>
    <row r="2161" customFormat="false" ht="15.75" hidden="false" customHeight="true" outlineLevel="0" collapsed="false">
      <c r="A2161" s="21" t="s">
        <v>55</v>
      </c>
      <c r="B2161" s="26" t="n">
        <v>1</v>
      </c>
      <c r="C2161" s="27" t="s">
        <v>67</v>
      </c>
      <c r="D2161" s="27" t="n">
        <v>1413</v>
      </c>
      <c r="E2161" s="24" t="s">
        <v>92</v>
      </c>
      <c r="F2161" s="15" t="n">
        <v>1</v>
      </c>
      <c r="G2161" s="15" t="n">
        <v>0</v>
      </c>
      <c r="H2161" s="2" t="n">
        <f aca="false">MAX(I2161:J2161)</f>
        <v>0</v>
      </c>
      <c r="I2161" s="15" t="n">
        <v>0</v>
      </c>
      <c r="J2161" s="15" t="n">
        <v>0</v>
      </c>
      <c r="K2161" s="15" t="n">
        <v>4.09412354615822</v>
      </c>
      <c r="L2161" s="15" t="n">
        <v>70</v>
      </c>
      <c r="M2161" s="25" t="n">
        <v>5.04152884</v>
      </c>
      <c r="N2161" s="0" t="str">
        <f aca="false">A2161&amp;"_"&amp;B2161</f>
        <v>MAW745_1</v>
      </c>
      <c r="O2161" s="0" t="n">
        <f aca="false">HLOOKUP(N2161,UP!$C$15:$AH$16,2,0)</f>
        <v>0</v>
      </c>
    </row>
    <row r="2162" customFormat="false" ht="15.75" hidden="false" customHeight="true" outlineLevel="0" collapsed="false">
      <c r="A2162" s="21" t="s">
        <v>55</v>
      </c>
      <c r="B2162" s="26" t="n">
        <v>1</v>
      </c>
      <c r="C2162" s="27" t="s">
        <v>57</v>
      </c>
      <c r="D2162" s="27" t="n">
        <v>1044</v>
      </c>
      <c r="E2162" s="24" t="s">
        <v>92</v>
      </c>
      <c r="F2162" s="15" t="n">
        <v>1</v>
      </c>
      <c r="G2162" s="15" t="n">
        <v>0</v>
      </c>
      <c r="H2162" s="2" t="n">
        <f aca="false">MAX(I2162:J2162)</f>
        <v>0</v>
      </c>
      <c r="I2162" s="15" t="n">
        <v>0</v>
      </c>
      <c r="J2162" s="15" t="n">
        <v>0</v>
      </c>
      <c r="K2162" s="15" t="n">
        <v>4.94942214609804</v>
      </c>
      <c r="L2162" s="15" t="n">
        <v>70</v>
      </c>
      <c r="M2162" s="25" t="n">
        <v>5.04152884</v>
      </c>
      <c r="N2162" s="0" t="str">
        <f aca="false">A2162&amp;"_"&amp;B2162</f>
        <v>MAW745_1</v>
      </c>
      <c r="O2162" s="0" t="n">
        <f aca="false">HLOOKUP(N2162,UP!$C$15:$AH$16,2,0)</f>
        <v>0</v>
      </c>
    </row>
    <row r="2163" customFormat="false" ht="15.75" hidden="false" customHeight="true" outlineLevel="0" collapsed="false">
      <c r="A2163" s="21" t="s">
        <v>55</v>
      </c>
      <c r="B2163" s="26" t="n">
        <v>1</v>
      </c>
      <c r="C2163" s="27" t="s">
        <v>83</v>
      </c>
      <c r="D2163" s="27" t="n">
        <v>1034</v>
      </c>
      <c r="E2163" s="24" t="s">
        <v>92</v>
      </c>
      <c r="F2163" s="15" t="n">
        <v>1</v>
      </c>
      <c r="G2163" s="15" t="n">
        <v>0</v>
      </c>
      <c r="H2163" s="2" t="n">
        <f aca="false">MAX(I2163:J2163)</f>
        <v>0</v>
      </c>
      <c r="I2163" s="15" t="n">
        <v>0</v>
      </c>
      <c r="J2163" s="15" t="n">
        <v>0</v>
      </c>
      <c r="K2163" s="15" t="n">
        <v>2.19184992450143</v>
      </c>
      <c r="L2163" s="15" t="n">
        <v>70</v>
      </c>
      <c r="M2163" s="25" t="n">
        <v>5.04152884</v>
      </c>
      <c r="N2163" s="0" t="str">
        <f aca="false">A2163&amp;"_"&amp;B2163</f>
        <v>MAW745_1</v>
      </c>
      <c r="O2163" s="0" t="n">
        <f aca="false">HLOOKUP(N2163,UP!$C$15:$AH$16,2,0)</f>
        <v>0</v>
      </c>
    </row>
    <row r="2164" customFormat="false" ht="15.75" hidden="false" customHeight="true" outlineLevel="0" collapsed="false">
      <c r="A2164" s="21" t="s">
        <v>55</v>
      </c>
      <c r="B2164" s="26" t="n">
        <v>1</v>
      </c>
      <c r="C2164" s="27" t="s">
        <v>56</v>
      </c>
      <c r="D2164" s="27" t="n">
        <v>1411</v>
      </c>
      <c r="E2164" s="24" t="s">
        <v>92</v>
      </c>
      <c r="F2164" s="15" t="n">
        <v>1</v>
      </c>
      <c r="G2164" s="15" t="n">
        <v>0</v>
      </c>
      <c r="H2164" s="2" t="n">
        <f aca="false">MAX(I2164:J2164)</f>
        <v>0</v>
      </c>
      <c r="I2164" s="15" t="n">
        <v>0</v>
      </c>
      <c r="J2164" s="15" t="n">
        <v>0</v>
      </c>
      <c r="K2164" s="15" t="n">
        <v>5.17365332174801</v>
      </c>
      <c r="L2164" s="15" t="n">
        <v>70</v>
      </c>
      <c r="M2164" s="25" t="n">
        <v>5.04152884</v>
      </c>
      <c r="N2164" s="0" t="str">
        <f aca="false">A2164&amp;"_"&amp;B2164</f>
        <v>MAW745_1</v>
      </c>
      <c r="O2164" s="0" t="n">
        <f aca="false">HLOOKUP(N2164,UP!$C$15:$AH$16,2,0)</f>
        <v>0</v>
      </c>
    </row>
    <row r="2165" customFormat="false" ht="15.75" hidden="false" customHeight="true" outlineLevel="0" collapsed="false">
      <c r="A2165" s="21" t="s">
        <v>55</v>
      </c>
      <c r="B2165" s="26" t="n">
        <v>1</v>
      </c>
      <c r="C2165" s="27" t="s">
        <v>56</v>
      </c>
      <c r="D2165" s="27" t="n">
        <v>1031</v>
      </c>
      <c r="E2165" s="24" t="s">
        <v>92</v>
      </c>
      <c r="F2165" s="15" t="n">
        <v>1</v>
      </c>
      <c r="G2165" s="15" t="n">
        <v>0</v>
      </c>
      <c r="H2165" s="2" t="n">
        <f aca="false">MAX(I2165:J2165)</f>
        <v>0</v>
      </c>
      <c r="I2165" s="15" t="n">
        <v>0</v>
      </c>
      <c r="J2165" s="15" t="n">
        <v>0</v>
      </c>
      <c r="K2165" s="15" t="n">
        <v>6.13827934603276</v>
      </c>
      <c r="L2165" s="15" t="n">
        <v>70</v>
      </c>
      <c r="M2165" s="25" t="n">
        <v>5.04152884</v>
      </c>
      <c r="N2165" s="0" t="str">
        <f aca="false">A2165&amp;"_"&amp;B2165</f>
        <v>MAW745_1</v>
      </c>
      <c r="O2165" s="0" t="n">
        <f aca="false">HLOOKUP(N2165,UP!$C$15:$AH$16,2,0)</f>
        <v>0</v>
      </c>
    </row>
    <row r="2166" customFormat="false" ht="15.75" hidden="false" customHeight="true" outlineLevel="0" collapsed="false">
      <c r="A2166" s="21" t="s">
        <v>55</v>
      </c>
      <c r="B2166" s="26" t="n">
        <v>1</v>
      </c>
      <c r="C2166" s="27" t="s">
        <v>56</v>
      </c>
      <c r="D2166" s="27" t="n">
        <v>1408</v>
      </c>
      <c r="E2166" s="24" t="s">
        <v>92</v>
      </c>
      <c r="F2166" s="15" t="n">
        <v>1</v>
      </c>
      <c r="G2166" s="15" t="n">
        <v>0</v>
      </c>
      <c r="H2166" s="2" t="n">
        <f aca="false">MAX(I2166:J2166)</f>
        <v>0</v>
      </c>
      <c r="I2166" s="15" t="n">
        <v>0</v>
      </c>
      <c r="J2166" s="15" t="n">
        <v>0</v>
      </c>
      <c r="K2166" s="15" t="n">
        <v>4.92656705954317</v>
      </c>
      <c r="L2166" s="15" t="n">
        <v>70</v>
      </c>
      <c r="M2166" s="25" t="n">
        <v>5.04152884</v>
      </c>
      <c r="N2166" s="0" t="str">
        <f aca="false">A2166&amp;"_"&amp;B2166</f>
        <v>MAW745_1</v>
      </c>
      <c r="O2166" s="0" t="n">
        <f aca="false">HLOOKUP(N2166,UP!$C$15:$AH$16,2,0)</f>
        <v>0</v>
      </c>
    </row>
    <row r="2167" customFormat="false" ht="15.75" hidden="false" customHeight="true" outlineLevel="0" collapsed="false">
      <c r="A2167" s="21" t="s">
        <v>55</v>
      </c>
      <c r="B2167" s="26" t="n">
        <v>1</v>
      </c>
      <c r="C2167" s="27" t="s">
        <v>57</v>
      </c>
      <c r="D2167" s="27" t="n">
        <v>1222</v>
      </c>
      <c r="E2167" s="24" t="s">
        <v>92</v>
      </c>
      <c r="F2167" s="15" t="n">
        <v>1</v>
      </c>
      <c r="G2167" s="15" t="n">
        <v>0</v>
      </c>
      <c r="H2167" s="2" t="n">
        <f aca="false">MAX(I2167:J2167)</f>
        <v>0</v>
      </c>
      <c r="I2167" s="15" t="n">
        <v>0</v>
      </c>
      <c r="J2167" s="15" t="n">
        <v>0</v>
      </c>
      <c r="K2167" s="15" t="n">
        <v>3.54999969855647</v>
      </c>
      <c r="L2167" s="15" t="n">
        <v>70</v>
      </c>
      <c r="M2167" s="25" t="n">
        <v>5.04152884</v>
      </c>
      <c r="N2167" s="0" t="str">
        <f aca="false">A2167&amp;"_"&amp;B2167</f>
        <v>MAW745_1</v>
      </c>
      <c r="O2167" s="0" t="n">
        <f aca="false">HLOOKUP(N2167,UP!$C$15:$AH$16,2,0)</f>
        <v>0</v>
      </c>
    </row>
    <row r="2168" customFormat="false" ht="15.75" hidden="false" customHeight="true" outlineLevel="0" collapsed="false">
      <c r="A2168" s="21" t="s">
        <v>55</v>
      </c>
      <c r="B2168" s="26" t="n">
        <v>1</v>
      </c>
      <c r="C2168" s="27" t="s">
        <v>56</v>
      </c>
      <c r="D2168" s="27" t="n">
        <v>1016</v>
      </c>
      <c r="E2168" s="24" t="s">
        <v>92</v>
      </c>
      <c r="F2168" s="15" t="n">
        <v>1</v>
      </c>
      <c r="G2168" s="15" t="n">
        <v>0</v>
      </c>
      <c r="H2168" s="2" t="n">
        <f aca="false">MAX(I2168:J2168)</f>
        <v>0</v>
      </c>
      <c r="I2168" s="15" t="n">
        <v>0</v>
      </c>
      <c r="J2168" s="15" t="n">
        <v>0</v>
      </c>
      <c r="K2168" s="15" t="n">
        <v>7.13958346454816</v>
      </c>
      <c r="L2168" s="15" t="n">
        <v>70</v>
      </c>
      <c r="M2168" s="25" t="n">
        <v>5.04152884</v>
      </c>
      <c r="N2168" s="0" t="str">
        <f aca="false">A2168&amp;"_"&amp;B2168</f>
        <v>MAW745_1</v>
      </c>
      <c r="O2168" s="0" t="n">
        <f aca="false">HLOOKUP(N2168,UP!$C$15:$AH$16,2,0)</f>
        <v>0</v>
      </c>
    </row>
    <row r="2169" customFormat="false" ht="15.75" hidden="false" customHeight="true" outlineLevel="0" collapsed="false">
      <c r="A2169" s="21" t="s">
        <v>55</v>
      </c>
      <c r="B2169" s="26" t="n">
        <v>1</v>
      </c>
      <c r="C2169" s="27" t="s">
        <v>56</v>
      </c>
      <c r="D2169" s="27" t="n">
        <v>1216</v>
      </c>
      <c r="E2169" s="24" t="s">
        <v>92</v>
      </c>
      <c r="F2169" s="15" t="n">
        <v>1</v>
      </c>
      <c r="G2169" s="15" t="n">
        <v>0</v>
      </c>
      <c r="H2169" s="2" t="n">
        <f aca="false">MAX(I2169:J2169)</f>
        <v>0</v>
      </c>
      <c r="I2169" s="15" t="n">
        <v>0</v>
      </c>
      <c r="J2169" s="15" t="n">
        <v>0</v>
      </c>
      <c r="K2169" s="15" t="n">
        <v>6.17637115695753</v>
      </c>
      <c r="L2169" s="15" t="n">
        <v>70</v>
      </c>
      <c r="M2169" s="25" t="n">
        <v>5.04152884</v>
      </c>
      <c r="N2169" s="0" t="str">
        <f aca="false">A2169&amp;"_"&amp;B2169</f>
        <v>MAW745_1</v>
      </c>
      <c r="O2169" s="0" t="n">
        <f aca="false">HLOOKUP(N2169,UP!$C$15:$AH$16,2,0)</f>
        <v>0</v>
      </c>
    </row>
    <row r="2170" customFormat="false" ht="15.75" hidden="false" customHeight="true" outlineLevel="0" collapsed="false">
      <c r="A2170" s="21" t="s">
        <v>55</v>
      </c>
      <c r="B2170" s="26" t="n">
        <v>1</v>
      </c>
      <c r="C2170" s="27" t="s">
        <v>56</v>
      </c>
      <c r="D2170" s="27" t="n">
        <v>1065</v>
      </c>
      <c r="E2170" s="24" t="s">
        <v>92</v>
      </c>
      <c r="F2170" s="15" t="n">
        <v>1</v>
      </c>
      <c r="G2170" s="15" t="n">
        <v>0</v>
      </c>
      <c r="H2170" s="2" t="n">
        <f aca="false">MAX(I2170:J2170)</f>
        <v>0</v>
      </c>
      <c r="I2170" s="15" t="n">
        <v>0</v>
      </c>
      <c r="J2170" s="15" t="n">
        <v>0</v>
      </c>
      <c r="K2170" s="15" t="n">
        <v>4.97086351595879</v>
      </c>
      <c r="L2170" s="15" t="n">
        <v>70</v>
      </c>
      <c r="M2170" s="25" t="n">
        <v>5.04152884</v>
      </c>
      <c r="N2170" s="0" t="str">
        <f aca="false">A2170&amp;"_"&amp;B2170</f>
        <v>MAW745_1</v>
      </c>
      <c r="O2170" s="0" t="n">
        <f aca="false">HLOOKUP(N2170,UP!$C$15:$AH$16,2,0)</f>
        <v>0</v>
      </c>
    </row>
    <row r="2171" customFormat="false" ht="15.75" hidden="false" customHeight="true" outlineLevel="0" collapsed="false">
      <c r="A2171" s="21" t="s">
        <v>49</v>
      </c>
      <c r="B2171" s="28" t="n">
        <v>2</v>
      </c>
      <c r="C2171" s="29" t="s">
        <v>56</v>
      </c>
      <c r="D2171" s="30" t="n">
        <v>4481</v>
      </c>
      <c r="E2171" s="24" t="s">
        <v>92</v>
      </c>
      <c r="F2171" s="15" t="n">
        <v>1</v>
      </c>
      <c r="G2171" s="15" t="n">
        <v>0</v>
      </c>
      <c r="H2171" s="2" t="n">
        <f aca="false">MAX(I2171:J2171)</f>
        <v>0</v>
      </c>
      <c r="I2171" s="15" t="n">
        <v>0</v>
      </c>
      <c r="J2171" s="15" t="n">
        <v>0</v>
      </c>
      <c r="K2171" s="15" t="n">
        <v>4.44613900299295</v>
      </c>
      <c r="L2171" s="15" t="n">
        <v>70</v>
      </c>
      <c r="M2171" s="25" t="n">
        <v>5.04152884</v>
      </c>
      <c r="N2171" s="0" t="str">
        <f aca="false">A2171&amp;"_"&amp;B2171</f>
        <v>MAW746_2</v>
      </c>
      <c r="O2171" s="0" t="n">
        <f aca="false">HLOOKUP(N2171,UP!$C$15:$AH$16,2,0)</f>
        <v>1</v>
      </c>
    </row>
    <row r="2172" customFormat="false" ht="15.75" hidden="false" customHeight="true" outlineLevel="0" collapsed="false">
      <c r="A2172" s="21" t="s">
        <v>49</v>
      </c>
      <c r="B2172" s="28" t="n">
        <v>2</v>
      </c>
      <c r="C2172" s="29" t="s">
        <v>56</v>
      </c>
      <c r="D2172" s="30" t="n">
        <v>4306</v>
      </c>
      <c r="E2172" s="24" t="s">
        <v>92</v>
      </c>
      <c r="F2172" s="15" t="n">
        <v>1</v>
      </c>
      <c r="G2172" s="15" t="n">
        <v>0</v>
      </c>
      <c r="H2172" s="2" t="n">
        <f aca="false">MAX(I2172:J2172)</f>
        <v>0</v>
      </c>
      <c r="I2172" s="15" t="n">
        <v>0</v>
      </c>
      <c r="J2172" s="15" t="n">
        <v>0</v>
      </c>
      <c r="K2172" s="15" t="n">
        <v>5.50721192174291</v>
      </c>
      <c r="L2172" s="15" t="n">
        <v>70</v>
      </c>
      <c r="M2172" s="25" t="n">
        <v>5.04152884</v>
      </c>
      <c r="N2172" s="0" t="str">
        <f aca="false">A2172&amp;"_"&amp;B2172</f>
        <v>MAW746_2</v>
      </c>
      <c r="O2172" s="0" t="n">
        <f aca="false">HLOOKUP(N2172,UP!$C$15:$AH$16,2,0)</f>
        <v>1</v>
      </c>
    </row>
    <row r="2173" customFormat="false" ht="15.75" hidden="false" customHeight="true" outlineLevel="0" collapsed="false">
      <c r="A2173" s="21" t="s">
        <v>49</v>
      </c>
      <c r="B2173" s="28" t="n">
        <v>1</v>
      </c>
      <c r="C2173" s="29" t="s">
        <v>56</v>
      </c>
      <c r="D2173" s="30" t="n">
        <v>4581</v>
      </c>
      <c r="E2173" s="24" t="s">
        <v>92</v>
      </c>
      <c r="F2173" s="15" t="n">
        <v>1</v>
      </c>
      <c r="G2173" s="15" t="n">
        <v>0</v>
      </c>
      <c r="H2173" s="2" t="n">
        <f aca="false">MAX(I2173:J2173)</f>
        <v>0</v>
      </c>
      <c r="I2173" s="15" t="n">
        <v>0</v>
      </c>
      <c r="J2173" s="15" t="n">
        <v>0</v>
      </c>
      <c r="K2173" s="15" t="n">
        <v>6.37672622844022</v>
      </c>
      <c r="L2173" s="15" t="n">
        <v>70</v>
      </c>
      <c r="M2173" s="25" t="n">
        <v>5.04152884</v>
      </c>
      <c r="N2173" s="0" t="str">
        <f aca="false">A2173&amp;"_"&amp;B2173</f>
        <v>MAW746_1</v>
      </c>
      <c r="O2173" s="0" t="n">
        <f aca="false">HLOOKUP(N2173,UP!$C$15:$AH$16,2,0)</f>
        <v>1</v>
      </c>
    </row>
    <row r="2174" customFormat="false" ht="15.75" hidden="false" customHeight="true" outlineLevel="0" collapsed="false">
      <c r="A2174" s="21" t="s">
        <v>49</v>
      </c>
      <c r="B2174" s="28" t="n">
        <v>1</v>
      </c>
      <c r="C2174" s="29" t="s">
        <v>56</v>
      </c>
      <c r="D2174" s="30" t="n">
        <v>4185</v>
      </c>
      <c r="E2174" s="24" t="s">
        <v>92</v>
      </c>
      <c r="F2174" s="15" t="n">
        <v>1</v>
      </c>
      <c r="G2174" s="15" t="n">
        <v>0</v>
      </c>
      <c r="H2174" s="2" t="n">
        <f aca="false">MAX(I2174:J2174)</f>
        <v>0</v>
      </c>
      <c r="I2174" s="15" t="n">
        <v>0</v>
      </c>
      <c r="J2174" s="15" t="n">
        <v>0</v>
      </c>
      <c r="K2174" s="15" t="n">
        <v>7.35054141123672</v>
      </c>
      <c r="L2174" s="15" t="n">
        <v>70</v>
      </c>
      <c r="M2174" s="25" t="n">
        <v>5.04152884</v>
      </c>
      <c r="N2174" s="0" t="str">
        <f aca="false">A2174&amp;"_"&amp;B2174</f>
        <v>MAW746_1</v>
      </c>
      <c r="O2174" s="0" t="n">
        <f aca="false">HLOOKUP(N2174,UP!$C$15:$AH$16,2,0)</f>
        <v>1</v>
      </c>
    </row>
    <row r="2175" customFormat="false" ht="15.75" hidden="false" customHeight="true" outlineLevel="0" collapsed="false">
      <c r="A2175" s="21" t="s">
        <v>49</v>
      </c>
      <c r="B2175" s="28" t="n">
        <v>1</v>
      </c>
      <c r="C2175" s="29" t="s">
        <v>67</v>
      </c>
      <c r="D2175" s="30" t="n">
        <v>4948</v>
      </c>
      <c r="E2175" s="24" t="s">
        <v>92</v>
      </c>
      <c r="F2175" s="15" t="n">
        <v>1</v>
      </c>
      <c r="G2175" s="15" t="n">
        <v>0</v>
      </c>
      <c r="H2175" s="2" t="n">
        <f aca="false">MAX(I2175:J2175)</f>
        <v>0</v>
      </c>
      <c r="I2175" s="15" t="n">
        <v>0</v>
      </c>
      <c r="J2175" s="15" t="n">
        <v>0</v>
      </c>
      <c r="K2175" s="15" t="n">
        <v>5.24897300561783</v>
      </c>
      <c r="L2175" s="15" t="n">
        <v>70</v>
      </c>
      <c r="M2175" s="25" t="n">
        <v>5.04152884</v>
      </c>
      <c r="N2175" s="0" t="str">
        <f aca="false">A2175&amp;"_"&amp;B2175</f>
        <v>MAW746_1</v>
      </c>
      <c r="O2175" s="0" t="n">
        <f aca="false">HLOOKUP(N2175,UP!$C$15:$AH$16,2,0)</f>
        <v>1</v>
      </c>
    </row>
    <row r="2176" customFormat="false" ht="15.75" hidden="false" customHeight="true" outlineLevel="0" collapsed="false">
      <c r="A2176" s="21" t="s">
        <v>49</v>
      </c>
      <c r="B2176" s="28" t="n">
        <v>1</v>
      </c>
      <c r="C2176" s="29" t="s">
        <v>56</v>
      </c>
      <c r="D2176" s="30" t="n">
        <v>4944</v>
      </c>
      <c r="E2176" s="24" t="s">
        <v>92</v>
      </c>
      <c r="F2176" s="15" t="n">
        <v>1</v>
      </c>
      <c r="G2176" s="15" t="n">
        <v>0</v>
      </c>
      <c r="H2176" s="2" t="n">
        <f aca="false">MAX(I2176:J2176)</f>
        <v>0</v>
      </c>
      <c r="I2176" s="15" t="n">
        <v>0</v>
      </c>
      <c r="J2176" s="15" t="n">
        <v>0</v>
      </c>
      <c r="K2176" s="15" t="n">
        <v>3.51088687001927</v>
      </c>
      <c r="L2176" s="15" t="n">
        <v>70</v>
      </c>
      <c r="M2176" s="25" t="n">
        <v>5.04152884</v>
      </c>
      <c r="N2176" s="0" t="str">
        <f aca="false">A2176&amp;"_"&amp;B2176</f>
        <v>MAW746_1</v>
      </c>
      <c r="O2176" s="0" t="n">
        <f aca="false">HLOOKUP(N2176,UP!$C$15:$AH$16,2,0)</f>
        <v>1</v>
      </c>
    </row>
    <row r="2177" customFormat="false" ht="15.75" hidden="false" customHeight="true" outlineLevel="0" collapsed="false">
      <c r="A2177" s="21" t="s">
        <v>49</v>
      </c>
      <c r="B2177" s="28" t="n">
        <v>1</v>
      </c>
      <c r="C2177" s="29" t="s">
        <v>56</v>
      </c>
      <c r="D2177" s="30" t="n">
        <v>4755</v>
      </c>
      <c r="E2177" s="24" t="s">
        <v>92</v>
      </c>
      <c r="F2177" s="15" t="n">
        <v>1</v>
      </c>
      <c r="G2177" s="15" t="n">
        <v>0</v>
      </c>
      <c r="H2177" s="2" t="n">
        <f aca="false">MAX(I2177:J2177)</f>
        <v>0</v>
      </c>
      <c r="I2177" s="15" t="n">
        <v>0</v>
      </c>
      <c r="J2177" s="15" t="n">
        <v>0</v>
      </c>
      <c r="K2177" s="15" t="n">
        <v>6.20924007009572</v>
      </c>
      <c r="L2177" s="15" t="n">
        <v>70</v>
      </c>
      <c r="M2177" s="25" t="n">
        <v>5.04152884</v>
      </c>
      <c r="N2177" s="0" t="str">
        <f aca="false">A2177&amp;"_"&amp;B2177</f>
        <v>MAW746_1</v>
      </c>
      <c r="O2177" s="0" t="n">
        <f aca="false">HLOOKUP(N2177,UP!$C$15:$AH$16,2,0)</f>
        <v>1</v>
      </c>
    </row>
    <row r="2178" customFormat="false" ht="15.75" hidden="false" customHeight="true" outlineLevel="0" collapsed="false">
      <c r="A2178" s="21" t="s">
        <v>49</v>
      </c>
      <c r="B2178" s="28" t="n">
        <v>1</v>
      </c>
      <c r="C2178" s="29" t="s">
        <v>56</v>
      </c>
      <c r="D2178" s="30" t="n">
        <v>4750</v>
      </c>
      <c r="E2178" s="24" t="s">
        <v>92</v>
      </c>
      <c r="F2178" s="15" t="n">
        <v>1</v>
      </c>
      <c r="G2178" s="15" t="n">
        <v>0</v>
      </c>
      <c r="H2178" s="2" t="n">
        <f aca="false">MAX(I2178:J2178)</f>
        <v>0</v>
      </c>
      <c r="I2178" s="15" t="n">
        <v>0</v>
      </c>
      <c r="J2178" s="15" t="n">
        <v>0</v>
      </c>
      <c r="K2178" s="15" t="n">
        <v>5.13886018310951</v>
      </c>
      <c r="L2178" s="15" t="n">
        <v>70</v>
      </c>
      <c r="M2178" s="25" t="n">
        <v>5.04152884</v>
      </c>
      <c r="N2178" s="0" t="str">
        <f aca="false">A2178&amp;"_"&amp;B2178</f>
        <v>MAW746_1</v>
      </c>
      <c r="O2178" s="0" t="n">
        <f aca="false">HLOOKUP(N2178,UP!$C$15:$AH$16,2,0)</f>
        <v>1</v>
      </c>
    </row>
    <row r="2179" customFormat="false" ht="15.75" hidden="false" customHeight="true" outlineLevel="0" collapsed="false">
      <c r="A2179" s="21" t="s">
        <v>49</v>
      </c>
      <c r="B2179" s="28" t="n">
        <v>1</v>
      </c>
      <c r="C2179" s="29" t="s">
        <v>56</v>
      </c>
      <c r="D2179" s="30" t="n">
        <v>4752</v>
      </c>
      <c r="E2179" s="24" t="s">
        <v>92</v>
      </c>
      <c r="F2179" s="15" t="n">
        <v>1</v>
      </c>
      <c r="G2179" s="15" t="n">
        <v>0</v>
      </c>
      <c r="H2179" s="2" t="n">
        <f aca="false">MAX(I2179:J2179)</f>
        <v>0</v>
      </c>
      <c r="I2179" s="15" t="n">
        <v>0</v>
      </c>
      <c r="J2179" s="15" t="n">
        <v>0</v>
      </c>
      <c r="K2179" s="15" t="n">
        <v>7.63878253720358</v>
      </c>
      <c r="L2179" s="15" t="n">
        <v>70</v>
      </c>
      <c r="M2179" s="25" t="n">
        <v>5.04152884</v>
      </c>
      <c r="N2179" s="0" t="str">
        <f aca="false">A2179&amp;"_"&amp;B2179</f>
        <v>MAW746_1</v>
      </c>
      <c r="O2179" s="0" t="n">
        <f aca="false">HLOOKUP(N2179,UP!$C$15:$AH$16,2,0)</f>
        <v>1</v>
      </c>
    </row>
    <row r="2180" customFormat="false" ht="15.75" hidden="false" customHeight="true" outlineLevel="0" collapsed="false">
      <c r="A2180" s="21" t="s">
        <v>49</v>
      </c>
      <c r="B2180" s="28" t="n">
        <v>2</v>
      </c>
      <c r="C2180" s="29" t="s">
        <v>95</v>
      </c>
      <c r="D2180" s="30" t="n">
        <v>4036</v>
      </c>
      <c r="E2180" s="24" t="s">
        <v>92</v>
      </c>
      <c r="F2180" s="15" t="n">
        <v>1</v>
      </c>
      <c r="G2180" s="15" t="n">
        <v>0</v>
      </c>
      <c r="H2180" s="2" t="n">
        <f aca="false">MAX(I2180:J2180)</f>
        <v>0</v>
      </c>
      <c r="I2180" s="15" t="n">
        <v>0</v>
      </c>
      <c r="J2180" s="15" t="n">
        <v>0</v>
      </c>
      <c r="K2180" s="15" t="n">
        <v>4.10543327971114</v>
      </c>
      <c r="L2180" s="15" t="n">
        <v>70</v>
      </c>
      <c r="M2180" s="25" t="n">
        <v>5.04152884</v>
      </c>
      <c r="N2180" s="0" t="str">
        <f aca="false">A2180&amp;"_"&amp;B2180</f>
        <v>MAW746_2</v>
      </c>
      <c r="O2180" s="0" t="n">
        <f aca="false">HLOOKUP(N2180,UP!$C$15:$AH$16,2,0)</f>
        <v>1</v>
      </c>
    </row>
    <row r="2181" customFormat="false" ht="15.75" hidden="false" customHeight="true" outlineLevel="0" collapsed="false">
      <c r="A2181" s="21" t="s">
        <v>49</v>
      </c>
      <c r="B2181" s="28" t="n">
        <v>1</v>
      </c>
      <c r="C2181" s="29" t="s">
        <v>56</v>
      </c>
      <c r="D2181" s="30" t="n">
        <v>4921</v>
      </c>
      <c r="E2181" s="24" t="s">
        <v>92</v>
      </c>
      <c r="F2181" s="15" t="n">
        <v>1</v>
      </c>
      <c r="G2181" s="15" t="n">
        <v>0</v>
      </c>
      <c r="H2181" s="2" t="n">
        <f aca="false">MAX(I2181:J2181)</f>
        <v>0</v>
      </c>
      <c r="I2181" s="15" t="n">
        <v>0</v>
      </c>
      <c r="J2181" s="15" t="n">
        <v>0</v>
      </c>
      <c r="K2181" s="15" t="n">
        <v>5.65643757278842</v>
      </c>
      <c r="L2181" s="15" t="n">
        <v>70</v>
      </c>
      <c r="M2181" s="25" t="n">
        <v>5.04152884</v>
      </c>
      <c r="N2181" s="0" t="str">
        <f aca="false">A2181&amp;"_"&amp;B2181</f>
        <v>MAW746_1</v>
      </c>
      <c r="O2181" s="0" t="n">
        <f aca="false">HLOOKUP(N2181,UP!$C$15:$AH$16,2,0)</f>
        <v>1</v>
      </c>
    </row>
    <row r="2182" customFormat="false" ht="15.75" hidden="false" customHeight="true" outlineLevel="0" collapsed="false">
      <c r="A2182" s="21" t="s">
        <v>49</v>
      </c>
      <c r="B2182" s="28" t="n">
        <v>2</v>
      </c>
      <c r="C2182" s="29" t="s">
        <v>57</v>
      </c>
      <c r="D2182" s="30" t="n">
        <v>4035</v>
      </c>
      <c r="E2182" s="24" t="s">
        <v>92</v>
      </c>
      <c r="F2182" s="15" t="n">
        <v>1</v>
      </c>
      <c r="G2182" s="15" t="n">
        <v>0</v>
      </c>
      <c r="H2182" s="2" t="n">
        <f aca="false">MAX(I2182:J2182)</f>
        <v>0</v>
      </c>
      <c r="I2182" s="15" t="n">
        <v>0</v>
      </c>
      <c r="J2182" s="15" t="n">
        <v>0</v>
      </c>
      <c r="K2182" s="15" t="n">
        <v>4.83553941240541</v>
      </c>
      <c r="L2182" s="15" t="n">
        <v>70</v>
      </c>
      <c r="M2182" s="25" t="n">
        <v>5.04152884</v>
      </c>
      <c r="N2182" s="0" t="str">
        <f aca="false">A2182&amp;"_"&amp;B2182</f>
        <v>MAW746_2</v>
      </c>
      <c r="O2182" s="0" t="n">
        <f aca="false">HLOOKUP(N2182,UP!$C$15:$AH$16,2,0)</f>
        <v>1</v>
      </c>
    </row>
    <row r="2183" customFormat="false" ht="15.75" hidden="false" customHeight="true" outlineLevel="0" collapsed="false">
      <c r="A2183" s="21" t="s">
        <v>49</v>
      </c>
      <c r="B2183" s="28" t="n">
        <v>2</v>
      </c>
      <c r="C2183" s="29" t="s">
        <v>56</v>
      </c>
      <c r="D2183" s="30" t="n">
        <v>4041</v>
      </c>
      <c r="E2183" s="24" t="s">
        <v>92</v>
      </c>
      <c r="F2183" s="15" t="n">
        <v>1</v>
      </c>
      <c r="G2183" s="15" t="n">
        <v>0</v>
      </c>
      <c r="H2183" s="2" t="n">
        <f aca="false">MAX(I2183:J2183)</f>
        <v>0</v>
      </c>
      <c r="I2183" s="15" t="n">
        <v>0</v>
      </c>
      <c r="J2183" s="15" t="n">
        <v>0</v>
      </c>
      <c r="K2183" s="15" t="n">
        <v>7.13227926162857</v>
      </c>
      <c r="L2183" s="15" t="n">
        <v>70</v>
      </c>
      <c r="M2183" s="25" t="n">
        <v>5.04152884</v>
      </c>
      <c r="N2183" s="0" t="str">
        <f aca="false">A2183&amp;"_"&amp;B2183</f>
        <v>MAW746_2</v>
      </c>
      <c r="O2183" s="0" t="n">
        <f aca="false">HLOOKUP(N2183,UP!$C$15:$AH$16,2,0)</f>
        <v>1</v>
      </c>
    </row>
    <row r="2184" customFormat="false" ht="15.75" hidden="false" customHeight="true" outlineLevel="0" collapsed="false">
      <c r="A2184" s="21" t="s">
        <v>49</v>
      </c>
      <c r="B2184" s="28" t="n">
        <v>2</v>
      </c>
      <c r="C2184" s="29" t="s">
        <v>56</v>
      </c>
      <c r="D2184" s="30" t="n">
        <v>4251</v>
      </c>
      <c r="E2184" s="24" t="s">
        <v>92</v>
      </c>
      <c r="F2184" s="15" t="n">
        <v>1</v>
      </c>
      <c r="G2184" s="15" t="n">
        <v>0</v>
      </c>
      <c r="H2184" s="2" t="n">
        <f aca="false">MAX(I2184:J2184)</f>
        <v>0</v>
      </c>
      <c r="I2184" s="15" t="n">
        <v>0</v>
      </c>
      <c r="J2184" s="15" t="n">
        <v>0</v>
      </c>
      <c r="K2184" s="15" t="n">
        <v>5.44324124133419</v>
      </c>
      <c r="L2184" s="15" t="n">
        <v>70</v>
      </c>
      <c r="M2184" s="25" t="n">
        <v>5.04152884</v>
      </c>
      <c r="N2184" s="0" t="str">
        <f aca="false">A2184&amp;"_"&amp;B2184</f>
        <v>MAW746_2</v>
      </c>
      <c r="O2184" s="0" t="n">
        <f aca="false">HLOOKUP(N2184,UP!$C$15:$AH$16,2,0)</f>
        <v>1</v>
      </c>
    </row>
    <row r="2185" customFormat="false" ht="15.75" hidden="false" customHeight="true" outlineLevel="0" collapsed="false">
      <c r="A2185" s="21" t="s">
        <v>49</v>
      </c>
      <c r="B2185" s="28" t="n">
        <v>2</v>
      </c>
      <c r="C2185" s="29" t="s">
        <v>56</v>
      </c>
      <c r="D2185" s="30" t="n">
        <v>4046</v>
      </c>
      <c r="E2185" s="24" t="s">
        <v>92</v>
      </c>
      <c r="F2185" s="15" t="n">
        <v>1</v>
      </c>
      <c r="G2185" s="15" t="n">
        <v>0</v>
      </c>
      <c r="H2185" s="2" t="n">
        <f aca="false">MAX(I2185:J2185)</f>
        <v>0</v>
      </c>
      <c r="I2185" s="15" t="n">
        <v>0</v>
      </c>
      <c r="J2185" s="15" t="n">
        <v>0</v>
      </c>
      <c r="K2185" s="15" t="n">
        <v>7.16754363916511</v>
      </c>
      <c r="L2185" s="15" t="n">
        <v>70</v>
      </c>
      <c r="M2185" s="25" t="n">
        <v>5.04152884</v>
      </c>
      <c r="N2185" s="0" t="str">
        <f aca="false">A2185&amp;"_"&amp;B2185</f>
        <v>MAW746_2</v>
      </c>
      <c r="O2185" s="0" t="n">
        <f aca="false">HLOOKUP(N2185,UP!$C$15:$AH$16,2,0)</f>
        <v>1</v>
      </c>
    </row>
    <row r="2186" customFormat="false" ht="15.75" hidden="false" customHeight="true" outlineLevel="0" collapsed="false">
      <c r="A2186" s="21" t="s">
        <v>49</v>
      </c>
      <c r="B2186" s="28" t="n">
        <v>2</v>
      </c>
      <c r="C2186" s="29" t="s">
        <v>56</v>
      </c>
      <c r="D2186" s="30" t="n">
        <v>4027</v>
      </c>
      <c r="E2186" s="24" t="s">
        <v>92</v>
      </c>
      <c r="F2186" s="15" t="n">
        <v>1</v>
      </c>
      <c r="G2186" s="15" t="n">
        <v>0</v>
      </c>
      <c r="H2186" s="2" t="n">
        <f aca="false">MAX(I2186:J2186)</f>
        <v>0</v>
      </c>
      <c r="I2186" s="15" t="n">
        <v>0</v>
      </c>
      <c r="J2186" s="15" t="n">
        <v>0</v>
      </c>
      <c r="K2186" s="15" t="n">
        <v>5.01374625568029</v>
      </c>
      <c r="L2186" s="15" t="n">
        <v>70</v>
      </c>
      <c r="M2186" s="25" t="n">
        <v>5.04152884</v>
      </c>
      <c r="N2186" s="0" t="str">
        <f aca="false">A2186&amp;"_"&amp;B2186</f>
        <v>MAW746_2</v>
      </c>
      <c r="O2186" s="0" t="n">
        <f aca="false">HLOOKUP(N2186,UP!$C$15:$AH$16,2,0)</f>
        <v>1</v>
      </c>
    </row>
    <row r="2187" customFormat="false" ht="15.75" hidden="false" customHeight="true" outlineLevel="0" collapsed="false">
      <c r="A2187" s="21" t="s">
        <v>49</v>
      </c>
      <c r="B2187" s="28" t="n">
        <v>2</v>
      </c>
      <c r="C2187" s="29" t="s">
        <v>56</v>
      </c>
      <c r="D2187" s="30" t="n">
        <v>4244</v>
      </c>
      <c r="E2187" s="24" t="s">
        <v>92</v>
      </c>
      <c r="F2187" s="15" t="n">
        <v>1</v>
      </c>
      <c r="G2187" s="15" t="n">
        <v>0</v>
      </c>
      <c r="H2187" s="2" t="n">
        <f aca="false">MAX(I2187:J2187)</f>
        <v>0</v>
      </c>
      <c r="I2187" s="15" t="n">
        <v>0</v>
      </c>
      <c r="J2187" s="15" t="n">
        <v>0</v>
      </c>
      <c r="K2187" s="15" t="n">
        <v>8.33888646005607</v>
      </c>
      <c r="L2187" s="15" t="n">
        <v>70</v>
      </c>
      <c r="M2187" s="25" t="n">
        <v>5.04152884</v>
      </c>
      <c r="N2187" s="0" t="str">
        <f aca="false">A2187&amp;"_"&amp;B2187</f>
        <v>MAW746_2</v>
      </c>
      <c r="O2187" s="0" t="n">
        <f aca="false">HLOOKUP(N2187,UP!$C$15:$AH$16,2,0)</f>
        <v>1</v>
      </c>
    </row>
    <row r="2188" customFormat="false" ht="15.75" hidden="false" customHeight="true" outlineLevel="0" collapsed="false">
      <c r="A2188" s="21" t="s">
        <v>49</v>
      </c>
      <c r="B2188" s="28" t="n">
        <v>2</v>
      </c>
      <c r="C2188" s="29" t="s">
        <v>56</v>
      </c>
      <c r="D2188" s="30" t="n">
        <v>4270</v>
      </c>
      <c r="E2188" s="24" t="s">
        <v>92</v>
      </c>
      <c r="F2188" s="15" t="n">
        <v>1</v>
      </c>
      <c r="G2188" s="15" t="n">
        <v>0</v>
      </c>
      <c r="H2188" s="2" t="n">
        <f aca="false">MAX(I2188:J2188)</f>
        <v>0</v>
      </c>
      <c r="I2188" s="15" t="n">
        <v>0</v>
      </c>
      <c r="J2188" s="15" t="n">
        <v>0</v>
      </c>
      <c r="K2188" s="15" t="n">
        <v>5.26185353549755</v>
      </c>
      <c r="L2188" s="15" t="n">
        <v>70</v>
      </c>
      <c r="M2188" s="25" t="n">
        <v>5.04152884</v>
      </c>
      <c r="N2188" s="0" t="str">
        <f aca="false">A2188&amp;"_"&amp;B2188</f>
        <v>MAW746_2</v>
      </c>
      <c r="O2188" s="0" t="n">
        <f aca="false">HLOOKUP(N2188,UP!$C$15:$AH$16,2,0)</f>
        <v>1</v>
      </c>
    </row>
    <row r="2189" customFormat="false" ht="15.75" hidden="false" customHeight="true" outlineLevel="0" collapsed="false">
      <c r="A2189" s="21" t="s">
        <v>49</v>
      </c>
      <c r="B2189" s="28" t="n">
        <v>2</v>
      </c>
      <c r="C2189" s="29" t="s">
        <v>56</v>
      </c>
      <c r="D2189" s="30" t="n">
        <v>4026</v>
      </c>
      <c r="E2189" s="24" t="s">
        <v>92</v>
      </c>
      <c r="F2189" s="15" t="n">
        <v>1</v>
      </c>
      <c r="G2189" s="15" t="n">
        <v>0</v>
      </c>
      <c r="H2189" s="2" t="n">
        <f aca="false">MAX(I2189:J2189)</f>
        <v>0</v>
      </c>
      <c r="I2189" s="15" t="n">
        <v>0</v>
      </c>
      <c r="J2189" s="15" t="n">
        <v>0</v>
      </c>
      <c r="K2189" s="15" t="n">
        <v>5.98355590784346</v>
      </c>
      <c r="L2189" s="15" t="n">
        <v>70</v>
      </c>
      <c r="M2189" s="25" t="n">
        <v>5.04152884</v>
      </c>
      <c r="N2189" s="0" t="str">
        <f aca="false">A2189&amp;"_"&amp;B2189</f>
        <v>MAW746_2</v>
      </c>
      <c r="O2189" s="0" t="n">
        <f aca="false">HLOOKUP(N2189,UP!$C$15:$AH$16,2,0)</f>
        <v>1</v>
      </c>
    </row>
    <row r="2190" customFormat="false" ht="15.75" hidden="false" customHeight="true" outlineLevel="0" collapsed="false">
      <c r="A2190" s="21" t="s">
        <v>49</v>
      </c>
      <c r="B2190" s="28" t="n">
        <v>2</v>
      </c>
      <c r="C2190" s="29" t="s">
        <v>56</v>
      </c>
      <c r="D2190" s="30" t="n">
        <v>4429</v>
      </c>
      <c r="E2190" s="24" t="s">
        <v>92</v>
      </c>
      <c r="F2190" s="15" t="n">
        <v>1</v>
      </c>
      <c r="G2190" s="15" t="n">
        <v>0</v>
      </c>
      <c r="H2190" s="2" t="n">
        <f aca="false">MAX(I2190:J2190)</f>
        <v>0</v>
      </c>
      <c r="I2190" s="15" t="n">
        <v>0</v>
      </c>
      <c r="J2190" s="15" t="n">
        <v>0</v>
      </c>
      <c r="K2190" s="15" t="n">
        <v>8.21275151501444</v>
      </c>
      <c r="L2190" s="15" t="n">
        <v>70</v>
      </c>
      <c r="M2190" s="25" t="n">
        <v>5.04152884</v>
      </c>
      <c r="N2190" s="0" t="str">
        <f aca="false">A2190&amp;"_"&amp;B2190</f>
        <v>MAW746_2</v>
      </c>
      <c r="O2190" s="0" t="n">
        <f aca="false">HLOOKUP(N2190,UP!$C$15:$AH$16,2,0)</f>
        <v>1</v>
      </c>
    </row>
    <row r="2191" customFormat="false" ht="15.75" hidden="false" customHeight="true" outlineLevel="0" collapsed="false">
      <c r="A2191" s="21" t="s">
        <v>49</v>
      </c>
      <c r="B2191" s="28" t="n">
        <v>2</v>
      </c>
      <c r="C2191" s="29" t="s">
        <v>67</v>
      </c>
      <c r="D2191" s="30" t="n">
        <v>4432</v>
      </c>
      <c r="E2191" s="24" t="s">
        <v>92</v>
      </c>
      <c r="F2191" s="15" t="n">
        <v>1</v>
      </c>
      <c r="G2191" s="15" t="n">
        <v>0</v>
      </c>
      <c r="H2191" s="2" t="n">
        <f aca="false">MAX(I2191:J2191)</f>
        <v>0</v>
      </c>
      <c r="I2191" s="15" t="n">
        <v>0</v>
      </c>
      <c r="J2191" s="15" t="n">
        <v>0</v>
      </c>
      <c r="K2191" s="15" t="n">
        <v>7.4169075560438</v>
      </c>
      <c r="L2191" s="15" t="n">
        <v>70</v>
      </c>
      <c r="M2191" s="25" t="n">
        <v>5.04152884</v>
      </c>
      <c r="N2191" s="0" t="str">
        <f aca="false">A2191&amp;"_"&amp;B2191</f>
        <v>MAW746_2</v>
      </c>
      <c r="O2191" s="0" t="n">
        <f aca="false">HLOOKUP(N2191,UP!$C$15:$AH$16,2,0)</f>
        <v>1</v>
      </c>
    </row>
    <row r="2192" customFormat="false" ht="15.75" hidden="false" customHeight="true" outlineLevel="0" collapsed="false">
      <c r="A2192" s="21" t="s">
        <v>49</v>
      </c>
      <c r="B2192" s="28" t="n">
        <v>2</v>
      </c>
      <c r="C2192" s="29" t="s">
        <v>56</v>
      </c>
      <c r="D2192" s="30" t="n">
        <v>4080</v>
      </c>
      <c r="E2192" s="24" t="s">
        <v>92</v>
      </c>
      <c r="F2192" s="15" t="n">
        <v>1</v>
      </c>
      <c r="G2192" s="15" t="n">
        <v>0</v>
      </c>
      <c r="H2192" s="2" t="n">
        <f aca="false">MAX(I2192:J2192)</f>
        <v>0</v>
      </c>
      <c r="I2192" s="15" t="n">
        <v>0</v>
      </c>
      <c r="J2192" s="15" t="n">
        <v>0</v>
      </c>
      <c r="K2192" s="15" t="n">
        <v>8.24196832669282</v>
      </c>
      <c r="L2192" s="15" t="n">
        <v>70</v>
      </c>
      <c r="M2192" s="25" t="n">
        <v>5.04152884</v>
      </c>
      <c r="N2192" s="0" t="str">
        <f aca="false">A2192&amp;"_"&amp;B2192</f>
        <v>MAW746_2</v>
      </c>
      <c r="O2192" s="0" t="n">
        <f aca="false">HLOOKUP(N2192,UP!$C$15:$AH$16,2,0)</f>
        <v>1</v>
      </c>
    </row>
    <row r="2193" customFormat="false" ht="15.75" hidden="false" customHeight="true" outlineLevel="0" collapsed="false">
      <c r="A2193" s="21" t="s">
        <v>49</v>
      </c>
      <c r="B2193" s="28" t="n">
        <v>2</v>
      </c>
      <c r="C2193" s="29" t="s">
        <v>56</v>
      </c>
      <c r="D2193" s="30" t="n">
        <v>4424</v>
      </c>
      <c r="E2193" s="24" t="s">
        <v>92</v>
      </c>
      <c r="F2193" s="15" t="n">
        <v>1</v>
      </c>
      <c r="G2193" s="15" t="n">
        <v>0</v>
      </c>
      <c r="H2193" s="2" t="n">
        <f aca="false">MAX(I2193:J2193)</f>
        <v>0</v>
      </c>
      <c r="I2193" s="15" t="n">
        <v>0</v>
      </c>
      <c r="J2193" s="15" t="n">
        <v>0</v>
      </c>
      <c r="K2193" s="15" t="n">
        <v>6.9562715332112</v>
      </c>
      <c r="L2193" s="15" t="n">
        <v>70</v>
      </c>
      <c r="M2193" s="25" t="n">
        <v>5.04152884</v>
      </c>
      <c r="N2193" s="0" t="str">
        <f aca="false">A2193&amp;"_"&amp;B2193</f>
        <v>MAW746_2</v>
      </c>
      <c r="O2193" s="0" t="n">
        <f aca="false">HLOOKUP(N2193,UP!$C$15:$AH$16,2,0)</f>
        <v>1</v>
      </c>
    </row>
    <row r="2194" customFormat="false" ht="15.75" hidden="false" customHeight="true" outlineLevel="0" collapsed="false">
      <c r="A2194" s="21" t="s">
        <v>49</v>
      </c>
      <c r="B2194" s="28" t="n">
        <v>2</v>
      </c>
      <c r="C2194" s="29" t="s">
        <v>56</v>
      </c>
      <c r="D2194" s="30" t="n">
        <v>4428</v>
      </c>
      <c r="E2194" s="24" t="s">
        <v>92</v>
      </c>
      <c r="F2194" s="15" t="n">
        <v>1</v>
      </c>
      <c r="G2194" s="15" t="n">
        <v>0</v>
      </c>
      <c r="H2194" s="2" t="n">
        <f aca="false">MAX(I2194:J2194)</f>
        <v>0</v>
      </c>
      <c r="I2194" s="15" t="n">
        <v>0</v>
      </c>
      <c r="J2194" s="15" t="n">
        <v>0</v>
      </c>
      <c r="K2194" s="15" t="n">
        <v>6.33737778045401</v>
      </c>
      <c r="L2194" s="15" t="n">
        <v>70</v>
      </c>
      <c r="M2194" s="25" t="n">
        <v>5.04152884</v>
      </c>
      <c r="N2194" s="0" t="str">
        <f aca="false">A2194&amp;"_"&amp;B2194</f>
        <v>MAW746_2</v>
      </c>
      <c r="O2194" s="0" t="n">
        <f aca="false">HLOOKUP(N2194,UP!$C$15:$AH$16,2,0)</f>
        <v>1</v>
      </c>
    </row>
    <row r="2195" customFormat="false" ht="15.75" hidden="false" customHeight="true" outlineLevel="0" collapsed="false">
      <c r="A2195" s="21" t="s">
        <v>49</v>
      </c>
      <c r="B2195" s="28" t="n">
        <v>2</v>
      </c>
      <c r="C2195" s="29" t="s">
        <v>71</v>
      </c>
      <c r="D2195" s="30" t="n">
        <v>4084</v>
      </c>
      <c r="E2195" s="24" t="s">
        <v>92</v>
      </c>
      <c r="F2195" s="15" t="n">
        <v>1</v>
      </c>
      <c r="G2195" s="15" t="n">
        <v>0</v>
      </c>
      <c r="H2195" s="2" t="n">
        <f aca="false">MAX(I2195:J2195)</f>
        <v>0</v>
      </c>
      <c r="I2195" s="15" t="n">
        <v>0</v>
      </c>
      <c r="J2195" s="15" t="n">
        <v>0</v>
      </c>
      <c r="K2195" s="15" t="n">
        <v>5.5271610350932</v>
      </c>
      <c r="L2195" s="15" t="n">
        <v>70</v>
      </c>
      <c r="M2195" s="25" t="n">
        <v>5.04152884</v>
      </c>
      <c r="N2195" s="0" t="str">
        <f aca="false">A2195&amp;"_"&amp;B2195</f>
        <v>MAW746_2</v>
      </c>
      <c r="O2195" s="0" t="n">
        <f aca="false">HLOOKUP(N2195,UP!$C$15:$AH$16,2,0)</f>
        <v>1</v>
      </c>
    </row>
    <row r="2196" customFormat="false" ht="15.75" hidden="false" customHeight="true" outlineLevel="0" collapsed="false">
      <c r="A2196" s="21" t="s">
        <v>49</v>
      </c>
      <c r="B2196" s="28" t="n">
        <v>2</v>
      </c>
      <c r="C2196" s="29" t="s">
        <v>61</v>
      </c>
      <c r="D2196" s="30" t="n">
        <v>4096</v>
      </c>
      <c r="E2196" s="24" t="s">
        <v>92</v>
      </c>
      <c r="F2196" s="15" t="n">
        <v>1</v>
      </c>
      <c r="G2196" s="15" t="n">
        <v>0</v>
      </c>
      <c r="H2196" s="2" t="n">
        <f aca="false">MAX(I2196:J2196)</f>
        <v>0</v>
      </c>
      <c r="I2196" s="15" t="n">
        <v>0</v>
      </c>
      <c r="J2196" s="15" t="n">
        <v>0</v>
      </c>
      <c r="K2196" s="15" t="n">
        <v>6.75556303255498</v>
      </c>
      <c r="L2196" s="15" t="n">
        <v>70</v>
      </c>
      <c r="M2196" s="25" t="n">
        <v>5.04152884</v>
      </c>
      <c r="N2196" s="0" t="str">
        <f aca="false">A2196&amp;"_"&amp;B2196</f>
        <v>MAW746_2</v>
      </c>
      <c r="O2196" s="0" t="n">
        <f aca="false">HLOOKUP(N2196,UP!$C$15:$AH$16,2,0)</f>
        <v>1</v>
      </c>
    </row>
    <row r="2197" customFormat="false" ht="15.75" hidden="false" customHeight="true" outlineLevel="0" collapsed="false">
      <c r="A2197" s="21" t="s">
        <v>49</v>
      </c>
      <c r="B2197" s="28" t="n">
        <v>2</v>
      </c>
      <c r="C2197" s="29" t="s">
        <v>71</v>
      </c>
      <c r="D2197" s="30" t="n">
        <v>4639</v>
      </c>
      <c r="E2197" s="24" t="s">
        <v>92</v>
      </c>
      <c r="F2197" s="15" t="n">
        <v>1</v>
      </c>
      <c r="G2197" s="15" t="n">
        <v>0</v>
      </c>
      <c r="H2197" s="2" t="n">
        <f aca="false">MAX(I2197:J2197)</f>
        <v>0</v>
      </c>
      <c r="I2197" s="15" t="n">
        <v>0</v>
      </c>
      <c r="J2197" s="15" t="n">
        <v>0</v>
      </c>
      <c r="K2197" s="15" t="n">
        <v>4.95060024334313</v>
      </c>
      <c r="L2197" s="15" t="n">
        <v>70</v>
      </c>
      <c r="M2197" s="25" t="n">
        <v>5.04152884</v>
      </c>
      <c r="N2197" s="0" t="str">
        <f aca="false">A2197&amp;"_"&amp;B2197</f>
        <v>MAW746_2</v>
      </c>
      <c r="O2197" s="0" t="n">
        <f aca="false">HLOOKUP(N2197,UP!$C$15:$AH$16,2,0)</f>
        <v>1</v>
      </c>
    </row>
    <row r="2198" customFormat="false" ht="15.75" hidden="false" customHeight="true" outlineLevel="0" collapsed="false">
      <c r="A2198" s="21" t="s">
        <v>49</v>
      </c>
      <c r="B2198" s="28" t="n">
        <v>2</v>
      </c>
      <c r="C2198" s="29" t="s">
        <v>56</v>
      </c>
      <c r="D2198" s="30" t="n">
        <v>4423</v>
      </c>
      <c r="E2198" s="24" t="s">
        <v>92</v>
      </c>
      <c r="F2198" s="15" t="n">
        <v>1</v>
      </c>
      <c r="G2198" s="15" t="n">
        <v>0</v>
      </c>
      <c r="H2198" s="2" t="n">
        <f aca="false">MAX(I2198:J2198)</f>
        <v>0</v>
      </c>
      <c r="I2198" s="15" t="n">
        <v>0</v>
      </c>
      <c r="J2198" s="15" t="n">
        <v>0</v>
      </c>
      <c r="K2198" s="15" t="n">
        <v>3.99484921830478</v>
      </c>
      <c r="L2198" s="15" t="n">
        <v>70</v>
      </c>
      <c r="M2198" s="25" t="n">
        <v>5.04152884</v>
      </c>
      <c r="N2198" s="0" t="str">
        <f aca="false">A2198&amp;"_"&amp;B2198</f>
        <v>MAW746_2</v>
      </c>
      <c r="O2198" s="0" t="n">
        <f aca="false">HLOOKUP(N2198,UP!$C$15:$AH$16,2,0)</f>
        <v>1</v>
      </c>
    </row>
    <row r="2199" customFormat="false" ht="15.75" hidden="false" customHeight="true" outlineLevel="0" collapsed="false">
      <c r="A2199" s="21" t="s">
        <v>49</v>
      </c>
      <c r="B2199" s="28" t="n">
        <v>2</v>
      </c>
      <c r="C2199" s="29" t="s">
        <v>56</v>
      </c>
      <c r="D2199" s="30" t="n">
        <v>4214</v>
      </c>
      <c r="E2199" s="24" t="s">
        <v>92</v>
      </c>
      <c r="F2199" s="15" t="n">
        <v>1</v>
      </c>
      <c r="G2199" s="15" t="n">
        <v>0</v>
      </c>
      <c r="H2199" s="2" t="n">
        <f aca="false">MAX(I2199:J2199)</f>
        <v>0</v>
      </c>
      <c r="I2199" s="15" t="n">
        <v>0</v>
      </c>
      <c r="J2199" s="15" t="n">
        <v>0</v>
      </c>
      <c r="K2199" s="15" t="n">
        <v>6.15956363626083</v>
      </c>
      <c r="L2199" s="15" t="n">
        <v>70</v>
      </c>
      <c r="M2199" s="25" t="n">
        <v>5.04152884</v>
      </c>
      <c r="N2199" s="0" t="str">
        <f aca="false">A2199&amp;"_"&amp;B2199</f>
        <v>MAW746_2</v>
      </c>
      <c r="O2199" s="0" t="n">
        <f aca="false">HLOOKUP(N2199,UP!$C$15:$AH$16,2,0)</f>
        <v>1</v>
      </c>
    </row>
    <row r="2200" customFormat="false" ht="15.75" hidden="false" customHeight="true" outlineLevel="0" collapsed="false">
      <c r="A2200" s="21" t="s">
        <v>49</v>
      </c>
      <c r="B2200" s="28" t="n">
        <v>4</v>
      </c>
      <c r="C2200" s="29" t="s">
        <v>67</v>
      </c>
      <c r="D2200" s="30" t="n">
        <v>4377</v>
      </c>
      <c r="E2200" s="24" t="s">
        <v>92</v>
      </c>
      <c r="F2200" s="15" t="n">
        <v>1</v>
      </c>
      <c r="G2200" s="15" t="n">
        <v>0</v>
      </c>
      <c r="H2200" s="2" t="n">
        <f aca="false">MAX(I2200:J2200)</f>
        <v>0</v>
      </c>
      <c r="I2200" s="15" t="n">
        <v>0</v>
      </c>
      <c r="J2200" s="15" t="n">
        <v>0</v>
      </c>
      <c r="K2200" s="15" t="n">
        <v>6.50780918191126</v>
      </c>
      <c r="L2200" s="15" t="n">
        <v>70</v>
      </c>
      <c r="M2200" s="25" t="n">
        <v>5.04152884</v>
      </c>
      <c r="N2200" s="0" t="str">
        <f aca="false">A2200&amp;"_"&amp;B2200</f>
        <v>MAW746_4</v>
      </c>
      <c r="O2200" s="0" t="n">
        <f aca="false">HLOOKUP(N2200,UP!$C$15:$AH$16,2,0)</f>
        <v>1</v>
      </c>
    </row>
    <row r="2201" customFormat="false" ht="15.75" hidden="false" customHeight="true" outlineLevel="0" collapsed="false">
      <c r="A2201" s="21" t="s">
        <v>49</v>
      </c>
      <c r="B2201" s="28" t="n">
        <v>4</v>
      </c>
      <c r="C2201" s="29" t="s">
        <v>67</v>
      </c>
      <c r="D2201" s="30" t="n">
        <v>4385</v>
      </c>
      <c r="E2201" s="24" t="s">
        <v>92</v>
      </c>
      <c r="F2201" s="15" t="n">
        <v>1</v>
      </c>
      <c r="G2201" s="15" t="n">
        <v>0</v>
      </c>
      <c r="H2201" s="2" t="n">
        <f aca="false">MAX(I2201:J2201)</f>
        <v>0</v>
      </c>
      <c r="I2201" s="15" t="n">
        <v>0</v>
      </c>
      <c r="J2201" s="15" t="n">
        <v>0</v>
      </c>
      <c r="K2201" s="15" t="n">
        <v>11.2531063453423</v>
      </c>
      <c r="L2201" s="15" t="n">
        <v>70</v>
      </c>
      <c r="M2201" s="25" t="n">
        <v>5.04152884</v>
      </c>
      <c r="N2201" s="0" t="str">
        <f aca="false">A2201&amp;"_"&amp;B2201</f>
        <v>MAW746_4</v>
      </c>
      <c r="O2201" s="0" t="n">
        <f aca="false">HLOOKUP(N2201,UP!$C$15:$AH$16,2,0)</f>
        <v>1</v>
      </c>
    </row>
    <row r="2202" customFormat="false" ht="15.75" hidden="false" customHeight="true" outlineLevel="0" collapsed="false">
      <c r="A2202" s="21" t="s">
        <v>49</v>
      </c>
      <c r="B2202" s="28" t="n">
        <v>4</v>
      </c>
      <c r="C2202" s="29" t="s">
        <v>56</v>
      </c>
      <c r="D2202" s="30" t="n">
        <v>4117</v>
      </c>
      <c r="E2202" s="24" t="s">
        <v>92</v>
      </c>
      <c r="F2202" s="15" t="n">
        <v>1</v>
      </c>
      <c r="G2202" s="15" t="n">
        <v>0</v>
      </c>
      <c r="H2202" s="2" t="n">
        <f aca="false">MAX(I2202:J2202)</f>
        <v>0</v>
      </c>
      <c r="I2202" s="15" t="n">
        <v>0</v>
      </c>
      <c r="J2202" s="15" t="n">
        <v>0</v>
      </c>
      <c r="K2202" s="15" t="n">
        <v>4.23329610071225</v>
      </c>
      <c r="L2202" s="15" t="n">
        <v>70</v>
      </c>
      <c r="M2202" s="25" t="n">
        <v>5.04152884</v>
      </c>
      <c r="N2202" s="0" t="str">
        <f aca="false">A2202&amp;"_"&amp;B2202</f>
        <v>MAW746_4</v>
      </c>
      <c r="O2202" s="0" t="n">
        <f aca="false">HLOOKUP(N2202,UP!$C$15:$AH$16,2,0)</f>
        <v>1</v>
      </c>
    </row>
    <row r="2203" customFormat="false" ht="15.75" hidden="false" customHeight="true" outlineLevel="0" collapsed="false">
      <c r="A2203" s="21" t="s">
        <v>49</v>
      </c>
      <c r="B2203" s="28" t="n">
        <v>4</v>
      </c>
      <c r="C2203" s="29" t="s">
        <v>56</v>
      </c>
      <c r="D2203" s="30" t="n">
        <v>4374</v>
      </c>
      <c r="E2203" s="24" t="s">
        <v>92</v>
      </c>
      <c r="F2203" s="15" t="n">
        <v>1</v>
      </c>
      <c r="G2203" s="15" t="n">
        <v>0</v>
      </c>
      <c r="H2203" s="2" t="n">
        <f aca="false">MAX(I2203:J2203)</f>
        <v>0</v>
      </c>
      <c r="I2203" s="15" t="n">
        <v>0</v>
      </c>
      <c r="J2203" s="15" t="n">
        <v>0</v>
      </c>
      <c r="K2203" s="15" t="n">
        <v>5.59788613970714</v>
      </c>
      <c r="L2203" s="15" t="n">
        <v>70</v>
      </c>
      <c r="M2203" s="25" t="n">
        <v>5.04152884</v>
      </c>
      <c r="N2203" s="0" t="str">
        <f aca="false">A2203&amp;"_"&amp;B2203</f>
        <v>MAW746_4</v>
      </c>
      <c r="O2203" s="0" t="n">
        <f aca="false">HLOOKUP(N2203,UP!$C$15:$AH$16,2,0)</f>
        <v>1</v>
      </c>
    </row>
    <row r="2204" customFormat="false" ht="15.75" hidden="false" customHeight="true" outlineLevel="0" collapsed="false">
      <c r="A2204" s="21" t="s">
        <v>49</v>
      </c>
      <c r="B2204" s="28" t="n">
        <v>4</v>
      </c>
      <c r="C2204" s="29" t="s">
        <v>103</v>
      </c>
      <c r="D2204" s="30" t="n">
        <v>4390</v>
      </c>
      <c r="E2204" s="24" t="s">
        <v>92</v>
      </c>
      <c r="F2204" s="15" t="n">
        <v>1</v>
      </c>
      <c r="G2204" s="15" t="n">
        <v>0</v>
      </c>
      <c r="H2204" s="2" t="n">
        <f aca="false">MAX(I2204:J2204)</f>
        <v>0</v>
      </c>
      <c r="I2204" s="15" t="n">
        <v>0</v>
      </c>
      <c r="J2204" s="15" t="n">
        <v>0</v>
      </c>
      <c r="K2204" s="15" t="n">
        <v>5.04618319982861</v>
      </c>
      <c r="L2204" s="15" t="n">
        <v>70</v>
      </c>
      <c r="M2204" s="25" t="n">
        <v>5.04152884</v>
      </c>
      <c r="N2204" s="0" t="str">
        <f aca="false">A2204&amp;"_"&amp;B2204</f>
        <v>MAW746_4</v>
      </c>
      <c r="O2204" s="0" t="n">
        <f aca="false">HLOOKUP(N2204,UP!$C$15:$AH$16,2,0)</f>
        <v>1</v>
      </c>
    </row>
    <row r="2205" customFormat="false" ht="15.75" hidden="false" customHeight="true" outlineLevel="0" collapsed="false">
      <c r="A2205" s="21" t="s">
        <v>49</v>
      </c>
      <c r="B2205" s="28" t="n">
        <v>4</v>
      </c>
      <c r="C2205" s="29" t="s">
        <v>56</v>
      </c>
      <c r="D2205" s="30" t="n">
        <v>4367</v>
      </c>
      <c r="E2205" s="24" t="s">
        <v>92</v>
      </c>
      <c r="F2205" s="15" t="n">
        <v>1</v>
      </c>
      <c r="G2205" s="15" t="n">
        <v>0</v>
      </c>
      <c r="H2205" s="2" t="n">
        <f aca="false">MAX(I2205:J2205)</f>
        <v>0</v>
      </c>
      <c r="I2205" s="15" t="n">
        <v>0</v>
      </c>
      <c r="J2205" s="15" t="n">
        <v>0</v>
      </c>
      <c r="K2205" s="15" t="n">
        <v>5.23891990912634</v>
      </c>
      <c r="L2205" s="15" t="n">
        <v>70</v>
      </c>
      <c r="M2205" s="25" t="n">
        <v>5.04152884</v>
      </c>
      <c r="N2205" s="0" t="str">
        <f aca="false">A2205&amp;"_"&amp;B2205</f>
        <v>MAW746_4</v>
      </c>
      <c r="O2205" s="0" t="n">
        <f aca="false">HLOOKUP(N2205,UP!$C$15:$AH$16,2,0)</f>
        <v>1</v>
      </c>
    </row>
    <row r="2206" customFormat="false" ht="15.75" hidden="false" customHeight="true" outlineLevel="0" collapsed="false">
      <c r="A2206" s="21" t="s">
        <v>49</v>
      </c>
      <c r="B2206" s="28" t="n">
        <v>4</v>
      </c>
      <c r="C2206" s="29" t="s">
        <v>56</v>
      </c>
      <c r="D2206" s="30" t="n">
        <v>4660</v>
      </c>
      <c r="E2206" s="24" t="s">
        <v>92</v>
      </c>
      <c r="F2206" s="15" t="n">
        <v>1</v>
      </c>
      <c r="G2206" s="15" t="n">
        <v>0</v>
      </c>
      <c r="H2206" s="2" t="n">
        <f aca="false">MAX(I2206:J2206)</f>
        <v>0</v>
      </c>
      <c r="I2206" s="15" t="n">
        <v>0</v>
      </c>
      <c r="J2206" s="15" t="n">
        <v>0</v>
      </c>
      <c r="K2206" s="15" t="n">
        <v>7.33012105898838</v>
      </c>
      <c r="L2206" s="15" t="n">
        <v>70</v>
      </c>
      <c r="M2206" s="25" t="n">
        <v>5.04152884</v>
      </c>
      <c r="N2206" s="0" t="str">
        <f aca="false">A2206&amp;"_"&amp;B2206</f>
        <v>MAW746_4</v>
      </c>
      <c r="O2206" s="0" t="n">
        <f aca="false">HLOOKUP(N2206,UP!$C$15:$AH$16,2,0)</f>
        <v>1</v>
      </c>
    </row>
    <row r="2207" customFormat="false" ht="15.75" hidden="false" customHeight="true" outlineLevel="0" collapsed="false">
      <c r="A2207" s="21" t="s">
        <v>49</v>
      </c>
      <c r="B2207" s="28" t="n">
        <v>4</v>
      </c>
      <c r="C2207" s="29" t="s">
        <v>67</v>
      </c>
      <c r="D2207" s="30" t="n">
        <v>4517</v>
      </c>
      <c r="E2207" s="24" t="s">
        <v>92</v>
      </c>
      <c r="F2207" s="15" t="n">
        <v>1</v>
      </c>
      <c r="G2207" s="15" t="n">
        <v>0</v>
      </c>
      <c r="H2207" s="2" t="n">
        <f aca="false">MAX(I2207:J2207)</f>
        <v>0</v>
      </c>
      <c r="I2207" s="15" t="n">
        <v>0</v>
      </c>
      <c r="J2207" s="15" t="n">
        <v>0</v>
      </c>
      <c r="K2207" s="15" t="n">
        <v>8.85450035432649</v>
      </c>
      <c r="L2207" s="15" t="n">
        <v>70</v>
      </c>
      <c r="M2207" s="25" t="n">
        <v>5.04152884</v>
      </c>
      <c r="N2207" s="0" t="str">
        <f aca="false">A2207&amp;"_"&amp;B2207</f>
        <v>MAW746_4</v>
      </c>
      <c r="O2207" s="0" t="n">
        <f aca="false">HLOOKUP(N2207,UP!$C$15:$AH$16,2,0)</f>
        <v>1</v>
      </c>
    </row>
    <row r="2208" customFormat="false" ht="15.75" hidden="false" customHeight="true" outlineLevel="0" collapsed="false">
      <c r="A2208" s="21" t="s">
        <v>49</v>
      </c>
      <c r="B2208" s="28" t="n">
        <v>4</v>
      </c>
      <c r="C2208" s="29" t="s">
        <v>56</v>
      </c>
      <c r="D2208" s="30" t="n">
        <v>4126</v>
      </c>
      <c r="E2208" s="24" t="s">
        <v>92</v>
      </c>
      <c r="F2208" s="15" t="n">
        <v>1</v>
      </c>
      <c r="G2208" s="15" t="n">
        <v>0</v>
      </c>
      <c r="H2208" s="2" t="n">
        <f aca="false">MAX(I2208:J2208)</f>
        <v>0</v>
      </c>
      <c r="I2208" s="15" t="n">
        <v>0</v>
      </c>
      <c r="J2208" s="15" t="n">
        <v>0</v>
      </c>
      <c r="K2208" s="15" t="n">
        <v>8.05630020086566</v>
      </c>
      <c r="L2208" s="15" t="n">
        <v>70</v>
      </c>
      <c r="M2208" s="25" t="n">
        <v>5.04152884</v>
      </c>
      <c r="N2208" s="0" t="str">
        <f aca="false">A2208&amp;"_"&amp;B2208</f>
        <v>MAW746_4</v>
      </c>
      <c r="O2208" s="0" t="n">
        <f aca="false">HLOOKUP(N2208,UP!$C$15:$AH$16,2,0)</f>
        <v>1</v>
      </c>
    </row>
    <row r="2209" customFormat="false" ht="15.75" hidden="false" customHeight="true" outlineLevel="0" collapsed="false">
      <c r="A2209" s="21" t="s">
        <v>49</v>
      </c>
      <c r="B2209" s="28" t="n">
        <v>4</v>
      </c>
      <c r="C2209" s="29" t="s">
        <v>56</v>
      </c>
      <c r="D2209" s="30" t="n">
        <v>4399</v>
      </c>
      <c r="E2209" s="24" t="s">
        <v>92</v>
      </c>
      <c r="F2209" s="15" t="n">
        <v>1</v>
      </c>
      <c r="G2209" s="15" t="n">
        <v>0</v>
      </c>
      <c r="H2209" s="2" t="n">
        <f aca="false">MAX(I2209:J2209)</f>
        <v>0</v>
      </c>
      <c r="I2209" s="15" t="n">
        <v>0</v>
      </c>
      <c r="J2209" s="15" t="n">
        <v>0</v>
      </c>
      <c r="K2209" s="15" t="n">
        <v>7.06936886874043</v>
      </c>
      <c r="L2209" s="15" t="n">
        <v>70</v>
      </c>
      <c r="M2209" s="25" t="n">
        <v>5.04152884</v>
      </c>
      <c r="N2209" s="0" t="str">
        <f aca="false">A2209&amp;"_"&amp;B2209</f>
        <v>MAW746_4</v>
      </c>
      <c r="O2209" s="0" t="n">
        <f aca="false">HLOOKUP(N2209,UP!$C$15:$AH$16,2,0)</f>
        <v>1</v>
      </c>
    </row>
    <row r="2210" customFormat="false" ht="15.75" hidden="false" customHeight="true" outlineLevel="0" collapsed="false">
      <c r="A2210" s="21" t="s">
        <v>49</v>
      </c>
      <c r="B2210" s="28" t="n">
        <v>4</v>
      </c>
      <c r="C2210" s="29" t="s">
        <v>57</v>
      </c>
      <c r="D2210" s="30" t="n">
        <v>4528</v>
      </c>
      <c r="E2210" s="24" t="s">
        <v>92</v>
      </c>
      <c r="F2210" s="15" t="n">
        <v>1</v>
      </c>
      <c r="G2210" s="15" t="n">
        <v>0</v>
      </c>
      <c r="H2210" s="2" t="n">
        <f aca="false">MAX(I2210:J2210)</f>
        <v>0</v>
      </c>
      <c r="I2210" s="15" t="n">
        <v>0</v>
      </c>
      <c r="J2210" s="15" t="n">
        <v>0</v>
      </c>
      <c r="K2210" s="15" t="n">
        <v>4.93041551054382</v>
      </c>
      <c r="L2210" s="15" t="n">
        <v>70</v>
      </c>
      <c r="M2210" s="25" t="n">
        <v>5.04152884</v>
      </c>
      <c r="N2210" s="0" t="str">
        <f aca="false">A2210&amp;"_"&amp;B2210</f>
        <v>MAW746_4</v>
      </c>
      <c r="O2210" s="0" t="n">
        <f aca="false">HLOOKUP(N2210,UP!$C$15:$AH$16,2,0)</f>
        <v>1</v>
      </c>
    </row>
    <row r="2211" customFormat="false" ht="15.75" hidden="false" customHeight="true" outlineLevel="0" collapsed="false">
      <c r="A2211" s="21" t="s">
        <v>49</v>
      </c>
      <c r="B2211" s="28" t="n">
        <v>4</v>
      </c>
      <c r="C2211" s="29" t="s">
        <v>56</v>
      </c>
      <c r="D2211" s="30" t="n">
        <v>4672</v>
      </c>
      <c r="E2211" s="24" t="s">
        <v>92</v>
      </c>
      <c r="F2211" s="15" t="n">
        <v>1</v>
      </c>
      <c r="G2211" s="15" t="n">
        <v>0</v>
      </c>
      <c r="H2211" s="2" t="n">
        <f aca="false">MAX(I2211:J2211)</f>
        <v>0</v>
      </c>
      <c r="I2211" s="15" t="n">
        <v>0</v>
      </c>
      <c r="J2211" s="15" t="n">
        <v>0</v>
      </c>
      <c r="K2211" s="15" t="n">
        <v>7.04407904787903</v>
      </c>
      <c r="L2211" s="15" t="n">
        <v>70</v>
      </c>
      <c r="M2211" s="25" t="n">
        <v>5.04152884</v>
      </c>
      <c r="N2211" s="0" t="str">
        <f aca="false">A2211&amp;"_"&amp;B2211</f>
        <v>MAW746_4</v>
      </c>
      <c r="O2211" s="0" t="n">
        <f aca="false">HLOOKUP(N2211,UP!$C$15:$AH$16,2,0)</f>
        <v>1</v>
      </c>
    </row>
    <row r="2212" customFormat="false" ht="15.75" hidden="false" customHeight="true" outlineLevel="0" collapsed="false">
      <c r="A2212" s="21" t="s">
        <v>49</v>
      </c>
      <c r="B2212" s="28" t="n">
        <v>4</v>
      </c>
      <c r="C2212" s="29" t="s">
        <v>57</v>
      </c>
      <c r="D2212" s="30" t="n">
        <v>4842</v>
      </c>
      <c r="E2212" s="24" t="s">
        <v>92</v>
      </c>
      <c r="F2212" s="15" t="n">
        <v>1</v>
      </c>
      <c r="G2212" s="15" t="n">
        <v>0</v>
      </c>
      <c r="H2212" s="2" t="n">
        <f aca="false">MAX(I2212:J2212)</f>
        <v>0</v>
      </c>
      <c r="I2212" s="15" t="n">
        <v>0</v>
      </c>
      <c r="J2212" s="15" t="n">
        <v>0</v>
      </c>
      <c r="K2212" s="15" t="n">
        <v>5.32060131811967</v>
      </c>
      <c r="L2212" s="15" t="n">
        <v>70</v>
      </c>
      <c r="M2212" s="25" t="n">
        <v>5.04152884</v>
      </c>
      <c r="N2212" s="0" t="str">
        <f aca="false">A2212&amp;"_"&amp;B2212</f>
        <v>MAW746_4</v>
      </c>
      <c r="O2212" s="0" t="n">
        <f aca="false">HLOOKUP(N2212,UP!$C$15:$AH$16,2,0)</f>
        <v>1</v>
      </c>
    </row>
    <row r="2213" customFormat="false" ht="15.75" hidden="false" customHeight="true" outlineLevel="0" collapsed="false">
      <c r="A2213" s="21" t="s">
        <v>49</v>
      </c>
      <c r="B2213" s="28" t="n">
        <v>4</v>
      </c>
      <c r="C2213" s="29" t="s">
        <v>56</v>
      </c>
      <c r="D2213" s="30" t="n">
        <v>4675</v>
      </c>
      <c r="E2213" s="24" t="s">
        <v>92</v>
      </c>
      <c r="F2213" s="15" t="n">
        <v>1</v>
      </c>
      <c r="G2213" s="15" t="n">
        <v>0</v>
      </c>
      <c r="H2213" s="2" t="n">
        <f aca="false">MAX(I2213:J2213)</f>
        <v>0</v>
      </c>
      <c r="I2213" s="15" t="n">
        <v>0</v>
      </c>
      <c r="J2213" s="15" t="n">
        <v>0</v>
      </c>
      <c r="K2213" s="15" t="n">
        <v>6.85652596645972</v>
      </c>
      <c r="L2213" s="15" t="n">
        <v>70</v>
      </c>
      <c r="M2213" s="25" t="n">
        <v>5.04152884</v>
      </c>
      <c r="N2213" s="0" t="str">
        <f aca="false">A2213&amp;"_"&amp;B2213</f>
        <v>MAW746_4</v>
      </c>
      <c r="O2213" s="0" t="n">
        <f aca="false">HLOOKUP(N2213,UP!$C$15:$AH$16,2,0)</f>
        <v>1</v>
      </c>
    </row>
    <row r="2214" customFormat="false" ht="15.75" hidden="false" customHeight="true" outlineLevel="0" collapsed="false">
      <c r="A2214" s="21" t="s">
        <v>49</v>
      </c>
      <c r="B2214" s="28" t="n">
        <v>4</v>
      </c>
      <c r="C2214" s="29" t="s">
        <v>56</v>
      </c>
      <c r="D2214" s="30" t="n">
        <v>4352</v>
      </c>
      <c r="E2214" s="24" t="s">
        <v>92</v>
      </c>
      <c r="F2214" s="15" t="n">
        <v>1</v>
      </c>
      <c r="G2214" s="15" t="n">
        <v>0</v>
      </c>
      <c r="H2214" s="2" t="n">
        <f aca="false">MAX(I2214:J2214)</f>
        <v>0</v>
      </c>
      <c r="I2214" s="15" t="n">
        <v>0</v>
      </c>
      <c r="J2214" s="15" t="n">
        <v>0</v>
      </c>
      <c r="K2214" s="15" t="n">
        <v>6.42149392375388</v>
      </c>
      <c r="L2214" s="15" t="n">
        <v>70</v>
      </c>
      <c r="M2214" s="25" t="n">
        <v>5.04152884</v>
      </c>
      <c r="N2214" s="0" t="str">
        <f aca="false">A2214&amp;"_"&amp;B2214</f>
        <v>MAW746_4</v>
      </c>
      <c r="O2214" s="0" t="n">
        <f aca="false">HLOOKUP(N2214,UP!$C$15:$AH$16,2,0)</f>
        <v>1</v>
      </c>
    </row>
    <row r="2215" customFormat="false" ht="15.75" hidden="false" customHeight="true" outlineLevel="0" collapsed="false">
      <c r="A2215" s="21" t="s">
        <v>49</v>
      </c>
      <c r="B2215" s="28" t="n">
        <v>4</v>
      </c>
      <c r="C2215" s="29" t="s">
        <v>57</v>
      </c>
      <c r="D2215" s="30" t="n">
        <v>4654</v>
      </c>
      <c r="E2215" s="24" t="s">
        <v>92</v>
      </c>
      <c r="F2215" s="15" t="n">
        <v>1</v>
      </c>
      <c r="G2215" s="15" t="n">
        <v>0</v>
      </c>
      <c r="H2215" s="2" t="n">
        <f aca="false">MAX(I2215:J2215)</f>
        <v>0</v>
      </c>
      <c r="I2215" s="15" t="n">
        <v>0</v>
      </c>
      <c r="J2215" s="15" t="n">
        <v>0</v>
      </c>
      <c r="K2215" s="15" t="n">
        <v>4.34293768432253</v>
      </c>
      <c r="L2215" s="15" t="n">
        <v>70</v>
      </c>
      <c r="M2215" s="25" t="n">
        <v>5.04152884</v>
      </c>
      <c r="N2215" s="0" t="str">
        <f aca="false">A2215&amp;"_"&amp;B2215</f>
        <v>MAW746_4</v>
      </c>
      <c r="O2215" s="0" t="n">
        <f aca="false">HLOOKUP(N2215,UP!$C$15:$AH$16,2,0)</f>
        <v>1</v>
      </c>
    </row>
    <row r="2216" customFormat="false" ht="15.75" hidden="false" customHeight="true" outlineLevel="0" collapsed="false">
      <c r="A2216" s="21" t="s">
        <v>49</v>
      </c>
      <c r="B2216" s="28" t="n">
        <v>3</v>
      </c>
      <c r="C2216" s="29" t="s">
        <v>57</v>
      </c>
      <c r="D2216" s="30" t="n">
        <v>4159</v>
      </c>
      <c r="E2216" s="24" t="s">
        <v>92</v>
      </c>
      <c r="F2216" s="15" t="n">
        <v>1</v>
      </c>
      <c r="G2216" s="15" t="n">
        <v>0</v>
      </c>
      <c r="H2216" s="2" t="n">
        <f aca="false">MAX(I2216:J2216)</f>
        <v>0</v>
      </c>
      <c r="I2216" s="15" t="n">
        <v>0</v>
      </c>
      <c r="J2216" s="15" t="n">
        <v>0</v>
      </c>
      <c r="K2216" s="15" t="n">
        <v>7.75981239418313</v>
      </c>
      <c r="L2216" s="15" t="n">
        <v>70</v>
      </c>
      <c r="M2216" s="25" t="n">
        <v>5.04152884</v>
      </c>
      <c r="N2216" s="0" t="str">
        <f aca="false">A2216&amp;"_"&amp;B2216</f>
        <v>MAW746_3</v>
      </c>
      <c r="O2216" s="0" t="n">
        <f aca="false">HLOOKUP(N2216,UP!$C$15:$AH$16,2,0)</f>
        <v>1</v>
      </c>
    </row>
    <row r="2217" customFormat="false" ht="15.75" hidden="false" customHeight="true" outlineLevel="0" collapsed="false">
      <c r="A2217" s="21" t="s">
        <v>49</v>
      </c>
      <c r="B2217" s="28" t="n">
        <v>3</v>
      </c>
      <c r="C2217" s="29" t="s">
        <v>56</v>
      </c>
      <c r="D2217" s="30" t="n">
        <v>4822</v>
      </c>
      <c r="E2217" s="24" t="s">
        <v>92</v>
      </c>
      <c r="F2217" s="15" t="n">
        <v>1</v>
      </c>
      <c r="G2217" s="15" t="n">
        <v>0</v>
      </c>
      <c r="H2217" s="2" t="n">
        <f aca="false">MAX(I2217:J2217)</f>
        <v>0</v>
      </c>
      <c r="I2217" s="15" t="n">
        <v>0</v>
      </c>
      <c r="J2217" s="15" t="n">
        <v>0</v>
      </c>
      <c r="K2217" s="15" t="n">
        <v>4.73092437704087</v>
      </c>
      <c r="L2217" s="15" t="n">
        <v>70</v>
      </c>
      <c r="M2217" s="25" t="n">
        <v>5.04152884</v>
      </c>
      <c r="N2217" s="0" t="str">
        <f aca="false">A2217&amp;"_"&amp;B2217</f>
        <v>MAW746_3</v>
      </c>
      <c r="O2217" s="0" t="n">
        <f aca="false">HLOOKUP(N2217,UP!$C$15:$AH$16,2,0)</f>
        <v>1</v>
      </c>
    </row>
    <row r="2218" customFormat="false" ht="15.75" hidden="false" customHeight="true" outlineLevel="0" collapsed="false">
      <c r="A2218" s="21" t="s">
        <v>49</v>
      </c>
      <c r="B2218" s="28" t="n">
        <v>3</v>
      </c>
      <c r="C2218" s="29" t="s">
        <v>56</v>
      </c>
      <c r="D2218" s="30" t="n">
        <v>4172</v>
      </c>
      <c r="E2218" s="24" t="s">
        <v>92</v>
      </c>
      <c r="F2218" s="15" t="n">
        <v>1</v>
      </c>
      <c r="G2218" s="15" t="n">
        <v>0</v>
      </c>
      <c r="H2218" s="2" t="n">
        <f aca="false">MAX(I2218:J2218)</f>
        <v>0</v>
      </c>
      <c r="I2218" s="15" t="n">
        <v>0</v>
      </c>
      <c r="J2218" s="15" t="n">
        <v>0</v>
      </c>
      <c r="K2218" s="15" t="n">
        <v>9.68945714183432</v>
      </c>
      <c r="L2218" s="15" t="n">
        <v>70</v>
      </c>
      <c r="M2218" s="25" t="n">
        <v>5.04152884</v>
      </c>
      <c r="N2218" s="0" t="str">
        <f aca="false">A2218&amp;"_"&amp;B2218</f>
        <v>MAW746_3</v>
      </c>
      <c r="O2218" s="0" t="n">
        <f aca="false">HLOOKUP(N2218,UP!$C$15:$AH$16,2,0)</f>
        <v>1</v>
      </c>
    </row>
    <row r="2219" customFormat="false" ht="15.75" hidden="false" customHeight="true" outlineLevel="0" collapsed="false">
      <c r="A2219" s="21" t="s">
        <v>49</v>
      </c>
      <c r="B2219" s="28" t="n">
        <v>3</v>
      </c>
      <c r="C2219" s="29" t="s">
        <v>56</v>
      </c>
      <c r="D2219" s="30" t="n">
        <v>4712</v>
      </c>
      <c r="E2219" s="24" t="s">
        <v>92</v>
      </c>
      <c r="F2219" s="15" t="n">
        <v>1</v>
      </c>
      <c r="G2219" s="15" t="n">
        <v>0</v>
      </c>
      <c r="H2219" s="2" t="n">
        <f aca="false">MAX(I2219:J2219)</f>
        <v>0</v>
      </c>
      <c r="I2219" s="15" t="n">
        <v>0</v>
      </c>
      <c r="J2219" s="15" t="n">
        <v>0</v>
      </c>
      <c r="K2219" s="15" t="n">
        <v>5.62376500919109</v>
      </c>
      <c r="L2219" s="15" t="n">
        <v>70</v>
      </c>
      <c r="M2219" s="25" t="n">
        <v>5.04152884</v>
      </c>
      <c r="N2219" s="0" t="str">
        <f aca="false">A2219&amp;"_"&amp;B2219</f>
        <v>MAW746_3</v>
      </c>
      <c r="O2219" s="0" t="n">
        <f aca="false">HLOOKUP(N2219,UP!$C$15:$AH$16,2,0)</f>
        <v>1</v>
      </c>
    </row>
    <row r="2220" customFormat="false" ht="15.75" hidden="false" customHeight="true" outlineLevel="0" collapsed="false">
      <c r="A2220" s="21" t="s">
        <v>49</v>
      </c>
      <c r="B2220" s="28" t="n">
        <v>3</v>
      </c>
      <c r="C2220" s="29" t="s">
        <v>57</v>
      </c>
      <c r="D2220" s="30" t="n">
        <v>4571</v>
      </c>
      <c r="E2220" s="24" t="s">
        <v>92</v>
      </c>
      <c r="F2220" s="15" t="n">
        <v>1</v>
      </c>
      <c r="G2220" s="15" t="n">
        <v>0</v>
      </c>
      <c r="H2220" s="2" t="n">
        <f aca="false">MAX(I2220:J2220)</f>
        <v>0</v>
      </c>
      <c r="I2220" s="15" t="n">
        <v>0</v>
      </c>
      <c r="J2220" s="15" t="n">
        <v>0</v>
      </c>
      <c r="K2220" s="15" t="n">
        <v>4.22669875613971</v>
      </c>
      <c r="L2220" s="15" t="n">
        <v>70</v>
      </c>
      <c r="M2220" s="25" t="n">
        <v>5.04152884</v>
      </c>
      <c r="N2220" s="0" t="str">
        <f aca="false">A2220&amp;"_"&amp;B2220</f>
        <v>MAW746_3</v>
      </c>
      <c r="O2220" s="0" t="n">
        <f aca="false">HLOOKUP(N2220,UP!$C$15:$AH$16,2,0)</f>
        <v>1</v>
      </c>
    </row>
    <row r="2221" customFormat="false" ht="15.75" hidden="false" customHeight="true" outlineLevel="0" collapsed="false">
      <c r="A2221" s="21" t="s">
        <v>49</v>
      </c>
      <c r="B2221" s="28" t="n">
        <v>3</v>
      </c>
      <c r="C2221" s="29" t="s">
        <v>56</v>
      </c>
      <c r="D2221" s="30" t="n">
        <v>4700</v>
      </c>
      <c r="E2221" s="24" t="s">
        <v>92</v>
      </c>
      <c r="F2221" s="15" t="n">
        <v>1</v>
      </c>
      <c r="G2221" s="15" t="n">
        <v>0</v>
      </c>
      <c r="H2221" s="2" t="n">
        <f aca="false">MAX(I2221:J2221)</f>
        <v>0</v>
      </c>
      <c r="I2221" s="15" t="n">
        <v>0</v>
      </c>
      <c r="J2221" s="15" t="n">
        <v>0</v>
      </c>
      <c r="K2221" s="15" t="n">
        <v>5.4789375878606</v>
      </c>
      <c r="L2221" s="15" t="n">
        <v>70</v>
      </c>
      <c r="M2221" s="25" t="n">
        <v>5.04152884</v>
      </c>
      <c r="N2221" s="0" t="str">
        <f aca="false">A2221&amp;"_"&amp;B2221</f>
        <v>MAW746_3</v>
      </c>
      <c r="O2221" s="0" t="n">
        <f aca="false">HLOOKUP(N2221,UP!$C$15:$AH$16,2,0)</f>
        <v>1</v>
      </c>
    </row>
    <row r="2222" customFormat="false" ht="15.75" hidden="false" customHeight="true" outlineLevel="0" collapsed="false">
      <c r="A2222" s="21" t="s">
        <v>49</v>
      </c>
      <c r="B2222" s="28" t="n">
        <v>3</v>
      </c>
      <c r="C2222" s="29" t="s">
        <v>56</v>
      </c>
      <c r="D2222" s="30" t="n">
        <v>4711</v>
      </c>
      <c r="E2222" s="24" t="s">
        <v>92</v>
      </c>
      <c r="F2222" s="15" t="n">
        <v>1</v>
      </c>
      <c r="G2222" s="15" t="n">
        <v>0</v>
      </c>
      <c r="H2222" s="2" t="n">
        <f aca="false">MAX(I2222:J2222)</f>
        <v>0</v>
      </c>
      <c r="I2222" s="15" t="n">
        <v>0</v>
      </c>
      <c r="J2222" s="15" t="n">
        <v>0</v>
      </c>
      <c r="K2222" s="15" t="n">
        <v>4.68222969091023</v>
      </c>
      <c r="L2222" s="15" t="n">
        <v>70</v>
      </c>
      <c r="M2222" s="25" t="n">
        <v>5.04152884</v>
      </c>
      <c r="N2222" s="0" t="str">
        <f aca="false">A2222&amp;"_"&amp;B2222</f>
        <v>MAW746_3</v>
      </c>
      <c r="O2222" s="0" t="n">
        <f aca="false">HLOOKUP(N2222,UP!$C$15:$AH$16,2,0)</f>
        <v>1</v>
      </c>
    </row>
    <row r="2223" customFormat="false" ht="15.75" hidden="false" customHeight="true" outlineLevel="0" collapsed="false">
      <c r="A2223" s="21" t="s">
        <v>49</v>
      </c>
      <c r="B2223" s="28" t="n">
        <v>3</v>
      </c>
      <c r="C2223" s="29" t="s">
        <v>56</v>
      </c>
      <c r="D2223" s="30" t="n">
        <v>4575</v>
      </c>
      <c r="E2223" s="24" t="s">
        <v>92</v>
      </c>
      <c r="F2223" s="15" t="n">
        <v>1</v>
      </c>
      <c r="G2223" s="15" t="n">
        <v>0</v>
      </c>
      <c r="H2223" s="2" t="n">
        <f aca="false">MAX(I2223:J2223)</f>
        <v>0</v>
      </c>
      <c r="I2223" s="15" t="n">
        <v>0</v>
      </c>
      <c r="J2223" s="15" t="n">
        <v>0</v>
      </c>
      <c r="K2223" s="15" t="n">
        <v>5.59282032155323</v>
      </c>
      <c r="L2223" s="15" t="n">
        <v>70</v>
      </c>
      <c r="M2223" s="25" t="n">
        <v>5.04152884</v>
      </c>
      <c r="N2223" s="0" t="str">
        <f aca="false">A2223&amp;"_"&amp;B2223</f>
        <v>MAW746_3</v>
      </c>
      <c r="O2223" s="0" t="n">
        <f aca="false">HLOOKUP(N2223,UP!$C$15:$AH$16,2,0)</f>
        <v>1</v>
      </c>
    </row>
    <row r="2224" customFormat="false" ht="15.75" hidden="false" customHeight="true" outlineLevel="0" collapsed="false">
      <c r="A2224" s="21" t="s">
        <v>49</v>
      </c>
      <c r="B2224" s="28" t="n">
        <v>3</v>
      </c>
      <c r="C2224" s="29" t="s">
        <v>56</v>
      </c>
      <c r="D2224" s="30" t="n">
        <v>4709</v>
      </c>
      <c r="E2224" s="24" t="s">
        <v>92</v>
      </c>
      <c r="F2224" s="15" t="n">
        <v>1</v>
      </c>
      <c r="G2224" s="15" t="n">
        <v>0</v>
      </c>
      <c r="H2224" s="2" t="n">
        <f aca="false">MAX(I2224:J2224)</f>
        <v>0</v>
      </c>
      <c r="I2224" s="15" t="n">
        <v>0</v>
      </c>
      <c r="J2224" s="15" t="n">
        <v>0</v>
      </c>
      <c r="K2224" s="15" t="n">
        <v>6.67635562777635</v>
      </c>
      <c r="L2224" s="15" t="n">
        <v>70</v>
      </c>
      <c r="M2224" s="25" t="n">
        <v>5.04152884</v>
      </c>
      <c r="N2224" s="0" t="str">
        <f aca="false">A2224&amp;"_"&amp;B2224</f>
        <v>MAW746_3</v>
      </c>
      <c r="O2224" s="0" t="n">
        <f aca="false">HLOOKUP(N2224,UP!$C$15:$AH$16,2,0)</f>
        <v>1</v>
      </c>
    </row>
    <row r="2225" customFormat="false" ht="15.75" hidden="false" customHeight="true" outlineLevel="0" collapsed="false">
      <c r="A2225" s="21" t="s">
        <v>49</v>
      </c>
      <c r="B2225" s="28" t="n">
        <v>3</v>
      </c>
      <c r="C2225" s="29" t="s">
        <v>56</v>
      </c>
      <c r="D2225" s="30" t="n">
        <v>4559</v>
      </c>
      <c r="E2225" s="24" t="s">
        <v>92</v>
      </c>
      <c r="F2225" s="15" t="n">
        <v>1</v>
      </c>
      <c r="G2225" s="15" t="n">
        <v>0</v>
      </c>
      <c r="H2225" s="2" t="n">
        <f aca="false">MAX(I2225:J2225)</f>
        <v>0</v>
      </c>
      <c r="I2225" s="15" t="n">
        <v>0</v>
      </c>
      <c r="J2225" s="15" t="n">
        <v>0</v>
      </c>
      <c r="K2225" s="15" t="n">
        <v>4.80223853027736</v>
      </c>
      <c r="L2225" s="15" t="n">
        <v>70</v>
      </c>
      <c r="M2225" s="25" t="n">
        <v>5.04152884</v>
      </c>
      <c r="N2225" s="0" t="str">
        <f aca="false">A2225&amp;"_"&amp;B2225</f>
        <v>MAW746_3</v>
      </c>
      <c r="O2225" s="0" t="n">
        <f aca="false">HLOOKUP(N2225,UP!$C$15:$AH$16,2,0)</f>
        <v>1</v>
      </c>
    </row>
    <row r="2226" customFormat="false" ht="15.75" hidden="false" customHeight="true" outlineLevel="0" collapsed="false">
      <c r="A2226" s="21" t="s">
        <v>49</v>
      </c>
      <c r="B2226" s="28" t="n">
        <v>3</v>
      </c>
      <c r="C2226" s="29" t="s">
        <v>83</v>
      </c>
      <c r="D2226" s="30" t="n">
        <v>4563</v>
      </c>
      <c r="E2226" s="24" t="s">
        <v>92</v>
      </c>
      <c r="F2226" s="15" t="n">
        <v>1</v>
      </c>
      <c r="G2226" s="15" t="n">
        <v>0</v>
      </c>
      <c r="H2226" s="2" t="n">
        <f aca="false">MAX(I2226:J2226)</f>
        <v>0</v>
      </c>
      <c r="I2226" s="15" t="n">
        <v>0</v>
      </c>
      <c r="J2226" s="15" t="n">
        <v>0</v>
      </c>
      <c r="K2226" s="15" t="n">
        <v>7.06434232049469</v>
      </c>
      <c r="L2226" s="15" t="n">
        <v>70</v>
      </c>
      <c r="M2226" s="25" t="n">
        <v>5.04152884</v>
      </c>
      <c r="N2226" s="0" t="str">
        <f aca="false">A2226&amp;"_"&amp;B2226</f>
        <v>MAW746_3</v>
      </c>
      <c r="O2226" s="0" t="n">
        <f aca="false">HLOOKUP(N2226,UP!$C$15:$AH$16,2,0)</f>
        <v>1</v>
      </c>
    </row>
    <row r="2227" customFormat="false" ht="15.75" hidden="false" customHeight="true" outlineLevel="0" collapsed="false">
      <c r="A2227" s="21" t="s">
        <v>49</v>
      </c>
      <c r="B2227" s="28" t="n">
        <v>3</v>
      </c>
      <c r="C2227" s="29" t="s">
        <v>56</v>
      </c>
      <c r="D2227" s="30" t="n">
        <v>4873</v>
      </c>
      <c r="E2227" s="24" t="s">
        <v>92</v>
      </c>
      <c r="F2227" s="15" t="n">
        <v>1</v>
      </c>
      <c r="G2227" s="15" t="n">
        <v>0</v>
      </c>
      <c r="H2227" s="2" t="n">
        <f aca="false">MAX(I2227:J2227)</f>
        <v>0</v>
      </c>
      <c r="I2227" s="15" t="n">
        <v>0</v>
      </c>
      <c r="J2227" s="15" t="n">
        <v>0</v>
      </c>
      <c r="K2227" s="15" t="n">
        <v>5.67866434081257</v>
      </c>
      <c r="L2227" s="15" t="n">
        <v>70</v>
      </c>
      <c r="M2227" s="25" t="n">
        <v>5.04152884</v>
      </c>
      <c r="N2227" s="0" t="str">
        <f aca="false">A2227&amp;"_"&amp;B2227</f>
        <v>MAW746_3</v>
      </c>
      <c r="O2227" s="0" t="n">
        <f aca="false">HLOOKUP(N2227,UP!$C$15:$AH$16,2,0)</f>
        <v>1</v>
      </c>
    </row>
    <row r="2228" customFormat="false" ht="15.75" hidden="false" customHeight="true" outlineLevel="0" collapsed="false">
      <c r="A2228" s="21" t="s">
        <v>49</v>
      </c>
      <c r="B2228" s="28" t="n">
        <v>3</v>
      </c>
      <c r="C2228" s="29" t="s">
        <v>56</v>
      </c>
      <c r="D2228" s="30" t="n">
        <v>4863</v>
      </c>
      <c r="E2228" s="24" t="s">
        <v>92</v>
      </c>
      <c r="F2228" s="15" t="n">
        <v>1</v>
      </c>
      <c r="G2228" s="15" t="n">
        <v>0</v>
      </c>
      <c r="H2228" s="2" t="n">
        <f aca="false">MAX(I2228:J2228)</f>
        <v>0</v>
      </c>
      <c r="I2228" s="15" t="n">
        <v>0</v>
      </c>
      <c r="J2228" s="15" t="n">
        <v>0</v>
      </c>
      <c r="K2228" s="15" t="n">
        <v>10.3384316442496</v>
      </c>
      <c r="L2228" s="15" t="n">
        <v>70</v>
      </c>
      <c r="M2228" s="25" t="n">
        <v>5.04152884</v>
      </c>
      <c r="N2228" s="0" t="str">
        <f aca="false">A2228&amp;"_"&amp;B2228</f>
        <v>MAW746_3</v>
      </c>
      <c r="O2228" s="0" t="n">
        <f aca="false">HLOOKUP(N2228,UP!$C$15:$AH$16,2,0)</f>
        <v>1</v>
      </c>
    </row>
    <row r="2229" customFormat="false" ht="15.75" hidden="false" customHeight="true" outlineLevel="0" collapsed="false">
      <c r="A2229" s="21" t="s">
        <v>49</v>
      </c>
      <c r="B2229" s="28" t="n">
        <v>3</v>
      </c>
      <c r="C2229" s="29" t="s">
        <v>56</v>
      </c>
      <c r="D2229" s="30" t="n">
        <v>4864</v>
      </c>
      <c r="E2229" s="24" t="s">
        <v>92</v>
      </c>
      <c r="F2229" s="15" t="n">
        <v>1</v>
      </c>
      <c r="G2229" s="15" t="n">
        <v>0</v>
      </c>
      <c r="H2229" s="2" t="n">
        <f aca="false">MAX(I2229:J2229)</f>
        <v>0</v>
      </c>
      <c r="I2229" s="15" t="n">
        <v>0</v>
      </c>
      <c r="J2229" s="15" t="n">
        <v>0</v>
      </c>
      <c r="K2229" s="15" t="n">
        <v>3.56680721925317</v>
      </c>
      <c r="L2229" s="15" t="n">
        <v>70</v>
      </c>
      <c r="M2229" s="25" t="n">
        <v>5.04152884</v>
      </c>
      <c r="N2229" s="0" t="str">
        <f aca="false">A2229&amp;"_"&amp;B2229</f>
        <v>MAW746_3</v>
      </c>
      <c r="O2229" s="0" t="n">
        <f aca="false">HLOOKUP(N2229,UP!$C$15:$AH$16,2,0)</f>
        <v>1</v>
      </c>
    </row>
    <row r="2230" customFormat="false" ht="15.75" hidden="false" customHeight="true" outlineLevel="0" collapsed="false">
      <c r="A2230" s="21" t="s">
        <v>49</v>
      </c>
      <c r="B2230" s="28" t="n">
        <v>3</v>
      </c>
      <c r="C2230" s="29" t="s">
        <v>57</v>
      </c>
      <c r="D2230" s="30" t="n">
        <v>4867</v>
      </c>
      <c r="E2230" s="24" t="s">
        <v>92</v>
      </c>
      <c r="F2230" s="15" t="n">
        <v>1</v>
      </c>
      <c r="G2230" s="15" t="n">
        <v>0</v>
      </c>
      <c r="H2230" s="2" t="n">
        <f aca="false">MAX(I2230:J2230)</f>
        <v>0</v>
      </c>
      <c r="I2230" s="15" t="n">
        <v>0</v>
      </c>
      <c r="J2230" s="15" t="n">
        <v>0</v>
      </c>
      <c r="K2230" s="15" t="n">
        <v>2.49128297429671</v>
      </c>
      <c r="L2230" s="15" t="n">
        <v>70</v>
      </c>
      <c r="M2230" s="25" t="n">
        <v>5.04152884</v>
      </c>
      <c r="N2230" s="0" t="str">
        <f aca="false">A2230&amp;"_"&amp;B2230</f>
        <v>MAW746_3</v>
      </c>
      <c r="O2230" s="0" t="n">
        <f aca="false">HLOOKUP(N2230,UP!$C$15:$AH$16,2,0)</f>
        <v>1</v>
      </c>
    </row>
    <row r="2231" customFormat="false" ht="15.75" hidden="false" customHeight="true" outlineLevel="0" collapsed="false">
      <c r="A2231" s="21" t="s">
        <v>49</v>
      </c>
      <c r="B2231" s="28" t="n">
        <v>3</v>
      </c>
      <c r="C2231" s="29" t="s">
        <v>56</v>
      </c>
      <c r="D2231" s="30" t="n">
        <v>4866</v>
      </c>
      <c r="E2231" s="24" t="s">
        <v>92</v>
      </c>
      <c r="F2231" s="15" t="n">
        <v>1</v>
      </c>
      <c r="G2231" s="15" t="n">
        <v>0</v>
      </c>
      <c r="H2231" s="2" t="n">
        <f aca="false">MAX(I2231:J2231)</f>
        <v>0</v>
      </c>
      <c r="I2231" s="15" t="n">
        <v>0</v>
      </c>
      <c r="J2231" s="15" t="n">
        <v>0</v>
      </c>
      <c r="K2231" s="15" t="n">
        <v>6.05541983979433</v>
      </c>
      <c r="L2231" s="15" t="n">
        <v>70</v>
      </c>
      <c r="M2231" s="25" t="n">
        <v>5.04152884</v>
      </c>
      <c r="N2231" s="0" t="str">
        <f aca="false">A2231&amp;"_"&amp;B2231</f>
        <v>MAW746_3</v>
      </c>
      <c r="O2231" s="0" t="n">
        <f aca="false">HLOOKUP(N2231,UP!$C$15:$AH$16,2,0)</f>
        <v>1</v>
      </c>
    </row>
    <row r="2232" customFormat="false" ht="15.75" hidden="false" customHeight="true" outlineLevel="0" collapsed="false">
      <c r="A2232" s="21" t="s">
        <v>49</v>
      </c>
      <c r="B2232" s="28" t="n">
        <v>3</v>
      </c>
      <c r="C2232" s="29" t="s">
        <v>56</v>
      </c>
      <c r="D2232" s="30" t="n">
        <v>4146</v>
      </c>
      <c r="E2232" s="24" t="s">
        <v>92</v>
      </c>
      <c r="F2232" s="15" t="n">
        <v>1</v>
      </c>
      <c r="G2232" s="15" t="n">
        <v>0</v>
      </c>
      <c r="H2232" s="2" t="n">
        <f aca="false">MAX(I2232:J2232)</f>
        <v>0</v>
      </c>
      <c r="I2232" s="15" t="n">
        <v>0</v>
      </c>
      <c r="J2232" s="15" t="n">
        <v>0</v>
      </c>
      <c r="K2232" s="15" t="n">
        <v>6.36565211433632</v>
      </c>
      <c r="L2232" s="15" t="n">
        <v>70</v>
      </c>
      <c r="M2232" s="25" t="n">
        <v>5.04152884</v>
      </c>
      <c r="N2232" s="0" t="str">
        <f aca="false">A2232&amp;"_"&amp;B2232</f>
        <v>MAW746_3</v>
      </c>
      <c r="O2232" s="0" t="n">
        <f aca="false">HLOOKUP(N2232,UP!$C$15:$AH$16,2,0)</f>
        <v>1</v>
      </c>
    </row>
    <row r="2233" customFormat="false" ht="15.75" hidden="false" customHeight="true" outlineLevel="0" collapsed="false">
      <c r="A2233" s="21" t="s">
        <v>49</v>
      </c>
      <c r="B2233" s="28" t="n">
        <v>2</v>
      </c>
      <c r="C2233" s="29" t="s">
        <v>56</v>
      </c>
      <c r="D2233" s="30" t="n">
        <v>4287</v>
      </c>
      <c r="E2233" s="24" t="s">
        <v>92</v>
      </c>
      <c r="F2233" s="15" t="n">
        <v>1</v>
      </c>
      <c r="G2233" s="15" t="n">
        <v>0</v>
      </c>
      <c r="H2233" s="2" t="n">
        <f aca="false">MAX(I2233:J2233)</f>
        <v>0</v>
      </c>
      <c r="I2233" s="15" t="n">
        <v>0</v>
      </c>
      <c r="J2233" s="15" t="n">
        <v>0</v>
      </c>
      <c r="K2233" s="15" t="n">
        <v>5.51969975254093</v>
      </c>
      <c r="L2233" s="15" t="n">
        <v>70</v>
      </c>
      <c r="M2233" s="25" t="n">
        <v>5.04152884</v>
      </c>
      <c r="N2233" s="0" t="str">
        <f aca="false">A2233&amp;"_"&amp;B2233</f>
        <v>MAW746_2</v>
      </c>
      <c r="O2233" s="0" t="n">
        <f aca="false">HLOOKUP(N2233,UP!$C$15:$AH$16,2,0)</f>
        <v>1</v>
      </c>
    </row>
    <row r="2234" customFormat="false" ht="15.75" hidden="false" customHeight="true" outlineLevel="0" collapsed="false">
      <c r="A2234" s="21" t="s">
        <v>49</v>
      </c>
      <c r="B2234" s="28" t="n">
        <v>4</v>
      </c>
      <c r="C2234" s="29" t="s">
        <v>56</v>
      </c>
      <c r="D2234" s="30" t="n">
        <v>4854</v>
      </c>
      <c r="E2234" s="24" t="s">
        <v>92</v>
      </c>
      <c r="F2234" s="15" t="n">
        <v>1</v>
      </c>
      <c r="G2234" s="15" t="n">
        <v>0</v>
      </c>
      <c r="H2234" s="2" t="n">
        <f aca="false">MAX(I2234:J2234)</f>
        <v>0</v>
      </c>
      <c r="I2234" s="15" t="n">
        <v>0</v>
      </c>
      <c r="J2234" s="15" t="n">
        <v>0</v>
      </c>
      <c r="K2234" s="15" t="n">
        <v>5.45568980222404</v>
      </c>
      <c r="L2234" s="15" t="n">
        <v>70</v>
      </c>
      <c r="M2234" s="25" t="n">
        <v>5.04152884</v>
      </c>
      <c r="N2234" s="0" t="str">
        <f aca="false">A2234&amp;"_"&amp;B2234</f>
        <v>MAW746_4</v>
      </c>
      <c r="O2234" s="0" t="n">
        <f aca="false">HLOOKUP(N2234,UP!$C$15:$AH$16,2,0)</f>
        <v>1</v>
      </c>
    </row>
    <row r="2235" customFormat="false" ht="15.75" hidden="false" customHeight="true" outlineLevel="0" collapsed="false">
      <c r="A2235" s="21" t="s">
        <v>49</v>
      </c>
      <c r="B2235" s="28" t="n">
        <v>4</v>
      </c>
      <c r="C2235" s="29" t="s">
        <v>56</v>
      </c>
      <c r="D2235" s="30" t="n">
        <v>4332</v>
      </c>
      <c r="E2235" s="24" t="s">
        <v>92</v>
      </c>
      <c r="F2235" s="15" t="n">
        <v>1</v>
      </c>
      <c r="G2235" s="15" t="n">
        <v>0</v>
      </c>
      <c r="H2235" s="2" t="n">
        <f aca="false">MAX(I2235:J2235)</f>
        <v>0</v>
      </c>
      <c r="I2235" s="15" t="n">
        <v>0</v>
      </c>
      <c r="J2235" s="15" t="n">
        <v>0</v>
      </c>
      <c r="K2235" s="15" t="n">
        <v>6.38136007760427</v>
      </c>
      <c r="L2235" s="15" t="n">
        <v>70</v>
      </c>
      <c r="M2235" s="25" t="n">
        <v>5.04152884</v>
      </c>
      <c r="N2235" s="0" t="str">
        <f aca="false">A2235&amp;"_"&amp;B2235</f>
        <v>MAW746_4</v>
      </c>
      <c r="O2235" s="0" t="n">
        <f aca="false">HLOOKUP(N2235,UP!$C$15:$AH$16,2,0)</f>
        <v>1</v>
      </c>
    </row>
    <row r="2236" customFormat="false" ht="15.75" hidden="false" customHeight="true" outlineLevel="0" collapsed="false">
      <c r="A2236" s="21" t="s">
        <v>49</v>
      </c>
      <c r="B2236" s="28" t="n">
        <v>4</v>
      </c>
      <c r="C2236" s="29" t="s">
        <v>103</v>
      </c>
      <c r="D2236" s="30" t="n">
        <v>4338</v>
      </c>
      <c r="E2236" s="24" t="s">
        <v>92</v>
      </c>
      <c r="F2236" s="15" t="n">
        <v>1</v>
      </c>
      <c r="G2236" s="15" t="n">
        <v>0</v>
      </c>
      <c r="H2236" s="2" t="n">
        <f aca="false">MAX(I2236:J2236)</f>
        <v>0</v>
      </c>
      <c r="I2236" s="15" t="n">
        <v>0</v>
      </c>
      <c r="J2236" s="15" t="n">
        <v>0</v>
      </c>
      <c r="K2236" s="15" t="n">
        <v>7.9974738784272</v>
      </c>
      <c r="L2236" s="15" t="n">
        <v>70</v>
      </c>
      <c r="M2236" s="25" t="n">
        <v>5.04152884</v>
      </c>
      <c r="N2236" s="0" t="str">
        <f aca="false">A2236&amp;"_"&amp;B2236</f>
        <v>MAW746_4</v>
      </c>
      <c r="O2236" s="0" t="n">
        <f aca="false">HLOOKUP(N2236,UP!$C$15:$AH$16,2,0)</f>
        <v>1</v>
      </c>
    </row>
    <row r="2237" customFormat="false" ht="15.75" hidden="false" customHeight="true" outlineLevel="0" collapsed="false">
      <c r="A2237" s="21" t="s">
        <v>49</v>
      </c>
      <c r="B2237" s="28" t="n">
        <v>4</v>
      </c>
      <c r="C2237" s="29" t="s">
        <v>57</v>
      </c>
      <c r="D2237" s="30" t="n">
        <v>4679</v>
      </c>
      <c r="E2237" s="24" t="s">
        <v>92</v>
      </c>
      <c r="F2237" s="15" t="n">
        <v>1</v>
      </c>
      <c r="G2237" s="15" t="n">
        <v>0</v>
      </c>
      <c r="H2237" s="2" t="n">
        <f aca="false">MAX(I2237:J2237)</f>
        <v>0</v>
      </c>
      <c r="I2237" s="15" t="n">
        <v>0</v>
      </c>
      <c r="J2237" s="15" t="n">
        <v>0</v>
      </c>
      <c r="K2237" s="15" t="n">
        <v>3.8170350741116</v>
      </c>
      <c r="L2237" s="15" t="n">
        <v>70</v>
      </c>
      <c r="M2237" s="25" t="n">
        <v>5.04152884</v>
      </c>
      <c r="N2237" s="0" t="str">
        <f aca="false">A2237&amp;"_"&amp;B2237</f>
        <v>MAW746_4</v>
      </c>
      <c r="O2237" s="0" t="n">
        <f aca="false">HLOOKUP(N2237,UP!$C$15:$AH$16,2,0)</f>
        <v>1</v>
      </c>
    </row>
    <row r="2238" customFormat="false" ht="15.75" hidden="false" customHeight="true" outlineLevel="0" collapsed="false">
      <c r="A2238" s="21" t="s">
        <v>49</v>
      </c>
      <c r="B2238" s="28" t="n">
        <v>4</v>
      </c>
      <c r="C2238" s="29" t="s">
        <v>56</v>
      </c>
      <c r="D2238" s="30" t="n">
        <v>4354</v>
      </c>
      <c r="E2238" s="24" t="s">
        <v>92</v>
      </c>
      <c r="F2238" s="15" t="n">
        <v>1</v>
      </c>
      <c r="G2238" s="15" t="n">
        <v>0</v>
      </c>
      <c r="H2238" s="2" t="n">
        <f aca="false">MAX(I2238:J2238)</f>
        <v>0</v>
      </c>
      <c r="I2238" s="15" t="n">
        <v>0</v>
      </c>
      <c r="J2238" s="15" t="n">
        <v>0</v>
      </c>
      <c r="K2238" s="15" t="n">
        <v>7.10502594535868</v>
      </c>
      <c r="L2238" s="15" t="n">
        <v>70</v>
      </c>
      <c r="M2238" s="25" t="n">
        <v>5.04152884</v>
      </c>
      <c r="N2238" s="0" t="str">
        <f aca="false">A2238&amp;"_"&amp;B2238</f>
        <v>MAW746_4</v>
      </c>
      <c r="O2238" s="0" t="n">
        <f aca="false">HLOOKUP(N2238,UP!$C$15:$AH$16,2,0)</f>
        <v>1</v>
      </c>
    </row>
    <row r="2239" customFormat="false" ht="15.75" hidden="false" customHeight="true" outlineLevel="0" collapsed="false">
      <c r="A2239" s="21" t="s">
        <v>49</v>
      </c>
      <c r="B2239" s="28" t="n">
        <v>4</v>
      </c>
      <c r="C2239" s="29" t="s">
        <v>56</v>
      </c>
      <c r="D2239" s="30" t="n">
        <v>4321</v>
      </c>
      <c r="E2239" s="24" t="s">
        <v>92</v>
      </c>
      <c r="F2239" s="15" t="n">
        <v>1</v>
      </c>
      <c r="G2239" s="15" t="n">
        <v>0</v>
      </c>
      <c r="H2239" s="2" t="n">
        <f aca="false">MAX(I2239:J2239)</f>
        <v>0</v>
      </c>
      <c r="I2239" s="15" t="n">
        <v>0</v>
      </c>
      <c r="J2239" s="15" t="n">
        <v>0</v>
      </c>
      <c r="K2239" s="15" t="n">
        <v>5.87006587323253</v>
      </c>
      <c r="L2239" s="15" t="n">
        <v>70</v>
      </c>
      <c r="M2239" s="25" t="n">
        <v>5.04152884</v>
      </c>
      <c r="N2239" s="0" t="str">
        <f aca="false">A2239&amp;"_"&amp;B2239</f>
        <v>MAW746_4</v>
      </c>
      <c r="O2239" s="0" t="n">
        <f aca="false">HLOOKUP(N2239,UP!$C$15:$AH$16,2,0)</f>
        <v>1</v>
      </c>
    </row>
    <row r="2240" customFormat="false" ht="15.75" hidden="false" customHeight="true" outlineLevel="0" collapsed="false">
      <c r="A2240" s="21" t="s">
        <v>49</v>
      </c>
      <c r="B2240" s="28" t="n">
        <v>4</v>
      </c>
      <c r="C2240" s="29" t="s">
        <v>56</v>
      </c>
      <c r="D2240" s="30" t="n">
        <v>4641</v>
      </c>
      <c r="E2240" s="24" t="s">
        <v>92</v>
      </c>
      <c r="F2240" s="15" t="n">
        <v>1</v>
      </c>
      <c r="G2240" s="15" t="n">
        <v>0</v>
      </c>
      <c r="H2240" s="2" t="n">
        <f aca="false">MAX(I2240:J2240)</f>
        <v>0</v>
      </c>
      <c r="I2240" s="15" t="n">
        <v>0</v>
      </c>
      <c r="J2240" s="15" t="n">
        <v>0</v>
      </c>
      <c r="K2240" s="15" t="n">
        <v>7.79963208106738</v>
      </c>
      <c r="L2240" s="15" t="n">
        <v>70</v>
      </c>
      <c r="M2240" s="25" t="n">
        <v>5.04152884</v>
      </c>
      <c r="N2240" s="0" t="str">
        <f aca="false">A2240&amp;"_"&amp;B2240</f>
        <v>MAW746_4</v>
      </c>
      <c r="O2240" s="0" t="n">
        <f aca="false">HLOOKUP(N2240,UP!$C$15:$AH$16,2,0)</f>
        <v>1</v>
      </c>
    </row>
    <row r="2241" customFormat="false" ht="15.75" hidden="false" customHeight="true" outlineLevel="0" collapsed="false">
      <c r="A2241" s="21" t="s">
        <v>49</v>
      </c>
      <c r="B2241" s="28" t="n">
        <v>4</v>
      </c>
      <c r="C2241" s="29" t="s">
        <v>56</v>
      </c>
      <c r="D2241" s="30" t="n">
        <v>4316</v>
      </c>
      <c r="E2241" s="24" t="s">
        <v>92</v>
      </c>
      <c r="F2241" s="15" t="n">
        <v>1</v>
      </c>
      <c r="G2241" s="15" t="n">
        <v>0</v>
      </c>
      <c r="H2241" s="2" t="n">
        <f aca="false">MAX(I2241:J2241)</f>
        <v>0</v>
      </c>
      <c r="I2241" s="15" t="n">
        <v>0</v>
      </c>
      <c r="J2241" s="15" t="n">
        <v>0</v>
      </c>
      <c r="K2241" s="15" t="n">
        <v>7.61176484038271</v>
      </c>
      <c r="L2241" s="15" t="n">
        <v>70</v>
      </c>
      <c r="M2241" s="25" t="n">
        <v>5.04152884</v>
      </c>
      <c r="N2241" s="0" t="str">
        <f aca="false">A2241&amp;"_"&amp;B2241</f>
        <v>MAW746_4</v>
      </c>
      <c r="O2241" s="0" t="n">
        <f aca="false">HLOOKUP(N2241,UP!$C$15:$AH$16,2,0)</f>
        <v>1</v>
      </c>
    </row>
    <row r="2242" customFormat="false" ht="15.75" hidden="false" customHeight="true" outlineLevel="0" collapsed="false">
      <c r="A2242" s="21" t="s">
        <v>49</v>
      </c>
      <c r="B2242" s="28" t="n">
        <v>2</v>
      </c>
      <c r="C2242" s="29" t="s">
        <v>54</v>
      </c>
      <c r="D2242" s="30" t="n">
        <v>4280</v>
      </c>
      <c r="E2242" s="24" t="s">
        <v>92</v>
      </c>
      <c r="F2242" s="15" t="n">
        <v>1</v>
      </c>
      <c r="G2242" s="15" t="n">
        <v>0</v>
      </c>
      <c r="H2242" s="2" t="n">
        <f aca="false">MAX(I2242:J2242)</f>
        <v>0</v>
      </c>
      <c r="I2242" s="15" t="n">
        <v>0</v>
      </c>
      <c r="J2242" s="15" t="n">
        <v>0</v>
      </c>
      <c r="K2242" s="15" t="n">
        <v>6.10230811014915</v>
      </c>
      <c r="L2242" s="15" t="n">
        <v>70</v>
      </c>
      <c r="M2242" s="25" t="n">
        <v>5.04152884</v>
      </c>
      <c r="N2242" s="0" t="str">
        <f aca="false">A2242&amp;"_"&amp;B2242</f>
        <v>MAW746_2</v>
      </c>
      <c r="O2242" s="0" t="n">
        <f aca="false">HLOOKUP(N2242,UP!$C$15:$AH$16,2,0)</f>
        <v>1</v>
      </c>
    </row>
    <row r="2243" customFormat="false" ht="15.75" hidden="false" customHeight="true" outlineLevel="0" collapsed="false">
      <c r="A2243" s="21" t="s">
        <v>49</v>
      </c>
      <c r="B2243" s="28" t="n">
        <v>2</v>
      </c>
      <c r="C2243" s="29" t="s">
        <v>57</v>
      </c>
      <c r="D2243" s="30" t="n">
        <v>4478</v>
      </c>
      <c r="E2243" s="24" t="s">
        <v>92</v>
      </c>
      <c r="F2243" s="15" t="n">
        <v>1</v>
      </c>
      <c r="G2243" s="15" t="n">
        <v>0</v>
      </c>
      <c r="H2243" s="2" t="n">
        <f aca="false">MAX(I2243:J2243)</f>
        <v>0</v>
      </c>
      <c r="I2243" s="15" t="n">
        <v>0</v>
      </c>
      <c r="J2243" s="15" t="n">
        <v>0</v>
      </c>
      <c r="K2243" s="15" t="n">
        <v>4.67586796578671</v>
      </c>
      <c r="L2243" s="15" t="n">
        <v>70</v>
      </c>
      <c r="M2243" s="25" t="n">
        <v>5.04152884</v>
      </c>
      <c r="N2243" s="0" t="str">
        <f aca="false">A2243&amp;"_"&amp;B2243</f>
        <v>MAW746_2</v>
      </c>
      <c r="O2243" s="0" t="n">
        <f aca="false">HLOOKUP(N2243,UP!$C$15:$AH$16,2,0)</f>
        <v>1</v>
      </c>
    </row>
    <row r="2244" customFormat="false" ht="15.75" hidden="false" customHeight="true" outlineLevel="0" collapsed="false">
      <c r="A2244" s="21" t="s">
        <v>49</v>
      </c>
      <c r="B2244" s="28" t="n">
        <v>2</v>
      </c>
      <c r="C2244" s="29" t="s">
        <v>56</v>
      </c>
      <c r="D2244" s="30" t="n">
        <v>4632</v>
      </c>
      <c r="E2244" s="24" t="s">
        <v>92</v>
      </c>
      <c r="F2244" s="15" t="n">
        <v>1</v>
      </c>
      <c r="G2244" s="15" t="n">
        <v>0</v>
      </c>
      <c r="H2244" s="2" t="n">
        <f aca="false">MAX(I2244:J2244)</f>
        <v>0</v>
      </c>
      <c r="I2244" s="15" t="n">
        <v>0</v>
      </c>
      <c r="J2244" s="15" t="n">
        <v>0</v>
      </c>
      <c r="K2244" s="15" t="n">
        <v>4.21004831507568</v>
      </c>
      <c r="L2244" s="15" t="n">
        <v>70</v>
      </c>
      <c r="M2244" s="25" t="n">
        <v>5.04152884</v>
      </c>
      <c r="N2244" s="0" t="str">
        <f aca="false">A2244&amp;"_"&amp;B2244</f>
        <v>MAW746_2</v>
      </c>
      <c r="O2244" s="0" t="n">
        <f aca="false">HLOOKUP(N2244,UP!$C$15:$AH$16,2,0)</f>
        <v>1</v>
      </c>
    </row>
    <row r="2245" customFormat="false" ht="15.75" hidden="false" customHeight="true" outlineLevel="0" collapsed="false">
      <c r="A2245" s="21" t="s">
        <v>49</v>
      </c>
      <c r="B2245" s="28" t="n">
        <v>2</v>
      </c>
      <c r="C2245" s="29" t="s">
        <v>56</v>
      </c>
      <c r="D2245" s="30" t="n">
        <v>4625</v>
      </c>
      <c r="E2245" s="24" t="s">
        <v>92</v>
      </c>
      <c r="F2245" s="15" t="n">
        <v>1</v>
      </c>
      <c r="G2245" s="15" t="n">
        <v>0</v>
      </c>
      <c r="H2245" s="2" t="n">
        <f aca="false">MAX(I2245:J2245)</f>
        <v>0</v>
      </c>
      <c r="I2245" s="15" t="n">
        <v>0</v>
      </c>
      <c r="J2245" s="15" t="n">
        <v>0</v>
      </c>
      <c r="K2245" s="15" t="n">
        <v>5.41704821258488</v>
      </c>
      <c r="L2245" s="15" t="n">
        <v>70</v>
      </c>
      <c r="M2245" s="25" t="n">
        <v>5.04152884</v>
      </c>
      <c r="N2245" s="0" t="str">
        <f aca="false">A2245&amp;"_"&amp;B2245</f>
        <v>MAW746_2</v>
      </c>
      <c r="O2245" s="0" t="n">
        <f aca="false">HLOOKUP(N2245,UP!$C$15:$AH$16,2,0)</f>
        <v>1</v>
      </c>
    </row>
    <row r="2246" customFormat="false" ht="15.75" hidden="false" customHeight="true" outlineLevel="0" collapsed="false">
      <c r="A2246" s="21" t="s">
        <v>49</v>
      </c>
      <c r="B2246" s="28" t="n">
        <v>2</v>
      </c>
      <c r="C2246" s="29" t="s">
        <v>56</v>
      </c>
      <c r="D2246" s="30" t="n">
        <v>4628</v>
      </c>
      <c r="E2246" s="24" t="s">
        <v>92</v>
      </c>
      <c r="F2246" s="15" t="n">
        <v>1</v>
      </c>
      <c r="G2246" s="15" t="n">
        <v>0</v>
      </c>
      <c r="H2246" s="2" t="n">
        <f aca="false">MAX(I2246:J2246)</f>
        <v>0</v>
      </c>
      <c r="I2246" s="15" t="n">
        <v>0</v>
      </c>
      <c r="J2246" s="15" t="n">
        <v>0</v>
      </c>
      <c r="K2246" s="15" t="n">
        <v>7.28849495632832</v>
      </c>
      <c r="L2246" s="15" t="n">
        <v>70</v>
      </c>
      <c r="M2246" s="25" t="n">
        <v>5.04152884</v>
      </c>
      <c r="N2246" s="0" t="str">
        <f aca="false">A2246&amp;"_"&amp;B2246</f>
        <v>MAW746_2</v>
      </c>
      <c r="O2246" s="0" t="n">
        <f aca="false">HLOOKUP(N2246,UP!$C$15:$AH$16,2,0)</f>
        <v>1</v>
      </c>
    </row>
    <row r="2247" customFormat="false" ht="15.75" hidden="false" customHeight="true" outlineLevel="0" collapsed="false">
      <c r="A2247" s="21" t="s">
        <v>49</v>
      </c>
      <c r="B2247" s="28" t="n">
        <v>2</v>
      </c>
      <c r="C2247" s="29" t="s">
        <v>57</v>
      </c>
      <c r="D2247" s="30" t="n">
        <v>4292</v>
      </c>
      <c r="E2247" s="24" t="s">
        <v>92</v>
      </c>
      <c r="F2247" s="15" t="n">
        <v>1</v>
      </c>
      <c r="G2247" s="15" t="n">
        <v>0</v>
      </c>
      <c r="H2247" s="2" t="n">
        <f aca="false">MAX(I2247:J2247)</f>
        <v>0</v>
      </c>
      <c r="I2247" s="15" t="n">
        <v>0</v>
      </c>
      <c r="J2247" s="15" t="n">
        <v>0</v>
      </c>
      <c r="K2247" s="15" t="n">
        <v>2.95561036849728</v>
      </c>
      <c r="L2247" s="15" t="n">
        <v>70</v>
      </c>
      <c r="M2247" s="25" t="n">
        <v>5.04152884</v>
      </c>
      <c r="N2247" s="0" t="str">
        <f aca="false">A2247&amp;"_"&amp;B2247</f>
        <v>MAW746_2</v>
      </c>
      <c r="O2247" s="0" t="n">
        <f aca="false">HLOOKUP(N2247,UP!$C$15:$AH$16,2,0)</f>
        <v>1</v>
      </c>
    </row>
    <row r="2248" customFormat="false" ht="15.75" hidden="false" customHeight="true" outlineLevel="0" collapsed="false">
      <c r="A2248" s="21" t="s">
        <v>49</v>
      </c>
      <c r="B2248" s="28" t="n">
        <v>2</v>
      </c>
      <c r="C2248" s="29" t="s">
        <v>56</v>
      </c>
      <c r="D2248" s="30" t="n">
        <v>4298</v>
      </c>
      <c r="E2248" s="24" t="s">
        <v>92</v>
      </c>
      <c r="F2248" s="15" t="n">
        <v>1</v>
      </c>
      <c r="G2248" s="15" t="n">
        <v>0</v>
      </c>
      <c r="H2248" s="2" t="n">
        <f aca="false">MAX(I2248:J2248)</f>
        <v>0</v>
      </c>
      <c r="I2248" s="15" t="n">
        <v>0</v>
      </c>
      <c r="J2248" s="15" t="n">
        <v>0</v>
      </c>
      <c r="K2248" s="15" t="n">
        <v>4.42571865074462</v>
      </c>
      <c r="L2248" s="15" t="n">
        <v>70</v>
      </c>
      <c r="M2248" s="25" t="n">
        <v>5.04152884</v>
      </c>
      <c r="N2248" s="0" t="str">
        <f aca="false">A2248&amp;"_"&amp;B2248</f>
        <v>MAW746_2</v>
      </c>
      <c r="O2248" s="0" t="n">
        <f aca="false">HLOOKUP(N2248,UP!$C$15:$AH$16,2,0)</f>
        <v>1</v>
      </c>
    </row>
    <row r="2249" customFormat="false" ht="15.75" hidden="false" customHeight="true" outlineLevel="0" collapsed="false">
      <c r="A2249" s="21" t="s">
        <v>59</v>
      </c>
      <c r="B2249" s="28" t="n">
        <v>1</v>
      </c>
      <c r="C2249" s="34" t="s">
        <v>56</v>
      </c>
      <c r="D2249" s="34" t="n">
        <v>7046</v>
      </c>
      <c r="E2249" s="24" t="s">
        <v>92</v>
      </c>
      <c r="F2249" s="15" t="n">
        <v>1</v>
      </c>
      <c r="G2249" s="15" t="n">
        <v>0</v>
      </c>
      <c r="H2249" s="2" t="n">
        <f aca="false">MAX(I2249:J2249)</f>
        <v>0</v>
      </c>
      <c r="I2249" s="15" t="n">
        <v>0</v>
      </c>
      <c r="J2249" s="15" t="n">
        <v>0</v>
      </c>
      <c r="K2249" s="15" t="n">
        <v>3.70111030519414</v>
      </c>
      <c r="L2249" s="15" t="n">
        <v>70</v>
      </c>
      <c r="M2249" s="25" t="n">
        <v>5.04152884</v>
      </c>
      <c r="N2249" s="0" t="str">
        <f aca="false">A2249&amp;"_"&amp;B2249</f>
        <v>MAW748_1</v>
      </c>
      <c r="O2249" s="0" t="n">
        <f aca="false">HLOOKUP(N2249,UP!$C$15:$AH$16,2,0)</f>
        <v>0</v>
      </c>
    </row>
    <row r="2250" customFormat="false" ht="15.75" hidden="false" customHeight="true" outlineLevel="0" collapsed="false">
      <c r="A2250" s="21" t="s">
        <v>59</v>
      </c>
      <c r="B2250" s="28" t="n">
        <v>1</v>
      </c>
      <c r="C2250" s="34" t="s">
        <v>56</v>
      </c>
      <c r="D2250" s="34" t="n">
        <v>7049</v>
      </c>
      <c r="E2250" s="24" t="s">
        <v>92</v>
      </c>
      <c r="F2250" s="15" t="n">
        <v>1</v>
      </c>
      <c r="G2250" s="15" t="n">
        <v>0</v>
      </c>
      <c r="H2250" s="2" t="n">
        <f aca="false">MAX(I2250:J2250)</f>
        <v>0</v>
      </c>
      <c r="I2250" s="15" t="n">
        <v>0</v>
      </c>
      <c r="J2250" s="15" t="n">
        <v>0</v>
      </c>
      <c r="K2250" s="15" t="n">
        <v>2.67934656452222</v>
      </c>
      <c r="L2250" s="15" t="n">
        <v>70</v>
      </c>
      <c r="M2250" s="25" t="n">
        <v>5.04152884</v>
      </c>
      <c r="N2250" s="0" t="str">
        <f aca="false">A2250&amp;"_"&amp;B2250</f>
        <v>MAW748_1</v>
      </c>
      <c r="O2250" s="0" t="n">
        <f aca="false">HLOOKUP(N2250,UP!$C$15:$AH$16,2,0)</f>
        <v>0</v>
      </c>
    </row>
    <row r="2251" customFormat="false" ht="15.75" hidden="false" customHeight="true" outlineLevel="0" collapsed="false">
      <c r="A2251" s="21" t="s">
        <v>59</v>
      </c>
      <c r="B2251" s="28" t="n">
        <v>1</v>
      </c>
      <c r="C2251" s="34" t="s">
        <v>56</v>
      </c>
      <c r="D2251" s="34" t="n">
        <v>7132</v>
      </c>
      <c r="E2251" s="24" t="s">
        <v>92</v>
      </c>
      <c r="F2251" s="15" t="n">
        <v>1</v>
      </c>
      <c r="G2251" s="15" t="n">
        <v>0</v>
      </c>
      <c r="H2251" s="2" t="n">
        <f aca="false">MAX(I2251:J2251)</f>
        <v>0</v>
      </c>
      <c r="I2251" s="15" t="n">
        <v>0</v>
      </c>
      <c r="J2251" s="15" t="n">
        <v>0</v>
      </c>
      <c r="K2251" s="15" t="n">
        <v>5.69382252536614</v>
      </c>
      <c r="L2251" s="15" t="n">
        <v>70</v>
      </c>
      <c r="M2251" s="25" t="n">
        <v>5.04152884</v>
      </c>
      <c r="N2251" s="0" t="str">
        <f aca="false">A2251&amp;"_"&amp;B2251</f>
        <v>MAW748_1</v>
      </c>
      <c r="O2251" s="0" t="n">
        <f aca="false">HLOOKUP(N2251,UP!$C$15:$AH$16,2,0)</f>
        <v>0</v>
      </c>
    </row>
    <row r="2252" customFormat="false" ht="15.75" hidden="false" customHeight="true" outlineLevel="0" collapsed="false">
      <c r="A2252" s="21" t="s">
        <v>59</v>
      </c>
      <c r="B2252" s="28" t="n">
        <v>1</v>
      </c>
      <c r="C2252" s="34" t="s">
        <v>67</v>
      </c>
      <c r="D2252" s="34" t="n">
        <v>7041</v>
      </c>
      <c r="E2252" s="24" t="s">
        <v>92</v>
      </c>
      <c r="F2252" s="15" t="n">
        <v>1</v>
      </c>
      <c r="G2252" s="15" t="n">
        <v>0</v>
      </c>
      <c r="H2252" s="2" t="n">
        <f aca="false">MAX(I2252:J2252)</f>
        <v>0</v>
      </c>
      <c r="I2252" s="15" t="n">
        <v>0</v>
      </c>
      <c r="J2252" s="15" t="n">
        <v>0</v>
      </c>
      <c r="K2252" s="15" t="n">
        <v>4.10056381109808</v>
      </c>
      <c r="L2252" s="15" t="n">
        <v>70</v>
      </c>
      <c r="M2252" s="25" t="n">
        <v>5.04152884</v>
      </c>
      <c r="N2252" s="0" t="str">
        <f aca="false">A2252&amp;"_"&amp;B2252</f>
        <v>MAW748_1</v>
      </c>
      <c r="O2252" s="0" t="n">
        <f aca="false">HLOOKUP(N2252,UP!$C$15:$AH$16,2,0)</f>
        <v>0</v>
      </c>
    </row>
    <row r="2253" customFormat="false" ht="15.75" hidden="false" customHeight="true" outlineLevel="0" collapsed="false">
      <c r="A2253" s="21" t="s">
        <v>59</v>
      </c>
      <c r="B2253" s="28" t="n">
        <v>1</v>
      </c>
      <c r="C2253" s="34" t="s">
        <v>56</v>
      </c>
      <c r="D2253" s="34" t="n">
        <v>7125</v>
      </c>
      <c r="E2253" s="24" t="s">
        <v>92</v>
      </c>
      <c r="F2253" s="15" t="n">
        <v>1</v>
      </c>
      <c r="G2253" s="15" t="n">
        <v>0</v>
      </c>
      <c r="H2253" s="2" t="n">
        <f aca="false">MAX(I2253:J2253)</f>
        <v>0</v>
      </c>
      <c r="I2253" s="15" t="n">
        <v>0</v>
      </c>
      <c r="J2253" s="15" t="n">
        <v>0</v>
      </c>
      <c r="K2253" s="15" t="n">
        <v>3.89855940347225</v>
      </c>
      <c r="L2253" s="15" t="n">
        <v>70</v>
      </c>
      <c r="M2253" s="25" t="n">
        <v>5.04152884</v>
      </c>
      <c r="N2253" s="0" t="str">
        <f aca="false">A2253&amp;"_"&amp;B2253</f>
        <v>MAW748_1</v>
      </c>
      <c r="O2253" s="0" t="n">
        <f aca="false">HLOOKUP(N2253,UP!$C$15:$AH$16,2,0)</f>
        <v>0</v>
      </c>
    </row>
    <row r="2254" customFormat="false" ht="15.75" hidden="false" customHeight="true" outlineLevel="0" collapsed="false">
      <c r="A2254" s="21" t="s">
        <v>59</v>
      </c>
      <c r="B2254" s="28" t="n">
        <v>1</v>
      </c>
      <c r="C2254" s="34" t="s">
        <v>56</v>
      </c>
      <c r="D2254" s="34" t="n">
        <v>8556</v>
      </c>
      <c r="E2254" s="24" t="s">
        <v>92</v>
      </c>
      <c r="F2254" s="15" t="n">
        <v>1</v>
      </c>
      <c r="G2254" s="15" t="n">
        <v>0</v>
      </c>
      <c r="H2254" s="2" t="n">
        <f aca="false">MAX(I2254:J2254)</f>
        <v>0</v>
      </c>
      <c r="I2254" s="15" t="n">
        <v>0</v>
      </c>
      <c r="J2254" s="15" t="n">
        <v>0</v>
      </c>
      <c r="K2254" s="15" t="n">
        <v>6.31460123371548</v>
      </c>
      <c r="L2254" s="15" t="n">
        <v>70</v>
      </c>
      <c r="M2254" s="25" t="n">
        <v>5.04152884</v>
      </c>
      <c r="N2254" s="0" t="str">
        <f aca="false">A2254&amp;"_"&amp;B2254</f>
        <v>MAW748_1</v>
      </c>
      <c r="O2254" s="0" t="n">
        <f aca="false">HLOOKUP(N2254,UP!$C$15:$AH$16,2,0)</f>
        <v>0</v>
      </c>
    </row>
    <row r="2255" customFormat="false" ht="15.75" hidden="false" customHeight="true" outlineLevel="0" collapsed="false">
      <c r="A2255" s="21" t="s">
        <v>59</v>
      </c>
      <c r="B2255" s="28" t="n">
        <v>1</v>
      </c>
      <c r="C2255" s="34" t="s">
        <v>56</v>
      </c>
      <c r="D2255" s="34" t="n">
        <v>8543</v>
      </c>
      <c r="E2255" s="24" t="s">
        <v>92</v>
      </c>
      <c r="F2255" s="15" t="n">
        <v>1</v>
      </c>
      <c r="G2255" s="15" t="n">
        <v>0</v>
      </c>
      <c r="H2255" s="2" t="n">
        <f aca="false">MAX(I2255:J2255)</f>
        <v>0</v>
      </c>
      <c r="I2255" s="15" t="n">
        <v>0</v>
      </c>
      <c r="J2255" s="15" t="n">
        <v>0</v>
      </c>
      <c r="K2255" s="15" t="n">
        <v>6.19824449580815</v>
      </c>
      <c r="L2255" s="15" t="n">
        <v>70</v>
      </c>
      <c r="M2255" s="25" t="n">
        <v>5.04152884</v>
      </c>
      <c r="N2255" s="0" t="str">
        <f aca="false">A2255&amp;"_"&amp;B2255</f>
        <v>MAW748_1</v>
      </c>
      <c r="O2255" s="0" t="n">
        <f aca="false">HLOOKUP(N2255,UP!$C$15:$AH$16,2,0)</f>
        <v>0</v>
      </c>
    </row>
    <row r="2256" customFormat="false" ht="15.75" hidden="false" customHeight="true" outlineLevel="0" collapsed="false">
      <c r="A2256" s="21" t="s">
        <v>59</v>
      </c>
      <c r="B2256" s="28" t="n">
        <v>1</v>
      </c>
      <c r="C2256" s="34" t="s">
        <v>56</v>
      </c>
      <c r="D2256" s="34" t="n">
        <v>7453</v>
      </c>
      <c r="E2256" s="24" t="s">
        <v>92</v>
      </c>
      <c r="F2256" s="15" t="n">
        <v>1</v>
      </c>
      <c r="G2256" s="15" t="n">
        <v>0</v>
      </c>
      <c r="H2256" s="2" t="n">
        <f aca="false">MAX(I2256:J2256)</f>
        <v>0</v>
      </c>
      <c r="I2256" s="15" t="n">
        <v>0</v>
      </c>
      <c r="J2256" s="15" t="n">
        <v>0</v>
      </c>
      <c r="K2256" s="15" t="n">
        <v>5.41842265937083</v>
      </c>
      <c r="L2256" s="15" t="n">
        <v>70</v>
      </c>
      <c r="M2256" s="25" t="n">
        <v>5.04152884</v>
      </c>
      <c r="N2256" s="0" t="str">
        <f aca="false">A2256&amp;"_"&amp;B2256</f>
        <v>MAW748_1</v>
      </c>
      <c r="O2256" s="0" t="n">
        <f aca="false">HLOOKUP(N2256,UP!$C$15:$AH$16,2,0)</f>
        <v>0</v>
      </c>
    </row>
    <row r="2257" customFormat="false" ht="15.75" hidden="false" customHeight="true" outlineLevel="0" collapsed="false">
      <c r="A2257" s="21" t="s">
        <v>59</v>
      </c>
      <c r="B2257" s="28" t="n">
        <v>1</v>
      </c>
      <c r="C2257" s="34" t="s">
        <v>56</v>
      </c>
      <c r="D2257" s="34" t="n">
        <v>7975</v>
      </c>
      <c r="E2257" s="24" t="s">
        <v>92</v>
      </c>
      <c r="F2257" s="15" t="n">
        <v>1</v>
      </c>
      <c r="G2257" s="15" t="n">
        <v>0</v>
      </c>
      <c r="H2257" s="2" t="n">
        <f aca="false">MAX(I2257:J2257)</f>
        <v>0</v>
      </c>
      <c r="I2257" s="15" t="n">
        <v>0</v>
      </c>
      <c r="J2257" s="15" t="n">
        <v>0</v>
      </c>
      <c r="K2257" s="15" t="n">
        <v>3.62618332040602</v>
      </c>
      <c r="L2257" s="15" t="n">
        <v>70</v>
      </c>
      <c r="M2257" s="25" t="n">
        <v>5.04152884</v>
      </c>
      <c r="N2257" s="0" t="str">
        <f aca="false">A2257&amp;"_"&amp;B2257</f>
        <v>MAW748_1</v>
      </c>
      <c r="O2257" s="0" t="n">
        <f aca="false">HLOOKUP(N2257,UP!$C$15:$AH$16,2,0)</f>
        <v>0</v>
      </c>
    </row>
    <row r="2258" customFormat="false" ht="15.75" hidden="false" customHeight="true" outlineLevel="0" collapsed="false">
      <c r="A2258" s="21" t="s">
        <v>59</v>
      </c>
      <c r="B2258" s="28" t="n">
        <v>1</v>
      </c>
      <c r="C2258" s="34" t="s">
        <v>56</v>
      </c>
      <c r="D2258" s="34" t="n">
        <v>8532</v>
      </c>
      <c r="E2258" s="24" t="s">
        <v>92</v>
      </c>
      <c r="F2258" s="15" t="n">
        <v>1</v>
      </c>
      <c r="G2258" s="15" t="n">
        <v>0</v>
      </c>
      <c r="H2258" s="2" t="n">
        <f aca="false">MAX(I2258:J2258)</f>
        <v>0</v>
      </c>
      <c r="I2258" s="15" t="n">
        <v>0</v>
      </c>
      <c r="J2258" s="15" t="n">
        <v>0</v>
      </c>
      <c r="K2258" s="15" t="n">
        <v>1.41371669411541</v>
      </c>
      <c r="L2258" s="15" t="n">
        <v>70</v>
      </c>
      <c r="M2258" s="25" t="n">
        <v>5.04152884</v>
      </c>
      <c r="N2258" s="0" t="str">
        <f aca="false">A2258&amp;"_"&amp;B2258</f>
        <v>MAW748_1</v>
      </c>
      <c r="O2258" s="0" t="n">
        <f aca="false">HLOOKUP(N2258,UP!$C$15:$AH$16,2,0)</f>
        <v>0</v>
      </c>
    </row>
    <row r="2259" customFormat="false" ht="15.75" hidden="false" customHeight="true" outlineLevel="0" collapsed="false">
      <c r="A2259" s="21" t="s">
        <v>59</v>
      </c>
      <c r="B2259" s="28" t="n">
        <v>1</v>
      </c>
      <c r="C2259" s="34" t="s">
        <v>56</v>
      </c>
      <c r="D2259" s="34" t="n">
        <v>7972</v>
      </c>
      <c r="E2259" s="24" t="s">
        <v>92</v>
      </c>
      <c r="F2259" s="15" t="n">
        <v>1</v>
      </c>
      <c r="G2259" s="15" t="n">
        <v>0</v>
      </c>
      <c r="H2259" s="2" t="n">
        <f aca="false">MAX(I2259:J2259)</f>
        <v>0</v>
      </c>
      <c r="I2259" s="15" t="n">
        <v>0</v>
      </c>
      <c r="J2259" s="15" t="n">
        <v>0</v>
      </c>
      <c r="K2259" s="15" t="n">
        <v>2.06119894002026</v>
      </c>
      <c r="L2259" s="15" t="n">
        <v>70</v>
      </c>
      <c r="M2259" s="25" t="n">
        <v>5.04152884</v>
      </c>
      <c r="N2259" s="0" t="str">
        <f aca="false">A2259&amp;"_"&amp;B2259</f>
        <v>MAW748_1</v>
      </c>
      <c r="O2259" s="0" t="n">
        <f aca="false">HLOOKUP(N2259,UP!$C$15:$AH$16,2,0)</f>
        <v>0</v>
      </c>
    </row>
    <row r="2260" customFormat="false" ht="15.75" hidden="false" customHeight="true" outlineLevel="0" collapsed="false">
      <c r="A2260" s="21" t="s">
        <v>59</v>
      </c>
      <c r="B2260" s="28" t="n">
        <v>1</v>
      </c>
      <c r="C2260" s="34" t="s">
        <v>56</v>
      </c>
      <c r="D2260" s="34" t="n">
        <v>7080</v>
      </c>
      <c r="E2260" s="24" t="s">
        <v>92</v>
      </c>
      <c r="F2260" s="15" t="n">
        <v>1</v>
      </c>
      <c r="G2260" s="15" t="n">
        <v>0</v>
      </c>
      <c r="H2260" s="2" t="n">
        <f aca="false">MAX(I2260:J2260)</f>
        <v>0</v>
      </c>
      <c r="I2260" s="15" t="n">
        <v>0</v>
      </c>
      <c r="J2260" s="15" t="n">
        <v>0</v>
      </c>
      <c r="K2260" s="15" t="n">
        <v>4.60557483016264</v>
      </c>
      <c r="L2260" s="15" t="n">
        <v>70</v>
      </c>
      <c r="M2260" s="25" t="n">
        <v>5.04152884</v>
      </c>
      <c r="N2260" s="0" t="str">
        <f aca="false">A2260&amp;"_"&amp;B2260</f>
        <v>MAW748_1</v>
      </c>
      <c r="O2260" s="0" t="n">
        <f aca="false">HLOOKUP(N2260,UP!$C$15:$AH$16,2,0)</f>
        <v>0</v>
      </c>
    </row>
    <row r="2261" customFormat="false" ht="15.75" hidden="false" customHeight="true" outlineLevel="0" collapsed="false">
      <c r="A2261" s="21" t="s">
        <v>59</v>
      </c>
      <c r="B2261" s="28" t="n">
        <v>1</v>
      </c>
      <c r="C2261" s="34" t="s">
        <v>56</v>
      </c>
      <c r="D2261" s="34" t="n">
        <v>7443</v>
      </c>
      <c r="E2261" s="24" t="s">
        <v>92</v>
      </c>
      <c r="F2261" s="15" t="n">
        <v>1</v>
      </c>
      <c r="G2261" s="15" t="n">
        <v>0</v>
      </c>
      <c r="H2261" s="2" t="n">
        <f aca="false">MAX(I2261:J2261)</f>
        <v>0</v>
      </c>
      <c r="I2261" s="15" t="n">
        <v>0</v>
      </c>
      <c r="J2261" s="15" t="n">
        <v>0</v>
      </c>
      <c r="K2261" s="15" t="n">
        <v>5.88651996475571</v>
      </c>
      <c r="L2261" s="15" t="n">
        <v>70</v>
      </c>
      <c r="M2261" s="25" t="n">
        <v>5.04152884</v>
      </c>
      <c r="N2261" s="0" t="str">
        <f aca="false">A2261&amp;"_"&amp;B2261</f>
        <v>MAW748_1</v>
      </c>
      <c r="O2261" s="0" t="n">
        <f aca="false">HLOOKUP(N2261,UP!$C$15:$AH$16,2,0)</f>
        <v>0</v>
      </c>
    </row>
    <row r="2262" customFormat="false" ht="15.75" hidden="false" customHeight="true" outlineLevel="0" collapsed="false">
      <c r="A2262" s="21" t="s">
        <v>59</v>
      </c>
      <c r="B2262" s="28" t="n">
        <v>1</v>
      </c>
      <c r="C2262" s="34" t="s">
        <v>56</v>
      </c>
      <c r="D2262" s="34" t="n">
        <v>7969</v>
      </c>
      <c r="E2262" s="24" t="s">
        <v>92</v>
      </c>
      <c r="F2262" s="15" t="n">
        <v>1</v>
      </c>
      <c r="G2262" s="15" t="n">
        <v>0</v>
      </c>
      <c r="H2262" s="2" t="n">
        <f aca="false">MAX(I2262:J2262)</f>
        <v>0</v>
      </c>
      <c r="I2262" s="15" t="n">
        <v>0</v>
      </c>
      <c r="J2262" s="15" t="n">
        <v>0</v>
      </c>
      <c r="K2262" s="15" t="n">
        <v>4.95743320736469</v>
      </c>
      <c r="L2262" s="15" t="n">
        <v>70</v>
      </c>
      <c r="M2262" s="25" t="n">
        <v>5.04152884</v>
      </c>
      <c r="N2262" s="0" t="str">
        <f aca="false">A2262&amp;"_"&amp;B2262</f>
        <v>MAW748_1</v>
      </c>
      <c r="O2262" s="0" t="n">
        <f aca="false">HLOOKUP(N2262,UP!$C$15:$AH$16,2,0)</f>
        <v>0</v>
      </c>
    </row>
    <row r="2263" customFormat="false" ht="15.75" hidden="false" customHeight="true" outlineLevel="0" collapsed="false">
      <c r="A2263" s="21" t="s">
        <v>59</v>
      </c>
      <c r="B2263" s="28" t="n">
        <v>1</v>
      </c>
      <c r="C2263" s="34" t="s">
        <v>56</v>
      </c>
      <c r="D2263" s="34" t="n">
        <v>7079</v>
      </c>
      <c r="E2263" s="24" t="s">
        <v>92</v>
      </c>
      <c r="F2263" s="15" t="n">
        <v>1</v>
      </c>
      <c r="G2263" s="15" t="n">
        <v>0</v>
      </c>
      <c r="H2263" s="2" t="n">
        <f aca="false">MAX(I2263:J2263)</f>
        <v>0</v>
      </c>
      <c r="I2263" s="15" t="n">
        <v>0</v>
      </c>
      <c r="J2263" s="15" t="n">
        <v>0</v>
      </c>
      <c r="K2263" s="15" t="n">
        <v>3.72781384274965</v>
      </c>
      <c r="L2263" s="15" t="n">
        <v>70</v>
      </c>
      <c r="M2263" s="25" t="n">
        <v>5.04152884</v>
      </c>
      <c r="N2263" s="0" t="str">
        <f aca="false">A2263&amp;"_"&amp;B2263</f>
        <v>MAW748_1</v>
      </c>
      <c r="O2263" s="0" t="n">
        <f aca="false">HLOOKUP(N2263,UP!$C$15:$AH$16,2,0)</f>
        <v>0</v>
      </c>
    </row>
    <row r="2264" customFormat="false" ht="15.75" hidden="false" customHeight="true" outlineLevel="0" collapsed="false">
      <c r="A2264" s="21" t="s">
        <v>59</v>
      </c>
      <c r="B2264" s="28" t="n">
        <v>2</v>
      </c>
      <c r="C2264" s="34" t="s">
        <v>56</v>
      </c>
      <c r="D2264" s="34" t="n">
        <v>7728</v>
      </c>
      <c r="E2264" s="24" t="s">
        <v>92</v>
      </c>
      <c r="F2264" s="15" t="n">
        <v>1</v>
      </c>
      <c r="G2264" s="15" t="n">
        <v>0</v>
      </c>
      <c r="H2264" s="2" t="n">
        <f aca="false">MAX(I2264:J2264)</f>
        <v>0</v>
      </c>
      <c r="I2264" s="15" t="n">
        <v>0</v>
      </c>
      <c r="J2264" s="15" t="n">
        <v>0</v>
      </c>
      <c r="K2264" s="15" t="n">
        <v>3.53912193399341</v>
      </c>
      <c r="L2264" s="15" t="n">
        <v>70</v>
      </c>
      <c r="M2264" s="25" t="n">
        <v>5.04152884</v>
      </c>
      <c r="N2264" s="0" t="str">
        <f aca="false">A2264&amp;"_"&amp;B2264</f>
        <v>MAW748_2</v>
      </c>
      <c r="O2264" s="0" t="n">
        <f aca="false">HLOOKUP(N2264,UP!$C$15:$AH$16,2,0)</f>
        <v>0</v>
      </c>
    </row>
    <row r="2265" customFormat="false" ht="15.75" hidden="false" customHeight="true" outlineLevel="0" collapsed="false">
      <c r="A2265" s="21" t="s">
        <v>59</v>
      </c>
      <c r="B2265" s="28" t="n">
        <v>1</v>
      </c>
      <c r="C2265" s="34" t="s">
        <v>56</v>
      </c>
      <c r="D2265" s="34" t="n">
        <v>7056</v>
      </c>
      <c r="E2265" s="24" t="s">
        <v>92</v>
      </c>
      <c r="F2265" s="15" t="n">
        <v>1</v>
      </c>
      <c r="G2265" s="15" t="n">
        <v>0</v>
      </c>
      <c r="H2265" s="2" t="n">
        <f aca="false">MAX(I2265:J2265)</f>
        <v>0</v>
      </c>
      <c r="I2265" s="15" t="n">
        <v>0</v>
      </c>
      <c r="J2265" s="15" t="n">
        <v>0</v>
      </c>
      <c r="K2265" s="15" t="n">
        <v>4.17576568524338</v>
      </c>
      <c r="L2265" s="15" t="n">
        <v>70</v>
      </c>
      <c r="M2265" s="25" t="n">
        <v>5.04152884</v>
      </c>
      <c r="N2265" s="0" t="str">
        <f aca="false">A2265&amp;"_"&amp;B2265</f>
        <v>MAW748_1</v>
      </c>
      <c r="O2265" s="0" t="n">
        <f aca="false">HLOOKUP(N2265,UP!$C$15:$AH$16,2,0)</f>
        <v>0</v>
      </c>
    </row>
    <row r="2266" customFormat="false" ht="15.75" hidden="false" customHeight="true" outlineLevel="0" collapsed="false">
      <c r="A2266" s="21" t="s">
        <v>59</v>
      </c>
      <c r="B2266" s="28" t="n">
        <v>1</v>
      </c>
      <c r="C2266" s="34" t="s">
        <v>56</v>
      </c>
      <c r="D2266" s="34" t="n">
        <v>7063</v>
      </c>
      <c r="E2266" s="24" t="s">
        <v>92</v>
      </c>
      <c r="F2266" s="15" t="n">
        <v>1</v>
      </c>
      <c r="G2266" s="15" t="n">
        <v>0</v>
      </c>
      <c r="H2266" s="2" t="n">
        <f aca="false">MAX(I2266:J2266)</f>
        <v>0</v>
      </c>
      <c r="I2266" s="15" t="n">
        <v>0</v>
      </c>
      <c r="J2266" s="15" t="n">
        <v>0</v>
      </c>
      <c r="K2266" s="15" t="n">
        <v>5.11133197748242</v>
      </c>
      <c r="L2266" s="15" t="n">
        <v>70</v>
      </c>
      <c r="M2266" s="25" t="n">
        <v>5.04152884</v>
      </c>
      <c r="N2266" s="0" t="str">
        <f aca="false">A2266&amp;"_"&amp;B2266</f>
        <v>MAW748_1</v>
      </c>
      <c r="O2266" s="0" t="n">
        <f aca="false">HLOOKUP(N2266,UP!$C$15:$AH$16,2,0)</f>
        <v>0</v>
      </c>
    </row>
    <row r="2267" customFormat="false" ht="15.75" hidden="false" customHeight="true" outlineLevel="0" collapsed="false">
      <c r="A2267" s="21" t="s">
        <v>59</v>
      </c>
      <c r="B2267" s="28" t="n">
        <v>3</v>
      </c>
      <c r="C2267" s="39" t="s">
        <v>56</v>
      </c>
      <c r="D2267" s="39" t="n">
        <v>7475</v>
      </c>
      <c r="E2267" s="24" t="s">
        <v>92</v>
      </c>
      <c r="F2267" s="15" t="n">
        <v>1</v>
      </c>
      <c r="G2267" s="15" t="n">
        <v>0</v>
      </c>
      <c r="H2267" s="2" t="n">
        <f aca="false">MAX(I2267:J2267)</f>
        <v>0</v>
      </c>
      <c r="I2267" s="15" t="n">
        <v>0</v>
      </c>
      <c r="J2267" s="15" t="n">
        <v>0</v>
      </c>
      <c r="K2267" s="15" t="n">
        <v>4.51851344375003</v>
      </c>
      <c r="L2267" s="15" t="n">
        <v>70</v>
      </c>
      <c r="M2267" s="25" t="n">
        <v>5.04152884</v>
      </c>
      <c r="N2267" s="0" t="str">
        <f aca="false">A2267&amp;"_"&amp;B2267</f>
        <v>MAW748_3</v>
      </c>
      <c r="O2267" s="0" t="n">
        <f aca="false">HLOOKUP(N2267,UP!$C$15:$AH$16,2,0)</f>
        <v>0</v>
      </c>
    </row>
    <row r="2268" customFormat="false" ht="15.75" hidden="false" customHeight="true" outlineLevel="0" collapsed="false">
      <c r="A2268" s="21" t="s">
        <v>59</v>
      </c>
      <c r="B2268" s="28" t="n">
        <v>3</v>
      </c>
      <c r="C2268" s="39" t="s">
        <v>58</v>
      </c>
      <c r="D2268" s="39" t="n">
        <v>7477</v>
      </c>
      <c r="E2268" s="24" t="s">
        <v>92</v>
      </c>
      <c r="F2268" s="15" t="n">
        <v>1</v>
      </c>
      <c r="G2268" s="15" t="n">
        <v>0</v>
      </c>
      <c r="H2268" s="2" t="n">
        <f aca="false">MAX(I2268:J2268)</f>
        <v>0</v>
      </c>
      <c r="I2268" s="15" t="n">
        <v>0</v>
      </c>
      <c r="J2268" s="15" t="n">
        <v>0</v>
      </c>
      <c r="K2268" s="15" t="n">
        <v>2.89034378111895</v>
      </c>
      <c r="L2268" s="15" t="n">
        <v>70</v>
      </c>
      <c r="M2268" s="25" t="n">
        <v>5.04152884</v>
      </c>
      <c r="N2268" s="0" t="str">
        <f aca="false">A2268&amp;"_"&amp;B2268</f>
        <v>MAW748_3</v>
      </c>
      <c r="O2268" s="0" t="n">
        <f aca="false">HLOOKUP(N2268,UP!$C$15:$AH$16,2,0)</f>
        <v>0</v>
      </c>
    </row>
    <row r="2269" customFormat="false" ht="15.75" hidden="false" customHeight="true" outlineLevel="0" collapsed="false">
      <c r="A2269" s="21" t="s">
        <v>59</v>
      </c>
      <c r="B2269" s="28" t="n">
        <v>3</v>
      </c>
      <c r="C2269" s="39" t="s">
        <v>56</v>
      </c>
      <c r="D2269" s="39" t="n">
        <v>7478</v>
      </c>
      <c r="E2269" s="24" t="s">
        <v>92</v>
      </c>
      <c r="F2269" s="15" t="n">
        <v>1</v>
      </c>
      <c r="G2269" s="15" t="n">
        <v>0</v>
      </c>
      <c r="H2269" s="2" t="n">
        <f aca="false">MAX(I2269:J2269)</f>
        <v>0</v>
      </c>
      <c r="I2269" s="15" t="n">
        <v>0</v>
      </c>
      <c r="J2269" s="15" t="n">
        <v>0</v>
      </c>
      <c r="K2269" s="15" t="n">
        <v>2.16899483794656</v>
      </c>
      <c r="L2269" s="15" t="n">
        <v>70</v>
      </c>
      <c r="M2269" s="25" t="n">
        <v>5.04152884</v>
      </c>
      <c r="N2269" s="0" t="str">
        <f aca="false">A2269&amp;"_"&amp;B2269</f>
        <v>MAW748_3</v>
      </c>
      <c r="O2269" s="0" t="n">
        <f aca="false">HLOOKUP(N2269,UP!$C$15:$AH$16,2,0)</f>
        <v>0</v>
      </c>
    </row>
    <row r="2270" customFormat="false" ht="15.75" hidden="false" customHeight="true" outlineLevel="0" collapsed="false">
      <c r="A2270" s="21" t="s">
        <v>59</v>
      </c>
      <c r="B2270" s="28" t="n">
        <v>3</v>
      </c>
      <c r="C2270" s="39" t="s">
        <v>56</v>
      </c>
      <c r="D2270" s="39" t="n">
        <v>7474</v>
      </c>
      <c r="E2270" s="24" t="s">
        <v>92</v>
      </c>
      <c r="F2270" s="15" t="n">
        <v>1</v>
      </c>
      <c r="G2270" s="15" t="n">
        <v>0</v>
      </c>
      <c r="H2270" s="2" t="n">
        <f aca="false">MAX(I2270:J2270)</f>
        <v>0</v>
      </c>
      <c r="I2270" s="15" t="n">
        <v>0</v>
      </c>
      <c r="J2270" s="15" t="n">
        <v>0</v>
      </c>
      <c r="K2270" s="15" t="n">
        <v>5.18119314411663</v>
      </c>
      <c r="L2270" s="15" t="n">
        <v>70</v>
      </c>
      <c r="M2270" s="25" t="n">
        <v>5.04152884</v>
      </c>
      <c r="N2270" s="0" t="str">
        <f aca="false">A2270&amp;"_"&amp;B2270</f>
        <v>MAW748_3</v>
      </c>
      <c r="O2270" s="0" t="n">
        <f aca="false">HLOOKUP(N2270,UP!$C$15:$AH$16,2,0)</f>
        <v>0</v>
      </c>
    </row>
    <row r="2271" customFormat="false" ht="15.75" hidden="false" customHeight="true" outlineLevel="0" collapsed="false">
      <c r="A2271" s="21" t="s">
        <v>59</v>
      </c>
      <c r="B2271" s="28" t="n">
        <v>3</v>
      </c>
      <c r="C2271" s="39" t="s">
        <v>56</v>
      </c>
      <c r="D2271" s="39" t="n">
        <v>7986</v>
      </c>
      <c r="E2271" s="24" t="s">
        <v>92</v>
      </c>
      <c r="F2271" s="15" t="n">
        <v>1</v>
      </c>
      <c r="G2271" s="15" t="n">
        <v>0</v>
      </c>
      <c r="H2271" s="2" t="n">
        <f aca="false">MAX(I2271:J2271)</f>
        <v>0</v>
      </c>
      <c r="I2271" s="15" t="n">
        <v>0</v>
      </c>
      <c r="J2271" s="15" t="n">
        <v>0</v>
      </c>
      <c r="K2271" s="15" t="n">
        <v>4.30017275432554</v>
      </c>
      <c r="L2271" s="15" t="n">
        <v>70</v>
      </c>
      <c r="M2271" s="25" t="n">
        <v>5.04152884</v>
      </c>
      <c r="N2271" s="0" t="str">
        <f aca="false">A2271&amp;"_"&amp;B2271</f>
        <v>MAW748_3</v>
      </c>
      <c r="O2271" s="0" t="n">
        <f aca="false">HLOOKUP(N2271,UP!$C$15:$AH$16,2,0)</f>
        <v>0</v>
      </c>
    </row>
    <row r="2272" customFormat="false" ht="15.75" hidden="false" customHeight="true" outlineLevel="0" collapsed="false">
      <c r="A2272" s="21" t="s">
        <v>59</v>
      </c>
      <c r="B2272" s="28" t="n">
        <v>3</v>
      </c>
      <c r="C2272" s="39" t="s">
        <v>56</v>
      </c>
      <c r="D2272" s="39" t="n">
        <v>7993</v>
      </c>
      <c r="E2272" s="24" t="s">
        <v>92</v>
      </c>
      <c r="F2272" s="15" t="n">
        <v>1</v>
      </c>
      <c r="G2272" s="15" t="n">
        <v>0</v>
      </c>
      <c r="H2272" s="2" t="n">
        <f aca="false">MAX(I2272:J2272)</f>
        <v>0</v>
      </c>
      <c r="I2272" s="15" t="n">
        <v>0</v>
      </c>
      <c r="J2272" s="15" t="n">
        <v>0</v>
      </c>
      <c r="K2272" s="15" t="n">
        <v>4.98884913390059</v>
      </c>
      <c r="L2272" s="15" t="n">
        <v>70</v>
      </c>
      <c r="M2272" s="25" t="n">
        <v>5.04152884</v>
      </c>
      <c r="N2272" s="0" t="str">
        <f aca="false">A2272&amp;"_"&amp;B2272</f>
        <v>MAW748_3</v>
      </c>
      <c r="O2272" s="0" t="n">
        <f aca="false">HLOOKUP(N2272,UP!$C$15:$AH$16,2,0)</f>
        <v>0</v>
      </c>
    </row>
    <row r="2273" customFormat="false" ht="15.75" hidden="false" customHeight="true" outlineLevel="0" collapsed="false">
      <c r="A2273" s="21" t="s">
        <v>59</v>
      </c>
      <c r="B2273" s="28" t="n">
        <v>3</v>
      </c>
      <c r="C2273" s="39" t="s">
        <v>56</v>
      </c>
      <c r="D2273" s="39" t="n">
        <v>7470</v>
      </c>
      <c r="E2273" s="24" t="s">
        <v>92</v>
      </c>
      <c r="F2273" s="15" t="n">
        <v>1</v>
      </c>
      <c r="G2273" s="15" t="n">
        <v>0</v>
      </c>
      <c r="H2273" s="2" t="n">
        <f aca="false">MAX(I2273:J2273)</f>
        <v>0</v>
      </c>
      <c r="I2273" s="15" t="n">
        <v>0</v>
      </c>
      <c r="J2273" s="15" t="n">
        <v>0</v>
      </c>
      <c r="K2273" s="15" t="n">
        <v>7.12921620879132</v>
      </c>
      <c r="L2273" s="15" t="n">
        <v>70</v>
      </c>
      <c r="M2273" s="25" t="n">
        <v>5.04152884</v>
      </c>
      <c r="N2273" s="0" t="str">
        <f aca="false">A2273&amp;"_"&amp;B2273</f>
        <v>MAW748_3</v>
      </c>
      <c r="O2273" s="0" t="n">
        <f aca="false">HLOOKUP(N2273,UP!$C$15:$AH$16,2,0)</f>
        <v>0</v>
      </c>
    </row>
    <row r="2274" customFormat="false" ht="15.75" hidden="false" customHeight="true" outlineLevel="0" collapsed="false">
      <c r="A2274" s="21" t="s">
        <v>59</v>
      </c>
      <c r="B2274" s="28" t="n">
        <v>3</v>
      </c>
      <c r="C2274" s="39" t="s">
        <v>53</v>
      </c>
      <c r="D2274" s="39" t="n">
        <v>7330</v>
      </c>
      <c r="E2274" s="24" t="s">
        <v>92</v>
      </c>
      <c r="F2274" s="15" t="n">
        <v>1</v>
      </c>
      <c r="G2274" s="15" t="n">
        <v>0</v>
      </c>
      <c r="H2274" s="2" t="n">
        <f aca="false">MAX(I2274:J2274)</f>
        <v>0</v>
      </c>
      <c r="I2274" s="15" t="n">
        <v>0</v>
      </c>
      <c r="J2274" s="15" t="n">
        <v>0</v>
      </c>
      <c r="K2274" s="15" t="n">
        <v>2.90577685502971</v>
      </c>
      <c r="L2274" s="15" t="n">
        <v>70</v>
      </c>
      <c r="M2274" s="25" t="n">
        <v>5.04152884</v>
      </c>
      <c r="N2274" s="0" t="str">
        <f aca="false">A2274&amp;"_"&amp;B2274</f>
        <v>MAW748_3</v>
      </c>
      <c r="O2274" s="0" t="n">
        <f aca="false">HLOOKUP(N2274,UP!$C$15:$AH$16,2,0)</f>
        <v>0</v>
      </c>
    </row>
    <row r="2275" customFormat="false" ht="15.75" hidden="false" customHeight="true" outlineLevel="0" collapsed="false">
      <c r="A2275" s="21" t="s">
        <v>59</v>
      </c>
      <c r="B2275" s="28" t="n">
        <v>3</v>
      </c>
      <c r="C2275" s="39" t="s">
        <v>56</v>
      </c>
      <c r="D2275" s="39" t="n">
        <v>7739</v>
      </c>
      <c r="E2275" s="24" t="s">
        <v>92</v>
      </c>
      <c r="F2275" s="15" t="n">
        <v>1</v>
      </c>
      <c r="G2275" s="15" t="n">
        <v>0</v>
      </c>
      <c r="H2275" s="2" t="n">
        <f aca="false">MAX(I2275:J2275)</f>
        <v>0</v>
      </c>
      <c r="I2275" s="15" t="n">
        <v>0</v>
      </c>
      <c r="J2275" s="15" t="n">
        <v>0</v>
      </c>
      <c r="K2275" s="15" t="n">
        <v>3.63694327524456</v>
      </c>
      <c r="L2275" s="15" t="n">
        <v>70</v>
      </c>
      <c r="M2275" s="25" t="n">
        <v>5.04152884</v>
      </c>
      <c r="N2275" s="0" t="str">
        <f aca="false">A2275&amp;"_"&amp;B2275</f>
        <v>MAW748_3</v>
      </c>
      <c r="O2275" s="0" t="n">
        <f aca="false">HLOOKUP(N2275,UP!$C$15:$AH$16,2,0)</f>
        <v>0</v>
      </c>
    </row>
    <row r="2276" customFormat="false" ht="15.75" hidden="false" customHeight="true" outlineLevel="0" collapsed="false">
      <c r="A2276" s="21" t="s">
        <v>59</v>
      </c>
      <c r="B2276" s="70" t="n">
        <v>3</v>
      </c>
      <c r="C2276" s="71" t="s">
        <v>76</v>
      </c>
      <c r="D2276" s="72" t="n">
        <v>7726</v>
      </c>
      <c r="E2276" s="73" t="s">
        <v>92</v>
      </c>
      <c r="F2276" s="15" t="n">
        <v>1</v>
      </c>
      <c r="G2276" s="15" t="n">
        <v>0</v>
      </c>
      <c r="H2276" s="2" t="n">
        <f aca="false">MAX(I2276:J2276)</f>
        <v>0</v>
      </c>
      <c r="I2276" s="15" t="n">
        <v>0</v>
      </c>
      <c r="J2276" s="15" t="n">
        <v>0</v>
      </c>
      <c r="K2276" s="15" t="n">
        <v>4.80094262330775</v>
      </c>
      <c r="L2276" s="15" t="n">
        <v>70</v>
      </c>
      <c r="M2276" s="25" t="n">
        <v>5.04152884</v>
      </c>
      <c r="N2276" s="0" t="str">
        <f aca="false">A2276&amp;"_"&amp;B2276</f>
        <v>MAW748_3</v>
      </c>
      <c r="O2276" s="0" t="n">
        <f aca="false">HLOOKUP(N2276,UP!$C$15:$AH$16,2,0)</f>
        <v>0</v>
      </c>
    </row>
    <row r="2277" customFormat="false" ht="15.75" hidden="false" customHeight="true" outlineLevel="0" collapsed="false">
      <c r="A2277" s="21" t="s">
        <v>59</v>
      </c>
      <c r="B2277" s="28" t="n">
        <v>3</v>
      </c>
      <c r="C2277" s="39" t="s">
        <v>76</v>
      </c>
      <c r="D2277" s="39" t="n">
        <v>7328</v>
      </c>
      <c r="E2277" s="24" t="s">
        <v>92</v>
      </c>
      <c r="F2277" s="15" t="n">
        <v>1</v>
      </c>
      <c r="G2277" s="15" t="n">
        <v>0</v>
      </c>
      <c r="H2277" s="2" t="n">
        <f aca="false">MAX(I2277:J2277)</f>
        <v>0</v>
      </c>
      <c r="I2277" s="15" t="n">
        <v>0</v>
      </c>
      <c r="J2277" s="15" t="n">
        <v>0</v>
      </c>
      <c r="K2277" s="15" t="n">
        <v>4.64998909630276</v>
      </c>
      <c r="L2277" s="15" t="n">
        <v>70</v>
      </c>
      <c r="M2277" s="25" t="n">
        <v>5.04152884</v>
      </c>
      <c r="N2277" s="0" t="str">
        <f aca="false">A2277&amp;"_"&amp;B2277</f>
        <v>MAW748_3</v>
      </c>
      <c r="O2277" s="0" t="n">
        <f aca="false">HLOOKUP(N2277,UP!$C$15:$AH$16,2,0)</f>
        <v>0</v>
      </c>
    </row>
    <row r="2278" customFormat="false" ht="15.75" hidden="false" customHeight="true" outlineLevel="0" collapsed="false">
      <c r="A2278" s="21" t="s">
        <v>59</v>
      </c>
      <c r="B2278" s="70" t="n">
        <v>3</v>
      </c>
      <c r="C2278" s="71" t="s">
        <v>56</v>
      </c>
      <c r="D2278" s="72" t="n">
        <v>7329</v>
      </c>
      <c r="E2278" s="73" t="s">
        <v>92</v>
      </c>
      <c r="F2278" s="15" t="n">
        <v>1</v>
      </c>
      <c r="G2278" s="15" t="n">
        <v>0</v>
      </c>
      <c r="H2278" s="2" t="n">
        <f aca="false">MAX(I2278:J2278)</f>
        <v>0</v>
      </c>
      <c r="I2278" s="15" t="n">
        <v>0</v>
      </c>
      <c r="J2278" s="15" t="n">
        <v>0</v>
      </c>
      <c r="K2278" s="15" t="n">
        <v>4.1367706664307</v>
      </c>
      <c r="L2278" s="15" t="n">
        <v>70</v>
      </c>
      <c r="M2278" s="25" t="n">
        <v>5.04152884</v>
      </c>
      <c r="N2278" s="0" t="str">
        <f aca="false">A2278&amp;"_"&amp;B2278</f>
        <v>MAW748_3</v>
      </c>
      <c r="O2278" s="0" t="n">
        <f aca="false">HLOOKUP(N2278,UP!$C$15:$AH$16,2,0)</f>
        <v>0</v>
      </c>
    </row>
    <row r="2279" customFormat="false" ht="15.75" hidden="false" customHeight="true" outlineLevel="0" collapsed="false">
      <c r="A2279" s="21" t="s">
        <v>69</v>
      </c>
      <c r="B2279" s="12" t="n">
        <v>1</v>
      </c>
      <c r="C2279" s="44" t="s">
        <v>66</v>
      </c>
      <c r="D2279" s="44" t="n">
        <v>19680</v>
      </c>
      <c r="E2279" s="24" t="s">
        <v>92</v>
      </c>
      <c r="F2279" s="15" t="n">
        <v>1</v>
      </c>
      <c r="G2279" s="15" t="n">
        <v>0</v>
      </c>
      <c r="H2279" s="2" t="n">
        <f aca="false">MAX(I2279:J2279)</f>
        <v>0</v>
      </c>
      <c r="I2279" s="15" t="n">
        <v>0</v>
      </c>
      <c r="J2279" s="15" t="n">
        <v>0</v>
      </c>
      <c r="K2279" s="15" t="n">
        <v>5.96242869724807</v>
      </c>
      <c r="L2279" s="15" t="n">
        <v>70</v>
      </c>
      <c r="M2279" s="25" t="n">
        <v>5.04152884</v>
      </c>
      <c r="N2279" s="0" t="str">
        <f aca="false">A2279&amp;"_"&amp;B2279</f>
        <v>MAW750_1</v>
      </c>
      <c r="O2279" s="0" t="n">
        <f aca="false">HLOOKUP(N2279,UP!$C$15:$AH$16,2,0)</f>
        <v>0</v>
      </c>
    </row>
    <row r="2280" customFormat="false" ht="15.75" hidden="false" customHeight="true" outlineLevel="0" collapsed="false">
      <c r="A2280" s="21" t="s">
        <v>69</v>
      </c>
      <c r="B2280" s="12" t="n">
        <v>1</v>
      </c>
      <c r="C2280" s="44" t="s">
        <v>66</v>
      </c>
      <c r="D2280" s="44" t="n">
        <v>19681</v>
      </c>
      <c r="E2280" s="24" t="s">
        <v>92</v>
      </c>
      <c r="F2280" s="15" t="n">
        <v>1</v>
      </c>
      <c r="G2280" s="15" t="n">
        <v>0</v>
      </c>
      <c r="H2280" s="2" t="n">
        <f aca="false">MAX(I2280:J2280)</f>
        <v>0</v>
      </c>
      <c r="I2280" s="15" t="n">
        <v>0</v>
      </c>
      <c r="J2280" s="15" t="n">
        <v>0</v>
      </c>
      <c r="K2280" s="15" t="n">
        <v>4.71317437854809</v>
      </c>
      <c r="L2280" s="15" t="n">
        <v>70</v>
      </c>
      <c r="M2280" s="25" t="n">
        <v>5.04152884</v>
      </c>
      <c r="N2280" s="0" t="str">
        <f aca="false">A2280&amp;"_"&amp;B2280</f>
        <v>MAW750_1</v>
      </c>
      <c r="O2280" s="0" t="n">
        <f aca="false">HLOOKUP(N2280,UP!$C$15:$AH$16,2,0)</f>
        <v>0</v>
      </c>
    </row>
    <row r="2281" customFormat="false" ht="15.75" hidden="false" customHeight="true" outlineLevel="0" collapsed="false">
      <c r="A2281" s="21" t="s">
        <v>69</v>
      </c>
      <c r="B2281" s="12" t="n">
        <v>1</v>
      </c>
      <c r="C2281" s="44" t="s">
        <v>66</v>
      </c>
      <c r="D2281" s="44" t="n">
        <v>18752</v>
      </c>
      <c r="E2281" s="24" t="s">
        <v>92</v>
      </c>
      <c r="F2281" s="15" t="n">
        <v>1</v>
      </c>
      <c r="G2281" s="15" t="n">
        <v>0</v>
      </c>
      <c r="H2281" s="2" t="n">
        <f aca="false">MAX(I2281:J2281)</f>
        <v>0</v>
      </c>
      <c r="I2281" s="15" t="n">
        <v>0</v>
      </c>
      <c r="J2281" s="15" t="n">
        <v>0</v>
      </c>
      <c r="K2281" s="15" t="n">
        <v>1.83217683557357</v>
      </c>
      <c r="L2281" s="15" t="n">
        <v>70</v>
      </c>
      <c r="M2281" s="25" t="n">
        <v>5.04152884</v>
      </c>
      <c r="N2281" s="0" t="str">
        <f aca="false">A2281&amp;"_"&amp;B2281</f>
        <v>MAW750_1</v>
      </c>
      <c r="O2281" s="0" t="n">
        <f aca="false">HLOOKUP(N2281,UP!$C$15:$AH$16,2,0)</f>
        <v>0</v>
      </c>
    </row>
    <row r="2282" customFormat="false" ht="15.75" hidden="false" customHeight="true" outlineLevel="0" collapsed="false">
      <c r="A2282" s="21" t="s">
        <v>69</v>
      </c>
      <c r="B2282" s="12" t="n">
        <v>1</v>
      </c>
      <c r="C2282" s="44" t="s">
        <v>66</v>
      </c>
      <c r="D2282" s="44" t="n">
        <v>18068</v>
      </c>
      <c r="E2282" s="24" t="s">
        <v>92</v>
      </c>
      <c r="F2282" s="15" t="n">
        <v>1</v>
      </c>
      <c r="G2282" s="15" t="n">
        <v>0</v>
      </c>
      <c r="H2282" s="2" t="n">
        <f aca="false">MAX(I2282:J2282)</f>
        <v>0</v>
      </c>
      <c r="I2282" s="15" t="n">
        <v>0</v>
      </c>
      <c r="J2282" s="15" t="n">
        <v>0</v>
      </c>
      <c r="K2282" s="15" t="n">
        <v>4.86671971949229</v>
      </c>
      <c r="L2282" s="15" t="n">
        <v>70</v>
      </c>
      <c r="M2282" s="25" t="n">
        <v>5.04152884</v>
      </c>
      <c r="N2282" s="0" t="str">
        <f aca="false">A2282&amp;"_"&amp;B2282</f>
        <v>MAW750_1</v>
      </c>
      <c r="O2282" s="0" t="n">
        <f aca="false">HLOOKUP(N2282,UP!$C$15:$AH$16,2,0)</f>
        <v>0</v>
      </c>
    </row>
    <row r="2283" customFormat="false" ht="15.75" hidden="false" customHeight="true" outlineLevel="0" collapsed="false">
      <c r="A2283" s="21" t="s">
        <v>69</v>
      </c>
      <c r="B2283" s="12" t="n">
        <v>1</v>
      </c>
      <c r="C2283" s="44" t="s">
        <v>66</v>
      </c>
      <c r="D2283" s="44" t="n">
        <v>19623</v>
      </c>
      <c r="E2283" s="24" t="s">
        <v>92</v>
      </c>
      <c r="F2283" s="15" t="n">
        <v>1</v>
      </c>
      <c r="G2283" s="15" t="n">
        <v>0</v>
      </c>
      <c r="H2283" s="2" t="n">
        <f aca="false">MAX(I2283:J2283)</f>
        <v>0</v>
      </c>
      <c r="I2283" s="15" t="n">
        <v>0</v>
      </c>
      <c r="J2283" s="15" t="n">
        <v>0</v>
      </c>
      <c r="K2283" s="15" t="n">
        <v>2.94017729458652</v>
      </c>
      <c r="L2283" s="15" t="n">
        <v>70</v>
      </c>
      <c r="M2283" s="25" t="n">
        <v>5.04152884</v>
      </c>
      <c r="N2283" s="0" t="str">
        <f aca="false">A2283&amp;"_"&amp;B2283</f>
        <v>MAW750_1</v>
      </c>
      <c r="O2283" s="0" t="n">
        <f aca="false">HLOOKUP(N2283,UP!$C$15:$AH$16,2,0)</f>
        <v>0</v>
      </c>
    </row>
    <row r="2284" customFormat="false" ht="15.75" hidden="false" customHeight="true" outlineLevel="0" collapsed="false">
      <c r="A2284" s="21" t="s">
        <v>69</v>
      </c>
      <c r="B2284" s="12" t="n">
        <v>1</v>
      </c>
      <c r="C2284" s="44" t="s">
        <v>56</v>
      </c>
      <c r="D2284" s="44" t="n">
        <v>18751</v>
      </c>
      <c r="E2284" s="24" t="s">
        <v>92</v>
      </c>
      <c r="F2284" s="15" t="n">
        <v>1</v>
      </c>
      <c r="G2284" s="15" t="n">
        <v>0</v>
      </c>
      <c r="H2284" s="2" t="n">
        <f aca="false">MAX(I2284:J2284)</f>
        <v>0</v>
      </c>
      <c r="I2284" s="15" t="n">
        <v>0</v>
      </c>
      <c r="J2284" s="15" t="n">
        <v>0</v>
      </c>
      <c r="K2284" s="15" t="n">
        <v>4.72106763009023</v>
      </c>
      <c r="L2284" s="15" t="n">
        <v>70</v>
      </c>
      <c r="M2284" s="25" t="n">
        <v>5.04152884</v>
      </c>
      <c r="N2284" s="0" t="str">
        <f aca="false">A2284&amp;"_"&amp;B2284</f>
        <v>MAW750_1</v>
      </c>
      <c r="O2284" s="0" t="n">
        <f aca="false">HLOOKUP(N2284,UP!$C$15:$AH$16,2,0)</f>
        <v>0</v>
      </c>
    </row>
    <row r="2285" customFormat="false" ht="15.75" hidden="false" customHeight="true" outlineLevel="0" collapsed="false">
      <c r="A2285" s="21" t="s">
        <v>69</v>
      </c>
      <c r="B2285" s="12" t="n">
        <v>1</v>
      </c>
      <c r="C2285" s="44" t="s">
        <v>56</v>
      </c>
      <c r="D2285" s="44" t="n">
        <v>19855</v>
      </c>
      <c r="E2285" s="24" t="s">
        <v>92</v>
      </c>
      <c r="F2285" s="15" t="n">
        <v>1</v>
      </c>
      <c r="G2285" s="15" t="n">
        <v>0</v>
      </c>
      <c r="H2285" s="2" t="n">
        <f aca="false">MAX(I2285:J2285)</f>
        <v>0</v>
      </c>
      <c r="I2285" s="15" t="n">
        <v>0</v>
      </c>
      <c r="J2285" s="15" t="n">
        <v>0</v>
      </c>
      <c r="K2285" s="15" t="n">
        <v>5.16446416323626</v>
      </c>
      <c r="L2285" s="15" t="n">
        <v>70</v>
      </c>
      <c r="M2285" s="25" t="n">
        <v>5.04152884</v>
      </c>
      <c r="N2285" s="0" t="str">
        <f aca="false">A2285&amp;"_"&amp;B2285</f>
        <v>MAW750_1</v>
      </c>
      <c r="O2285" s="0" t="n">
        <f aca="false">HLOOKUP(N2285,UP!$C$15:$AH$16,2,0)</f>
        <v>0</v>
      </c>
    </row>
    <row r="2286" customFormat="false" ht="15.75" hidden="false" customHeight="true" outlineLevel="0" collapsed="false">
      <c r="A2286" s="21" t="s">
        <v>69</v>
      </c>
      <c r="B2286" s="12" t="n">
        <v>1</v>
      </c>
      <c r="C2286" s="44" t="s">
        <v>56</v>
      </c>
      <c r="D2286" s="44" t="n">
        <v>19864</v>
      </c>
      <c r="E2286" s="24" t="s">
        <v>92</v>
      </c>
      <c r="F2286" s="15" t="n">
        <v>1</v>
      </c>
      <c r="G2286" s="15" t="n">
        <v>0</v>
      </c>
      <c r="H2286" s="2" t="n">
        <f aca="false">MAX(I2286:J2286)</f>
        <v>0</v>
      </c>
      <c r="I2286" s="15" t="n">
        <v>0</v>
      </c>
      <c r="J2286" s="15" t="n">
        <v>0</v>
      </c>
      <c r="K2286" s="15" t="n">
        <v>5.85643921509758</v>
      </c>
      <c r="L2286" s="15" t="n">
        <v>70</v>
      </c>
      <c r="M2286" s="25" t="n">
        <v>5.04152884</v>
      </c>
      <c r="N2286" s="0" t="str">
        <f aca="false">A2286&amp;"_"&amp;B2286</f>
        <v>MAW750_1</v>
      </c>
      <c r="O2286" s="0" t="n">
        <f aca="false">HLOOKUP(N2286,UP!$C$15:$AH$16,2,0)</f>
        <v>0</v>
      </c>
    </row>
    <row r="2287" customFormat="false" ht="15.75" hidden="false" customHeight="true" outlineLevel="0" collapsed="false">
      <c r="A2287" s="21" t="s">
        <v>69</v>
      </c>
      <c r="B2287" s="12" t="n">
        <v>1</v>
      </c>
      <c r="C2287" s="44" t="s">
        <v>56</v>
      </c>
      <c r="D2287" s="44" t="n">
        <v>19866</v>
      </c>
      <c r="E2287" s="24" t="s">
        <v>92</v>
      </c>
      <c r="F2287" s="15" t="n">
        <v>1</v>
      </c>
      <c r="G2287" s="15" t="n">
        <v>0</v>
      </c>
      <c r="H2287" s="2" t="n">
        <f aca="false">MAX(I2287:J2287)</f>
        <v>0</v>
      </c>
      <c r="I2287" s="15" t="n">
        <v>0</v>
      </c>
      <c r="J2287" s="15" t="n">
        <v>0</v>
      </c>
      <c r="K2287" s="15" t="n">
        <v>2.40233663229194</v>
      </c>
      <c r="L2287" s="15" t="n">
        <v>70</v>
      </c>
      <c r="M2287" s="25" t="n">
        <v>5.04152884</v>
      </c>
      <c r="N2287" s="0" t="str">
        <f aca="false">A2287&amp;"_"&amp;B2287</f>
        <v>MAW750_1</v>
      </c>
      <c r="O2287" s="0" t="n">
        <f aca="false">HLOOKUP(N2287,UP!$C$15:$AH$16,2,0)</f>
        <v>0</v>
      </c>
    </row>
    <row r="2288" customFormat="false" ht="15.75" hidden="false" customHeight="true" outlineLevel="0" collapsed="false">
      <c r="A2288" s="21" t="s">
        <v>69</v>
      </c>
      <c r="B2288" s="12" t="n">
        <v>1</v>
      </c>
      <c r="C2288" s="44" t="s">
        <v>56</v>
      </c>
      <c r="D2288" s="44" t="n">
        <v>18486</v>
      </c>
      <c r="E2288" s="24" t="s">
        <v>92</v>
      </c>
      <c r="F2288" s="15" t="n">
        <v>1</v>
      </c>
      <c r="G2288" s="15" t="n">
        <v>0</v>
      </c>
      <c r="H2288" s="2" t="n">
        <f aca="false">MAX(I2288:J2288)</f>
        <v>0</v>
      </c>
      <c r="I2288" s="15" t="n">
        <v>0</v>
      </c>
      <c r="J2288" s="15" t="n">
        <v>0</v>
      </c>
      <c r="K2288" s="15" t="n">
        <v>4.16763681425222</v>
      </c>
      <c r="L2288" s="15" t="n">
        <v>70</v>
      </c>
      <c r="M2288" s="25" t="n">
        <v>5.04152884</v>
      </c>
      <c r="N2288" s="0" t="str">
        <f aca="false">A2288&amp;"_"&amp;B2288</f>
        <v>MAW750_1</v>
      </c>
      <c r="O2288" s="0" t="n">
        <f aca="false">HLOOKUP(N2288,UP!$C$15:$AH$16,2,0)</f>
        <v>0</v>
      </c>
    </row>
    <row r="2289" customFormat="false" ht="15.75" hidden="false" customHeight="true" outlineLevel="0" collapsed="false">
      <c r="A2289" s="21" t="s">
        <v>69</v>
      </c>
      <c r="B2289" s="12" t="n">
        <v>1</v>
      </c>
      <c r="C2289" s="44" t="s">
        <v>56</v>
      </c>
      <c r="D2289" s="44" t="n">
        <v>18566</v>
      </c>
      <c r="E2289" s="24" t="s">
        <v>92</v>
      </c>
      <c r="F2289" s="15" t="n">
        <v>1</v>
      </c>
      <c r="G2289" s="15" t="n">
        <v>0</v>
      </c>
      <c r="H2289" s="2" t="n">
        <f aca="false">MAX(I2289:J2289)</f>
        <v>0</v>
      </c>
      <c r="I2289" s="15" t="n">
        <v>0</v>
      </c>
      <c r="J2289" s="15" t="n">
        <v>0</v>
      </c>
      <c r="K2289" s="15" t="n">
        <v>4.44739564005439</v>
      </c>
      <c r="L2289" s="15" t="n">
        <v>70</v>
      </c>
      <c r="M2289" s="25" t="n">
        <v>5.04152884</v>
      </c>
      <c r="N2289" s="0" t="str">
        <f aca="false">A2289&amp;"_"&amp;B2289</f>
        <v>MAW750_1</v>
      </c>
      <c r="O2289" s="0" t="n">
        <f aca="false">HLOOKUP(N2289,UP!$C$15:$AH$16,2,0)</f>
        <v>0</v>
      </c>
    </row>
    <row r="2290" customFormat="false" ht="15.75" hidden="false" customHeight="true" outlineLevel="0" collapsed="false">
      <c r="A2290" s="21" t="s">
        <v>69</v>
      </c>
      <c r="B2290" s="12" t="n">
        <v>1</v>
      </c>
      <c r="C2290" s="44" t="s">
        <v>56</v>
      </c>
      <c r="D2290" s="44" t="n">
        <v>18489</v>
      </c>
      <c r="E2290" s="24" t="s">
        <v>92</v>
      </c>
      <c r="F2290" s="15" t="n">
        <v>1</v>
      </c>
      <c r="G2290" s="15" t="n">
        <v>0</v>
      </c>
      <c r="H2290" s="2" t="n">
        <f aca="false">MAX(I2290:J2290)</f>
        <v>0</v>
      </c>
      <c r="I2290" s="15" t="n">
        <v>0</v>
      </c>
      <c r="J2290" s="15" t="n">
        <v>0</v>
      </c>
      <c r="K2290" s="15" t="n">
        <v>5.52378382299059</v>
      </c>
      <c r="L2290" s="15" t="n">
        <v>70</v>
      </c>
      <c r="M2290" s="25" t="n">
        <v>5.04152884</v>
      </c>
      <c r="N2290" s="0" t="str">
        <f aca="false">A2290&amp;"_"&amp;B2290</f>
        <v>MAW750_1</v>
      </c>
      <c r="O2290" s="0" t="n">
        <f aca="false">HLOOKUP(N2290,UP!$C$15:$AH$16,2,0)</f>
        <v>0</v>
      </c>
    </row>
    <row r="2291" customFormat="false" ht="15.75" hidden="false" customHeight="true" outlineLevel="0" collapsed="false">
      <c r="A2291" s="21" t="s">
        <v>69</v>
      </c>
      <c r="B2291" s="12" t="n">
        <v>1</v>
      </c>
      <c r="C2291" s="44" t="s">
        <v>56</v>
      </c>
      <c r="D2291" s="44" t="n">
        <v>19876</v>
      </c>
      <c r="E2291" s="24" t="s">
        <v>92</v>
      </c>
      <c r="F2291" s="15" t="n">
        <v>1</v>
      </c>
      <c r="G2291" s="15" t="n">
        <v>0</v>
      </c>
      <c r="H2291" s="2" t="n">
        <f aca="false">MAX(I2291:J2291)</f>
        <v>0</v>
      </c>
      <c r="I2291" s="15" t="n">
        <v>0</v>
      </c>
      <c r="J2291" s="15" t="n">
        <v>0</v>
      </c>
      <c r="K2291" s="15" t="n">
        <v>4.02555828649362</v>
      </c>
      <c r="L2291" s="15" t="n">
        <v>70</v>
      </c>
      <c r="M2291" s="25" t="n">
        <v>5.04152884</v>
      </c>
      <c r="N2291" s="0" t="str">
        <f aca="false">A2291&amp;"_"&amp;B2291</f>
        <v>MAW750_1</v>
      </c>
      <c r="O2291" s="0" t="n">
        <f aca="false">HLOOKUP(N2291,UP!$C$15:$AH$16,2,0)</f>
        <v>0</v>
      </c>
    </row>
    <row r="2292" customFormat="false" ht="15.75" hidden="false" customHeight="true" outlineLevel="0" collapsed="false">
      <c r="A2292" s="21" t="s">
        <v>69</v>
      </c>
      <c r="B2292" s="12" t="n">
        <v>1</v>
      </c>
      <c r="C2292" s="44" t="s">
        <v>56</v>
      </c>
      <c r="D2292" s="44" t="n">
        <v>18569</v>
      </c>
      <c r="E2292" s="24" t="s">
        <v>92</v>
      </c>
      <c r="F2292" s="15" t="n">
        <v>1</v>
      </c>
      <c r="G2292" s="15" t="n">
        <v>0</v>
      </c>
      <c r="H2292" s="2" t="n">
        <f aca="false">MAX(I2292:J2292)</f>
        <v>0</v>
      </c>
      <c r="I2292" s="15" t="n">
        <v>0</v>
      </c>
      <c r="J2292" s="15" t="n">
        <v>0</v>
      </c>
      <c r="K2292" s="15" t="n">
        <v>3.82598861317433</v>
      </c>
      <c r="L2292" s="15" t="n">
        <v>70</v>
      </c>
      <c r="M2292" s="25" t="n">
        <v>5.04152884</v>
      </c>
      <c r="N2292" s="0" t="str">
        <f aca="false">A2292&amp;"_"&amp;B2292</f>
        <v>MAW750_1</v>
      </c>
      <c r="O2292" s="0" t="n">
        <f aca="false">HLOOKUP(N2292,UP!$C$15:$AH$16,2,0)</f>
        <v>0</v>
      </c>
    </row>
    <row r="2293" customFormat="false" ht="15.75" hidden="false" customHeight="true" outlineLevel="0" collapsed="false">
      <c r="A2293" s="21" t="s">
        <v>69</v>
      </c>
      <c r="B2293" s="12" t="n">
        <v>1</v>
      </c>
      <c r="C2293" s="44" t="s">
        <v>56</v>
      </c>
      <c r="D2293" s="44" t="n">
        <v>19299</v>
      </c>
      <c r="E2293" s="24" t="s">
        <v>92</v>
      </c>
      <c r="F2293" s="15" t="n">
        <v>1</v>
      </c>
      <c r="G2293" s="15" t="n">
        <v>0</v>
      </c>
      <c r="H2293" s="2" t="n">
        <f aca="false">MAX(I2293:J2293)</f>
        <v>0</v>
      </c>
      <c r="I2293" s="15" t="n">
        <v>0</v>
      </c>
      <c r="J2293" s="15" t="n">
        <v>0</v>
      </c>
      <c r="K2293" s="15" t="n">
        <v>4.973455329898</v>
      </c>
      <c r="L2293" s="15" t="n">
        <v>70</v>
      </c>
      <c r="M2293" s="25" t="n">
        <v>5.04152884</v>
      </c>
      <c r="N2293" s="0" t="str">
        <f aca="false">A2293&amp;"_"&amp;B2293</f>
        <v>MAW750_1</v>
      </c>
      <c r="O2293" s="0" t="n">
        <f aca="false">HLOOKUP(N2293,UP!$C$15:$AH$16,2,0)</f>
        <v>0</v>
      </c>
    </row>
    <row r="2294" customFormat="false" ht="15.75" hidden="false" customHeight="true" outlineLevel="0" collapsed="false">
      <c r="A2294" s="21" t="s">
        <v>69</v>
      </c>
      <c r="B2294" s="12" t="n">
        <v>1</v>
      </c>
      <c r="C2294" s="44" t="s">
        <v>56</v>
      </c>
      <c r="D2294" s="44" t="n">
        <v>23498</v>
      </c>
      <c r="E2294" s="24" t="s">
        <v>92</v>
      </c>
      <c r="F2294" s="15" t="n">
        <v>1</v>
      </c>
      <c r="G2294" s="15" t="n">
        <v>0</v>
      </c>
      <c r="H2294" s="2" t="n">
        <f aca="false">MAX(I2294:J2294)</f>
        <v>0</v>
      </c>
      <c r="I2294" s="15" t="n">
        <v>0</v>
      </c>
      <c r="J2294" s="15" t="n">
        <v>0</v>
      </c>
      <c r="K2294" s="15" t="n">
        <v>5.29118815690044</v>
      </c>
      <c r="L2294" s="15" t="n">
        <v>70</v>
      </c>
      <c r="M2294" s="25" t="n">
        <v>5.04152884</v>
      </c>
      <c r="N2294" s="0" t="str">
        <f aca="false">A2294&amp;"_"&amp;B2294</f>
        <v>MAW750_1</v>
      </c>
      <c r="O2294" s="0" t="n">
        <f aca="false">HLOOKUP(N2294,UP!$C$15:$AH$16,2,0)</f>
        <v>0</v>
      </c>
    </row>
    <row r="2295" customFormat="false" ht="15.75" hidden="false" customHeight="true" outlineLevel="0" collapsed="false">
      <c r="A2295" s="21" t="s">
        <v>69</v>
      </c>
      <c r="B2295" s="12" t="n">
        <v>1</v>
      </c>
      <c r="C2295" s="44" t="s">
        <v>56</v>
      </c>
      <c r="D2295" s="44" t="n">
        <v>23656</v>
      </c>
      <c r="E2295" s="24" t="s">
        <v>92</v>
      </c>
      <c r="F2295" s="15" t="n">
        <v>1</v>
      </c>
      <c r="G2295" s="15" t="n">
        <v>0</v>
      </c>
      <c r="H2295" s="2" t="n">
        <f aca="false">MAX(I2295:J2295)</f>
        <v>0</v>
      </c>
      <c r="I2295" s="15" t="n">
        <v>0</v>
      </c>
      <c r="J2295" s="15" t="n">
        <v>0</v>
      </c>
      <c r="K2295" s="15" t="n">
        <v>5.37467598166959</v>
      </c>
      <c r="L2295" s="15" t="n">
        <v>70</v>
      </c>
      <c r="M2295" s="25" t="n">
        <v>5.04152884</v>
      </c>
      <c r="N2295" s="0" t="str">
        <f aca="false">A2295&amp;"_"&amp;B2295</f>
        <v>MAW750_1</v>
      </c>
      <c r="O2295" s="0" t="n">
        <f aca="false">HLOOKUP(N2295,UP!$C$15:$AH$16,2,0)</f>
        <v>0</v>
      </c>
    </row>
    <row r="2296" customFormat="false" ht="15.75" hidden="false" customHeight="true" outlineLevel="0" collapsed="false">
      <c r="A2296" s="21" t="s">
        <v>69</v>
      </c>
      <c r="B2296" s="12" t="n">
        <v>1</v>
      </c>
      <c r="C2296" s="44" t="s">
        <v>56</v>
      </c>
      <c r="D2296" s="44" t="n">
        <v>18659</v>
      </c>
      <c r="E2296" s="24" t="s">
        <v>92</v>
      </c>
      <c r="F2296" s="15" t="n">
        <v>1</v>
      </c>
      <c r="G2296" s="15" t="n">
        <v>0</v>
      </c>
      <c r="H2296" s="2" t="n">
        <f aca="false">MAX(I2296:J2296)</f>
        <v>0</v>
      </c>
      <c r="I2296" s="15" t="n">
        <v>0</v>
      </c>
      <c r="J2296" s="15" t="n">
        <v>0</v>
      </c>
      <c r="K2296" s="15" t="n">
        <v>6.62934954769701</v>
      </c>
      <c r="L2296" s="15" t="n">
        <v>70</v>
      </c>
      <c r="M2296" s="25" t="n">
        <v>5.04152884</v>
      </c>
      <c r="N2296" s="0" t="str">
        <f aca="false">A2296&amp;"_"&amp;B2296</f>
        <v>MAW750_1</v>
      </c>
      <c r="O2296" s="0" t="n">
        <f aca="false">HLOOKUP(N2296,UP!$C$15:$AH$16,2,0)</f>
        <v>0</v>
      </c>
    </row>
    <row r="2297" customFormat="false" ht="15.75" hidden="false" customHeight="true" outlineLevel="0" collapsed="false">
      <c r="A2297" s="21" t="s">
        <v>69</v>
      </c>
      <c r="B2297" s="12" t="n">
        <v>1</v>
      </c>
      <c r="C2297" s="44" t="s">
        <v>56</v>
      </c>
      <c r="D2297" s="44" t="n">
        <v>18671</v>
      </c>
      <c r="E2297" s="24" t="s">
        <v>92</v>
      </c>
      <c r="F2297" s="15" t="n">
        <v>1</v>
      </c>
      <c r="G2297" s="15" t="n">
        <v>0</v>
      </c>
      <c r="H2297" s="2" t="n">
        <f aca="false">MAX(I2297:J2297)</f>
        <v>0</v>
      </c>
      <c r="I2297" s="15" t="n">
        <v>0</v>
      </c>
      <c r="J2297" s="15" t="n">
        <v>0</v>
      </c>
      <c r="K2297" s="15" t="n">
        <v>4.69746641528014</v>
      </c>
      <c r="L2297" s="15" t="n">
        <v>70</v>
      </c>
      <c r="M2297" s="25" t="n">
        <v>5.04152884</v>
      </c>
      <c r="N2297" s="0" t="str">
        <f aca="false">A2297&amp;"_"&amp;B2297</f>
        <v>MAW750_1</v>
      </c>
      <c r="O2297" s="0" t="n">
        <f aca="false">HLOOKUP(N2297,UP!$C$15:$AH$16,2,0)</f>
        <v>0</v>
      </c>
    </row>
    <row r="2298" customFormat="false" ht="15.75" hidden="false" customHeight="true" outlineLevel="0" collapsed="false">
      <c r="A2298" s="21" t="s">
        <v>69</v>
      </c>
      <c r="B2298" s="12" t="n">
        <v>1</v>
      </c>
      <c r="C2298" s="44" t="s">
        <v>67</v>
      </c>
      <c r="D2298" s="44" t="n">
        <v>18493</v>
      </c>
      <c r="E2298" s="24" t="s">
        <v>92</v>
      </c>
      <c r="F2298" s="15" t="n">
        <v>1</v>
      </c>
      <c r="G2298" s="15" t="n">
        <v>0</v>
      </c>
      <c r="H2298" s="2" t="n">
        <f aca="false">MAX(I2298:J2298)</f>
        <v>0</v>
      </c>
      <c r="I2298" s="15" t="n">
        <v>0</v>
      </c>
      <c r="J2298" s="15" t="n">
        <v>0</v>
      </c>
      <c r="K2298" s="15" t="n">
        <v>8.938302338361</v>
      </c>
      <c r="L2298" s="15" t="n">
        <v>70</v>
      </c>
      <c r="M2298" s="25" t="n">
        <v>5.04152884</v>
      </c>
      <c r="N2298" s="0" t="str">
        <f aca="false">A2298&amp;"_"&amp;B2298</f>
        <v>MAW750_1</v>
      </c>
      <c r="O2298" s="0" t="n">
        <f aca="false">HLOOKUP(N2298,UP!$C$15:$AH$16,2,0)</f>
        <v>0</v>
      </c>
    </row>
    <row r="2299" customFormat="false" ht="15.75" hidden="false" customHeight="true" outlineLevel="0" collapsed="false">
      <c r="A2299" s="21" t="s">
        <v>69</v>
      </c>
      <c r="B2299" s="12" t="n">
        <v>2</v>
      </c>
      <c r="C2299" s="44" t="s">
        <v>66</v>
      </c>
      <c r="D2299" s="44" t="n">
        <v>23510</v>
      </c>
      <c r="E2299" s="24" t="s">
        <v>92</v>
      </c>
      <c r="F2299" s="15" t="n">
        <v>1</v>
      </c>
      <c r="G2299" s="15" t="n">
        <v>0</v>
      </c>
      <c r="H2299" s="2" t="n">
        <f aca="false">MAX(I2299:J2299)</f>
        <v>0</v>
      </c>
      <c r="I2299" s="15" t="n">
        <v>0</v>
      </c>
      <c r="J2299" s="15" t="n">
        <v>0</v>
      </c>
      <c r="K2299" s="15" t="n">
        <v>3.50695987920229</v>
      </c>
      <c r="L2299" s="15" t="n">
        <v>70</v>
      </c>
      <c r="M2299" s="25" t="n">
        <v>5.04152884</v>
      </c>
      <c r="N2299" s="0" t="str">
        <f aca="false">A2299&amp;"_"&amp;B2299</f>
        <v>MAW750_2</v>
      </c>
      <c r="O2299" s="0" t="n">
        <f aca="false">HLOOKUP(N2299,UP!$C$15:$AH$16,2,0)</f>
        <v>0</v>
      </c>
    </row>
    <row r="2300" customFormat="false" ht="15.75" hidden="false" customHeight="true" outlineLevel="0" collapsed="false">
      <c r="A2300" s="21" t="s">
        <v>69</v>
      </c>
      <c r="B2300" s="12" t="n">
        <v>2</v>
      </c>
      <c r="C2300" s="44" t="s">
        <v>66</v>
      </c>
      <c r="D2300" s="44" t="n">
        <v>23515</v>
      </c>
      <c r="E2300" s="24" t="s">
        <v>92</v>
      </c>
      <c r="F2300" s="15" t="n">
        <v>1</v>
      </c>
      <c r="G2300" s="15" t="n">
        <v>0</v>
      </c>
      <c r="H2300" s="2" t="n">
        <f aca="false">MAX(I2300:J2300)</f>
        <v>0</v>
      </c>
      <c r="I2300" s="15" t="n">
        <v>0</v>
      </c>
      <c r="J2300" s="15" t="n">
        <v>0</v>
      </c>
      <c r="K2300" s="15" t="n">
        <v>3.99516337757014</v>
      </c>
      <c r="L2300" s="15" t="n">
        <v>70</v>
      </c>
      <c r="M2300" s="25" t="n">
        <v>5.04152884</v>
      </c>
      <c r="N2300" s="0" t="str">
        <f aca="false">A2300&amp;"_"&amp;B2300</f>
        <v>MAW750_2</v>
      </c>
      <c r="O2300" s="0" t="n">
        <f aca="false">HLOOKUP(N2300,UP!$C$15:$AH$16,2,0)</f>
        <v>0</v>
      </c>
    </row>
    <row r="2301" customFormat="false" ht="15.75" hidden="false" customHeight="true" outlineLevel="0" collapsed="false">
      <c r="A2301" s="21" t="s">
        <v>69</v>
      </c>
      <c r="B2301" s="12" t="n">
        <v>2</v>
      </c>
      <c r="C2301" s="44" t="s">
        <v>66</v>
      </c>
      <c r="D2301" s="44" t="n">
        <v>19319</v>
      </c>
      <c r="E2301" s="24" t="s">
        <v>92</v>
      </c>
      <c r="F2301" s="15" t="n">
        <v>1</v>
      </c>
      <c r="G2301" s="15" t="n">
        <v>0</v>
      </c>
      <c r="H2301" s="2" t="n">
        <f aca="false">MAX(I2301:J2301)</f>
        <v>0</v>
      </c>
      <c r="I2301" s="15" t="n">
        <v>0</v>
      </c>
      <c r="J2301" s="15" t="n">
        <v>0</v>
      </c>
      <c r="K2301" s="15" t="n">
        <v>2.8627763055837</v>
      </c>
      <c r="L2301" s="15" t="n">
        <v>70</v>
      </c>
      <c r="M2301" s="25" t="n">
        <v>5.04152884</v>
      </c>
      <c r="N2301" s="0" t="str">
        <f aca="false">A2301&amp;"_"&amp;B2301</f>
        <v>MAW750_2</v>
      </c>
      <c r="O2301" s="0" t="n">
        <f aca="false">HLOOKUP(N2301,UP!$C$15:$AH$16,2,0)</f>
        <v>0</v>
      </c>
    </row>
    <row r="2302" customFormat="false" ht="15.75" hidden="false" customHeight="true" outlineLevel="0" collapsed="false">
      <c r="A2302" s="21" t="s">
        <v>69</v>
      </c>
      <c r="B2302" s="12" t="n">
        <v>2</v>
      </c>
      <c r="C2302" s="44" t="s">
        <v>66</v>
      </c>
      <c r="D2302" s="44" t="n">
        <v>23641</v>
      </c>
      <c r="E2302" s="24" t="s">
        <v>92</v>
      </c>
      <c r="F2302" s="15" t="n">
        <v>1</v>
      </c>
      <c r="G2302" s="15" t="n">
        <v>0</v>
      </c>
      <c r="H2302" s="2" t="n">
        <f aca="false">MAX(I2302:J2302)</f>
        <v>0</v>
      </c>
      <c r="I2302" s="15" t="n">
        <v>0</v>
      </c>
      <c r="J2302" s="15" t="n">
        <v>0</v>
      </c>
      <c r="K2302" s="15" t="n">
        <v>2.90534488603984</v>
      </c>
      <c r="L2302" s="15" t="n">
        <v>70</v>
      </c>
      <c r="M2302" s="25" t="n">
        <v>5.04152884</v>
      </c>
      <c r="N2302" s="0" t="str">
        <f aca="false">A2302&amp;"_"&amp;B2302</f>
        <v>MAW750_2</v>
      </c>
      <c r="O2302" s="0" t="n">
        <f aca="false">HLOOKUP(N2302,UP!$C$15:$AH$16,2,0)</f>
        <v>0</v>
      </c>
    </row>
    <row r="2303" customFormat="false" ht="15.75" hidden="false" customHeight="true" outlineLevel="0" collapsed="false">
      <c r="A2303" s="21" t="s">
        <v>69</v>
      </c>
      <c r="B2303" s="12" t="n">
        <v>2</v>
      </c>
      <c r="C2303" s="44" t="s">
        <v>66</v>
      </c>
      <c r="D2303" s="44" t="n">
        <v>23777</v>
      </c>
      <c r="E2303" s="24" t="s">
        <v>92</v>
      </c>
      <c r="F2303" s="15" t="n">
        <v>1</v>
      </c>
      <c r="G2303" s="15" t="n">
        <v>0</v>
      </c>
      <c r="H2303" s="2" t="n">
        <f aca="false">MAX(I2303:J2303)</f>
        <v>0</v>
      </c>
      <c r="I2303" s="15" t="n">
        <v>0</v>
      </c>
      <c r="J2303" s="15" t="n">
        <v>0</v>
      </c>
      <c r="K2303" s="15" t="n">
        <v>4.35000626779311</v>
      </c>
      <c r="L2303" s="15" t="n">
        <v>70</v>
      </c>
      <c r="M2303" s="25" t="n">
        <v>5.04152884</v>
      </c>
      <c r="N2303" s="0" t="str">
        <f aca="false">A2303&amp;"_"&amp;B2303</f>
        <v>MAW750_2</v>
      </c>
      <c r="O2303" s="0" t="n">
        <f aca="false">HLOOKUP(N2303,UP!$C$15:$AH$16,2,0)</f>
        <v>0</v>
      </c>
    </row>
    <row r="2304" customFormat="false" ht="15.75" hidden="false" customHeight="true" outlineLevel="0" collapsed="false">
      <c r="A2304" s="21" t="s">
        <v>69</v>
      </c>
      <c r="B2304" s="12" t="n">
        <v>2</v>
      </c>
      <c r="C2304" s="44" t="s">
        <v>66</v>
      </c>
      <c r="D2304" s="44" t="n">
        <v>23778</v>
      </c>
      <c r="E2304" s="24" t="s">
        <v>92</v>
      </c>
      <c r="F2304" s="15" t="n">
        <v>1</v>
      </c>
      <c r="G2304" s="15" t="n">
        <v>0</v>
      </c>
      <c r="H2304" s="2" t="n">
        <f aca="false">MAX(I2304:J2304)</f>
        <v>0</v>
      </c>
      <c r="I2304" s="15" t="n">
        <v>0</v>
      </c>
      <c r="J2304" s="15" t="n">
        <v>0</v>
      </c>
      <c r="K2304" s="15" t="n">
        <v>3.07078900915951</v>
      </c>
      <c r="L2304" s="15" t="n">
        <v>70</v>
      </c>
      <c r="M2304" s="25" t="n">
        <v>5.04152884</v>
      </c>
      <c r="N2304" s="0" t="str">
        <f aca="false">A2304&amp;"_"&amp;B2304</f>
        <v>MAW750_2</v>
      </c>
      <c r="O2304" s="0" t="n">
        <f aca="false">HLOOKUP(N2304,UP!$C$15:$AH$16,2,0)</f>
        <v>0</v>
      </c>
    </row>
    <row r="2305" customFormat="false" ht="15.75" hidden="false" customHeight="true" outlineLevel="0" collapsed="false">
      <c r="A2305" s="21" t="s">
        <v>69</v>
      </c>
      <c r="B2305" s="12" t="n">
        <v>2</v>
      </c>
      <c r="C2305" s="44" t="s">
        <v>66</v>
      </c>
      <c r="D2305" s="44" t="n">
        <v>23780</v>
      </c>
      <c r="E2305" s="24" t="s">
        <v>92</v>
      </c>
      <c r="F2305" s="15" t="n">
        <v>1</v>
      </c>
      <c r="G2305" s="15" t="n">
        <v>0</v>
      </c>
      <c r="H2305" s="2" t="n">
        <f aca="false">MAX(I2305:J2305)</f>
        <v>0</v>
      </c>
      <c r="I2305" s="15" t="n">
        <v>0</v>
      </c>
      <c r="J2305" s="15" t="n">
        <v>0</v>
      </c>
      <c r="K2305" s="15" t="n">
        <v>2.56620995908482</v>
      </c>
      <c r="L2305" s="15" t="n">
        <v>70</v>
      </c>
      <c r="M2305" s="25" t="n">
        <v>5.04152884</v>
      </c>
      <c r="N2305" s="0" t="str">
        <f aca="false">A2305&amp;"_"&amp;B2305</f>
        <v>MAW750_2</v>
      </c>
      <c r="O2305" s="0" t="n">
        <f aca="false">HLOOKUP(N2305,UP!$C$15:$AH$16,2,0)</f>
        <v>0</v>
      </c>
    </row>
    <row r="2306" customFormat="false" ht="15.75" hidden="false" customHeight="true" outlineLevel="0" collapsed="false">
      <c r="A2306" s="21" t="s">
        <v>69</v>
      </c>
      <c r="B2306" s="60" t="n">
        <v>2</v>
      </c>
      <c r="C2306" s="61" t="s">
        <v>66</v>
      </c>
      <c r="D2306" s="61" t="n">
        <v>18846</v>
      </c>
      <c r="E2306" s="24" t="s">
        <v>92</v>
      </c>
      <c r="F2306" s="15" t="n">
        <v>1</v>
      </c>
      <c r="G2306" s="15" t="n">
        <v>0</v>
      </c>
      <c r="H2306" s="2" t="n">
        <f aca="false">MAX(I2306:J2306)</f>
        <v>0</v>
      </c>
      <c r="I2306" s="15" t="n">
        <v>0</v>
      </c>
      <c r="J2306" s="15" t="n">
        <v>0</v>
      </c>
      <c r="K2306" s="15" t="n">
        <v>3.8223757816227</v>
      </c>
      <c r="L2306" s="15" t="n">
        <v>70</v>
      </c>
      <c r="M2306" s="25" t="n">
        <v>5.04152884</v>
      </c>
      <c r="N2306" s="0" t="str">
        <f aca="false">A2306&amp;"_"&amp;B2306</f>
        <v>MAW750_2</v>
      </c>
      <c r="O2306" s="0" t="n">
        <f aca="false">HLOOKUP(N2306,UP!$C$15:$AH$16,2,0)</f>
        <v>0</v>
      </c>
    </row>
    <row r="2307" customFormat="false" ht="15.75" hidden="false" customHeight="true" outlineLevel="0" collapsed="false">
      <c r="A2307" s="21" t="s">
        <v>69</v>
      </c>
      <c r="B2307" s="60" t="n">
        <v>2</v>
      </c>
      <c r="C2307" s="61" t="s">
        <v>66</v>
      </c>
      <c r="D2307" s="61" t="n">
        <v>19140</v>
      </c>
      <c r="E2307" s="24" t="s">
        <v>92</v>
      </c>
      <c r="F2307" s="15" t="n">
        <v>1</v>
      </c>
      <c r="G2307" s="15" t="n">
        <v>0</v>
      </c>
      <c r="H2307" s="2" t="n">
        <f aca="false">MAX(I2307:J2307)</f>
        <v>0</v>
      </c>
      <c r="I2307" s="15" t="n">
        <v>0</v>
      </c>
      <c r="J2307" s="15" t="n">
        <v>0</v>
      </c>
      <c r="K2307" s="15" t="n">
        <v>2.04140690630265</v>
      </c>
      <c r="L2307" s="15" t="n">
        <v>70</v>
      </c>
      <c r="M2307" s="25" t="n">
        <v>5.04152884</v>
      </c>
      <c r="N2307" s="0" t="str">
        <f aca="false">A2307&amp;"_"&amp;B2307</f>
        <v>MAW750_2</v>
      </c>
      <c r="O2307" s="0" t="n">
        <f aca="false">HLOOKUP(N2307,UP!$C$15:$AH$16,2,0)</f>
        <v>0</v>
      </c>
    </row>
    <row r="2308" customFormat="false" ht="15.75" hidden="false" customHeight="true" outlineLevel="0" collapsed="false">
      <c r="A2308" s="21" t="s">
        <v>69</v>
      </c>
      <c r="B2308" s="60" t="n">
        <v>2</v>
      </c>
      <c r="C2308" s="61" t="s">
        <v>66</v>
      </c>
      <c r="D2308" s="61" t="n">
        <v>18858</v>
      </c>
      <c r="E2308" s="24" t="s">
        <v>92</v>
      </c>
      <c r="F2308" s="15" t="n">
        <v>1</v>
      </c>
      <c r="G2308" s="15" t="n">
        <v>0</v>
      </c>
      <c r="H2308" s="2" t="n">
        <f aca="false">MAX(I2308:J2308)</f>
        <v>0</v>
      </c>
      <c r="I2308" s="15" t="n">
        <v>0</v>
      </c>
      <c r="J2308" s="15" t="n">
        <v>0</v>
      </c>
      <c r="K2308" s="15" t="n">
        <v>3.98208649814957</v>
      </c>
      <c r="L2308" s="15" t="n">
        <v>70</v>
      </c>
      <c r="M2308" s="25" t="n">
        <v>5.04152884</v>
      </c>
      <c r="N2308" s="0" t="str">
        <f aca="false">A2308&amp;"_"&amp;B2308</f>
        <v>MAW750_2</v>
      </c>
      <c r="O2308" s="0" t="n">
        <f aca="false">HLOOKUP(N2308,UP!$C$15:$AH$16,2,0)</f>
        <v>0</v>
      </c>
    </row>
    <row r="2309" customFormat="false" ht="15.75" hidden="false" customHeight="true" outlineLevel="0" collapsed="false">
      <c r="A2309" s="21" t="s">
        <v>69</v>
      </c>
      <c r="B2309" s="60" t="n">
        <v>2</v>
      </c>
      <c r="C2309" s="61" t="s">
        <v>66</v>
      </c>
      <c r="D2309" s="61" t="n">
        <v>18861</v>
      </c>
      <c r="E2309" s="24" t="s">
        <v>92</v>
      </c>
      <c r="F2309" s="15" t="n">
        <v>1</v>
      </c>
      <c r="G2309" s="15" t="n">
        <v>0</v>
      </c>
      <c r="H2309" s="2" t="n">
        <f aca="false">MAX(I2309:J2309)</f>
        <v>0</v>
      </c>
      <c r="I2309" s="15" t="n">
        <v>0</v>
      </c>
      <c r="J2309" s="15" t="n">
        <v>0</v>
      </c>
      <c r="K2309" s="15" t="n">
        <v>3.86038905273114</v>
      </c>
      <c r="L2309" s="15" t="n">
        <v>70</v>
      </c>
      <c r="M2309" s="25" t="n">
        <v>5.04152884</v>
      </c>
      <c r="N2309" s="0" t="str">
        <f aca="false">A2309&amp;"_"&amp;B2309</f>
        <v>MAW750_2</v>
      </c>
      <c r="O2309" s="0" t="n">
        <f aca="false">HLOOKUP(N2309,UP!$C$15:$AH$16,2,0)</f>
        <v>0</v>
      </c>
    </row>
    <row r="2310" customFormat="false" ht="15.75" hidden="false" customHeight="true" outlineLevel="0" collapsed="false">
      <c r="A2310" s="21" t="s">
        <v>69</v>
      </c>
      <c r="B2310" s="12" t="n">
        <v>2</v>
      </c>
      <c r="C2310" s="44" t="s">
        <v>56</v>
      </c>
      <c r="D2310" s="44" t="n">
        <v>23651</v>
      </c>
      <c r="E2310" s="24" t="s">
        <v>92</v>
      </c>
      <c r="F2310" s="15" t="n">
        <v>1</v>
      </c>
      <c r="G2310" s="15" t="n">
        <v>0</v>
      </c>
      <c r="H2310" s="2" t="n">
        <f aca="false">MAX(I2310:J2310)</f>
        <v>0</v>
      </c>
      <c r="I2310" s="15" t="n">
        <v>0</v>
      </c>
      <c r="J2310" s="15" t="n">
        <v>0</v>
      </c>
      <c r="K2310" s="15" t="n">
        <v>3.55109925598522</v>
      </c>
      <c r="L2310" s="15" t="n">
        <v>70</v>
      </c>
      <c r="M2310" s="25" t="n">
        <v>5.04152884</v>
      </c>
      <c r="N2310" s="0" t="str">
        <f aca="false">A2310&amp;"_"&amp;B2310</f>
        <v>MAW750_2</v>
      </c>
      <c r="O2310" s="0" t="n">
        <f aca="false">HLOOKUP(N2310,UP!$C$15:$AH$16,2,0)</f>
        <v>0</v>
      </c>
    </row>
    <row r="2311" customFormat="false" ht="15.75" hidden="false" customHeight="true" outlineLevel="0" collapsed="false">
      <c r="A2311" s="21" t="s">
        <v>69</v>
      </c>
      <c r="B2311" s="60" t="n">
        <v>2</v>
      </c>
      <c r="C2311" s="61" t="s">
        <v>56</v>
      </c>
      <c r="D2311" s="61" t="n">
        <v>19919</v>
      </c>
      <c r="E2311" s="24" t="s">
        <v>92</v>
      </c>
      <c r="F2311" s="15" t="n">
        <v>1</v>
      </c>
      <c r="G2311" s="15" t="n">
        <v>0</v>
      </c>
      <c r="H2311" s="2" t="n">
        <f aca="false">MAX(I2311:J2311)</f>
        <v>0</v>
      </c>
      <c r="I2311" s="15" t="n">
        <v>0</v>
      </c>
      <c r="J2311" s="15" t="n">
        <v>0</v>
      </c>
      <c r="K2311" s="15" t="n">
        <v>3.97702067999566</v>
      </c>
      <c r="L2311" s="15" t="n">
        <v>70</v>
      </c>
      <c r="M2311" s="25" t="n">
        <v>5.04152884</v>
      </c>
      <c r="N2311" s="0" t="str">
        <f aca="false">A2311&amp;"_"&amp;B2311</f>
        <v>MAW750_2</v>
      </c>
      <c r="O2311" s="0" t="n">
        <f aca="false">HLOOKUP(N2311,UP!$C$15:$AH$16,2,0)</f>
        <v>0</v>
      </c>
    </row>
    <row r="2312" customFormat="false" ht="15.75" hidden="false" customHeight="true" outlineLevel="0" collapsed="false">
      <c r="A2312" s="21" t="s">
        <v>69</v>
      </c>
      <c r="B2312" s="60" t="n">
        <v>2</v>
      </c>
      <c r="C2312" s="61" t="s">
        <v>56</v>
      </c>
      <c r="D2312" s="61" t="n">
        <v>18102</v>
      </c>
      <c r="E2312" s="24" t="s">
        <v>92</v>
      </c>
      <c r="F2312" s="15" t="n">
        <v>1</v>
      </c>
      <c r="G2312" s="15" t="n">
        <v>0</v>
      </c>
      <c r="H2312" s="2" t="n">
        <f aca="false">MAX(I2312:J2312)</f>
        <v>0</v>
      </c>
      <c r="I2312" s="15" t="n">
        <v>0</v>
      </c>
      <c r="J2312" s="15" t="n">
        <v>0</v>
      </c>
      <c r="K2312" s="15" t="n">
        <v>2.11334937806985</v>
      </c>
      <c r="L2312" s="15" t="n">
        <v>70</v>
      </c>
      <c r="M2312" s="25" t="n">
        <v>5.04152884</v>
      </c>
      <c r="N2312" s="0" t="str">
        <f aca="false">A2312&amp;"_"&amp;B2312</f>
        <v>MAW750_2</v>
      </c>
      <c r="O2312" s="0" t="n">
        <f aca="false">HLOOKUP(N2312,UP!$C$15:$AH$16,2,0)</f>
        <v>0</v>
      </c>
    </row>
    <row r="2313" customFormat="false" ht="15.75" hidden="false" customHeight="true" outlineLevel="0" collapsed="false">
      <c r="A2313" s="21" t="s">
        <v>69</v>
      </c>
      <c r="B2313" s="12" t="n">
        <v>2</v>
      </c>
      <c r="C2313" s="44" t="s">
        <v>100</v>
      </c>
      <c r="D2313" s="44" t="n">
        <v>23790</v>
      </c>
      <c r="E2313" s="24" t="s">
        <v>92</v>
      </c>
      <c r="F2313" s="15" t="n">
        <v>1</v>
      </c>
      <c r="G2313" s="15" t="n">
        <v>0</v>
      </c>
      <c r="H2313" s="2" t="n">
        <f aca="false">MAX(I2313:J2313)</f>
        <v>0</v>
      </c>
      <c r="I2313" s="15" t="n">
        <v>0</v>
      </c>
      <c r="J2313" s="15" t="n">
        <v>0</v>
      </c>
      <c r="K2313" s="15" t="n">
        <v>4.25650461644064</v>
      </c>
      <c r="L2313" s="15" t="n">
        <v>70</v>
      </c>
      <c r="M2313" s="25" t="n">
        <v>5.04152884</v>
      </c>
      <c r="N2313" s="0" t="str">
        <f aca="false">A2313&amp;"_"&amp;B2313</f>
        <v>MAW750_2</v>
      </c>
      <c r="O2313" s="0" t="n">
        <f aca="false">HLOOKUP(N2313,UP!$C$15:$AH$16,2,0)</f>
        <v>0</v>
      </c>
    </row>
    <row r="2314" customFormat="false" ht="15.75" hidden="false" customHeight="true" outlineLevel="0" collapsed="false">
      <c r="A2314" s="21" t="s">
        <v>69</v>
      </c>
      <c r="B2314" s="60" t="n">
        <v>2</v>
      </c>
      <c r="C2314" s="61" t="s">
        <v>53</v>
      </c>
      <c r="D2314" s="61" t="n">
        <v>19154</v>
      </c>
      <c r="E2314" s="24" t="s">
        <v>92</v>
      </c>
      <c r="F2314" s="15" t="n">
        <v>1</v>
      </c>
      <c r="G2314" s="15" t="n">
        <v>0</v>
      </c>
      <c r="H2314" s="2" t="n">
        <f aca="false">MAX(I2314:J2314)</f>
        <v>0</v>
      </c>
      <c r="I2314" s="15" t="n">
        <v>0</v>
      </c>
      <c r="J2314" s="15" t="n">
        <v>0</v>
      </c>
      <c r="K2314" s="15" t="n">
        <v>2.1237166338267</v>
      </c>
      <c r="L2314" s="15" t="n">
        <v>70</v>
      </c>
      <c r="M2314" s="25" t="n">
        <v>5.04152884</v>
      </c>
      <c r="N2314" s="0" t="str">
        <f aca="false">A2314&amp;"_"&amp;B2314</f>
        <v>MAW750_2</v>
      </c>
      <c r="O2314" s="0" t="n">
        <f aca="false">HLOOKUP(N2314,UP!$C$15:$AH$16,2,0)</f>
        <v>0</v>
      </c>
    </row>
    <row r="2315" customFormat="false" ht="15.75" hidden="false" customHeight="true" outlineLevel="0" collapsed="false">
      <c r="A2315" s="21" t="s">
        <v>69</v>
      </c>
      <c r="B2315" s="60" t="n">
        <v>2</v>
      </c>
      <c r="C2315" s="61" t="s">
        <v>105</v>
      </c>
      <c r="D2315" s="61" t="n">
        <v>18857</v>
      </c>
      <c r="E2315" s="24" t="s">
        <v>92</v>
      </c>
      <c r="F2315" s="15" t="n">
        <v>1</v>
      </c>
      <c r="G2315" s="15" t="n">
        <v>0</v>
      </c>
      <c r="H2315" s="2" t="n">
        <f aca="false">MAX(I2315:J2315)</f>
        <v>0</v>
      </c>
      <c r="I2315" s="15" t="n">
        <v>0</v>
      </c>
      <c r="J2315" s="15" t="n">
        <v>0</v>
      </c>
      <c r="K2315" s="15" t="n">
        <v>4.21648858001554</v>
      </c>
      <c r="L2315" s="15" t="n">
        <v>70</v>
      </c>
      <c r="M2315" s="25" t="n">
        <v>5.04152884</v>
      </c>
      <c r="N2315" s="0" t="str">
        <f aca="false">A2315&amp;"_"&amp;B2315</f>
        <v>MAW750_2</v>
      </c>
      <c r="O2315" s="0" t="n">
        <f aca="false">HLOOKUP(N2315,UP!$C$15:$AH$16,2,0)</f>
        <v>0</v>
      </c>
    </row>
    <row r="2316" customFormat="false" ht="15.75" hidden="false" customHeight="true" outlineLevel="0" collapsed="false">
      <c r="A2316" s="21" t="s">
        <v>69</v>
      </c>
      <c r="B2316" s="12" t="n">
        <v>2</v>
      </c>
      <c r="C2316" s="44" t="s">
        <v>78</v>
      </c>
      <c r="D2316" s="44" t="n">
        <v>19315</v>
      </c>
      <c r="E2316" s="24" t="s">
        <v>92</v>
      </c>
      <c r="F2316" s="15" t="n">
        <v>1</v>
      </c>
      <c r="G2316" s="15" t="n">
        <v>0</v>
      </c>
      <c r="H2316" s="2" t="n">
        <f aca="false">MAX(I2316:J2316)</f>
        <v>0</v>
      </c>
      <c r="I2316" s="15" t="n">
        <v>0</v>
      </c>
      <c r="J2316" s="15" t="n">
        <v>0</v>
      </c>
      <c r="K2316" s="15" t="n">
        <v>2.923644663247</v>
      </c>
      <c r="L2316" s="15" t="n">
        <v>70</v>
      </c>
      <c r="M2316" s="25" t="n">
        <v>5.04152884</v>
      </c>
      <c r="N2316" s="0" t="str">
        <f aca="false">A2316&amp;"_"&amp;B2316</f>
        <v>MAW750_2</v>
      </c>
      <c r="O2316" s="0" t="n">
        <f aca="false">HLOOKUP(N2316,UP!$C$15:$AH$16,2,0)</f>
        <v>0</v>
      </c>
    </row>
    <row r="2317" customFormat="false" ht="15.75" hidden="false" customHeight="true" outlineLevel="0" collapsed="false">
      <c r="A2317" s="21" t="s">
        <v>69</v>
      </c>
      <c r="B2317" s="12" t="n">
        <v>2</v>
      </c>
      <c r="C2317" s="44" t="s">
        <v>78</v>
      </c>
      <c r="D2317" s="44" t="n">
        <v>23779</v>
      </c>
      <c r="E2317" s="24" t="s">
        <v>92</v>
      </c>
      <c r="F2317" s="15" t="n">
        <v>1</v>
      </c>
      <c r="G2317" s="15" t="n">
        <v>0</v>
      </c>
      <c r="H2317" s="2" t="n">
        <f aca="false">MAX(I2317:J2317)</f>
        <v>0</v>
      </c>
      <c r="I2317" s="15" t="n">
        <v>0</v>
      </c>
      <c r="J2317" s="15" t="n">
        <v>0</v>
      </c>
      <c r="K2317" s="15" t="n">
        <v>3.07561920786441</v>
      </c>
      <c r="L2317" s="15" t="n">
        <v>70</v>
      </c>
      <c r="M2317" s="25" t="n">
        <v>5.04152884</v>
      </c>
      <c r="N2317" s="0" t="str">
        <f aca="false">A2317&amp;"_"&amp;B2317</f>
        <v>MAW750_2</v>
      </c>
      <c r="O2317" s="0" t="n">
        <f aca="false">HLOOKUP(N2317,UP!$C$15:$AH$16,2,0)</f>
        <v>0</v>
      </c>
    </row>
    <row r="2318" customFormat="false" ht="15.75" hidden="false" customHeight="true" outlineLevel="0" collapsed="false">
      <c r="A2318" s="21" t="s">
        <v>52</v>
      </c>
      <c r="B2318" s="63" t="n">
        <v>2</v>
      </c>
      <c r="C2318" s="74" t="s">
        <v>99</v>
      </c>
      <c r="D2318" s="65" t="n">
        <v>54245</v>
      </c>
      <c r="E2318" s="55" t="s">
        <v>92</v>
      </c>
      <c r="F2318" s="15" t="n">
        <v>1</v>
      </c>
      <c r="G2318" s="15" t="n">
        <v>0</v>
      </c>
      <c r="H2318" s="2" t="n">
        <f aca="false">MAX(I2318:J2318)</f>
        <v>0</v>
      </c>
      <c r="I2318" s="15" t="n">
        <v>0</v>
      </c>
      <c r="J2318" s="15" t="n">
        <v>0</v>
      </c>
      <c r="K2318" s="15" t="n">
        <v>3.77776516594173</v>
      </c>
      <c r="L2318" s="15" t="n">
        <v>70</v>
      </c>
      <c r="M2318" s="25" t="n">
        <v>5.04152884</v>
      </c>
      <c r="N2318" s="0" t="str">
        <f aca="false">A2318&amp;"_"&amp;B2318</f>
        <v>MAW751_2</v>
      </c>
      <c r="O2318" s="0" t="n">
        <f aca="false">HLOOKUP(N2318,UP!$C$15:$AH$16,2,0)</f>
        <v>0</v>
      </c>
    </row>
    <row r="2319" customFormat="false" ht="15.75" hidden="false" customHeight="true" outlineLevel="0" collapsed="false">
      <c r="A2319" s="21" t="s">
        <v>52</v>
      </c>
      <c r="B2319" s="32" t="n">
        <v>1</v>
      </c>
      <c r="C2319" s="33" t="s">
        <v>56</v>
      </c>
      <c r="D2319" s="33" t="n">
        <v>54809</v>
      </c>
      <c r="E2319" s="24" t="s">
        <v>92</v>
      </c>
      <c r="F2319" s="15" t="n">
        <v>1</v>
      </c>
      <c r="G2319" s="15" t="n">
        <v>0</v>
      </c>
      <c r="H2319" s="2" t="n">
        <f aca="false">MAX(I2319:J2319)</f>
        <v>0</v>
      </c>
      <c r="I2319" s="15" t="n">
        <v>0</v>
      </c>
      <c r="J2319" s="15" t="n">
        <v>0</v>
      </c>
      <c r="K2319" s="15" t="n">
        <v>6.80739931133921</v>
      </c>
      <c r="L2319" s="15" t="n">
        <v>70</v>
      </c>
      <c r="M2319" s="25" t="n">
        <v>5.04152884</v>
      </c>
      <c r="N2319" s="0" t="str">
        <f aca="false">A2319&amp;"_"&amp;B2319</f>
        <v>MAW751_1</v>
      </c>
      <c r="O2319" s="0" t="n">
        <f aca="false">HLOOKUP(N2319,UP!$C$15:$AH$16,2,0)</f>
        <v>0</v>
      </c>
    </row>
    <row r="2320" customFormat="false" ht="15.75" hidden="false" customHeight="true" outlineLevel="0" collapsed="false">
      <c r="A2320" s="21" t="s">
        <v>52</v>
      </c>
      <c r="B2320" s="32" t="n">
        <v>1</v>
      </c>
      <c r="C2320" s="33" t="s">
        <v>56</v>
      </c>
      <c r="D2320" s="33" t="n">
        <v>54741</v>
      </c>
      <c r="E2320" s="24" t="s">
        <v>92</v>
      </c>
      <c r="F2320" s="15" t="n">
        <v>1</v>
      </c>
      <c r="G2320" s="15" t="n">
        <v>0</v>
      </c>
      <c r="H2320" s="2" t="n">
        <f aca="false">MAX(I2320:J2320)</f>
        <v>0</v>
      </c>
      <c r="I2320" s="15" t="n">
        <v>0</v>
      </c>
      <c r="J2320" s="15" t="n">
        <v>0</v>
      </c>
      <c r="K2320" s="15" t="n">
        <v>5.44469422793647</v>
      </c>
      <c r="L2320" s="15" t="n">
        <v>70</v>
      </c>
      <c r="M2320" s="25" t="n">
        <v>5.04152884</v>
      </c>
      <c r="N2320" s="0" t="str">
        <f aca="false">A2320&amp;"_"&amp;B2320</f>
        <v>MAW751_1</v>
      </c>
      <c r="O2320" s="0" t="n">
        <f aca="false">HLOOKUP(N2320,UP!$C$15:$AH$16,2,0)</f>
        <v>0</v>
      </c>
    </row>
    <row r="2321" customFormat="false" ht="15.75" hidden="false" customHeight="true" outlineLevel="0" collapsed="false">
      <c r="A2321" s="21" t="s">
        <v>52</v>
      </c>
      <c r="B2321" s="32" t="n">
        <v>1</v>
      </c>
      <c r="C2321" s="33" t="s">
        <v>56</v>
      </c>
      <c r="D2321" s="33" t="n">
        <v>54625</v>
      </c>
      <c r="E2321" s="24" t="s">
        <v>92</v>
      </c>
      <c r="F2321" s="15" t="n">
        <v>1</v>
      </c>
      <c r="G2321" s="15" t="n">
        <v>0</v>
      </c>
      <c r="H2321" s="2" t="n">
        <f aca="false">MAX(I2321:J2321)</f>
        <v>0</v>
      </c>
      <c r="I2321" s="15" t="n">
        <v>0</v>
      </c>
      <c r="J2321" s="15" t="n">
        <v>0</v>
      </c>
      <c r="K2321" s="15" t="n">
        <v>6.00154152578526</v>
      </c>
      <c r="L2321" s="15" t="n">
        <v>70</v>
      </c>
      <c r="M2321" s="25" t="n">
        <v>5.04152884</v>
      </c>
      <c r="N2321" s="0" t="str">
        <f aca="false">A2321&amp;"_"&amp;B2321</f>
        <v>MAW751_1</v>
      </c>
      <c r="O2321" s="0" t="n">
        <f aca="false">HLOOKUP(N2321,UP!$C$15:$AH$16,2,0)</f>
        <v>0</v>
      </c>
    </row>
    <row r="2322" customFormat="false" ht="15.75" hidden="false" customHeight="true" outlineLevel="0" collapsed="false">
      <c r="A2322" s="21" t="s">
        <v>52</v>
      </c>
      <c r="B2322" s="32" t="n">
        <v>1</v>
      </c>
      <c r="C2322" s="33" t="s">
        <v>56</v>
      </c>
      <c r="D2322" s="33" t="n">
        <v>54367</v>
      </c>
      <c r="E2322" s="24" t="s">
        <v>92</v>
      </c>
      <c r="F2322" s="15" t="n">
        <v>1</v>
      </c>
      <c r="G2322" s="15" t="n">
        <v>0</v>
      </c>
      <c r="H2322" s="2" t="n">
        <f aca="false">MAX(I2322:J2322)</f>
        <v>0</v>
      </c>
      <c r="I2322" s="15" t="n">
        <v>0</v>
      </c>
      <c r="J2322" s="15" t="n">
        <v>0</v>
      </c>
      <c r="K2322" s="15" t="n">
        <v>3.38106055360968</v>
      </c>
      <c r="L2322" s="15" t="n">
        <v>70</v>
      </c>
      <c r="M2322" s="25" t="n">
        <v>5.04152884</v>
      </c>
      <c r="N2322" s="0" t="str">
        <f aca="false">A2322&amp;"_"&amp;B2322</f>
        <v>MAW751_1</v>
      </c>
      <c r="O2322" s="0" t="n">
        <f aca="false">HLOOKUP(N2322,UP!$C$15:$AH$16,2,0)</f>
        <v>0</v>
      </c>
    </row>
    <row r="2323" customFormat="false" ht="15.75" hidden="false" customHeight="true" outlineLevel="0" collapsed="false">
      <c r="A2323" s="21" t="s">
        <v>52</v>
      </c>
      <c r="B2323" s="32" t="n">
        <v>1</v>
      </c>
      <c r="C2323" s="33" t="s">
        <v>56</v>
      </c>
      <c r="D2323" s="33" t="n">
        <v>54846</v>
      </c>
      <c r="E2323" s="24" t="s">
        <v>92</v>
      </c>
      <c r="F2323" s="15" t="n">
        <v>1</v>
      </c>
      <c r="G2323" s="15" t="n">
        <v>0</v>
      </c>
      <c r="H2323" s="2" t="n">
        <f aca="false">MAX(I2323:J2323)</f>
        <v>0</v>
      </c>
      <c r="I2323" s="15" t="n">
        <v>0</v>
      </c>
      <c r="J2323" s="15" t="n">
        <v>0</v>
      </c>
      <c r="K2323" s="15" t="n">
        <v>5.93171962905923</v>
      </c>
      <c r="L2323" s="15" t="n">
        <v>70</v>
      </c>
      <c r="M2323" s="25" t="n">
        <v>5.04152884</v>
      </c>
      <c r="N2323" s="0" t="str">
        <f aca="false">A2323&amp;"_"&amp;B2323</f>
        <v>MAW751_1</v>
      </c>
      <c r="O2323" s="0" t="n">
        <f aca="false">HLOOKUP(N2323,UP!$C$15:$AH$16,2,0)</f>
        <v>0</v>
      </c>
    </row>
    <row r="2324" customFormat="false" ht="15.75" hidden="false" customHeight="true" outlineLevel="0" collapsed="false">
      <c r="A2324" s="21" t="s">
        <v>52</v>
      </c>
      <c r="B2324" s="32" t="n">
        <v>1</v>
      </c>
      <c r="C2324" s="33" t="s">
        <v>56</v>
      </c>
      <c r="D2324" s="33" t="n">
        <v>54146</v>
      </c>
      <c r="E2324" s="24" t="s">
        <v>92</v>
      </c>
      <c r="F2324" s="15" t="n">
        <v>1</v>
      </c>
      <c r="G2324" s="15" t="n">
        <v>0</v>
      </c>
      <c r="H2324" s="2" t="n">
        <f aca="false">MAX(I2324:J2324)</f>
        <v>0</v>
      </c>
      <c r="I2324" s="15" t="n">
        <v>0</v>
      </c>
      <c r="J2324" s="15" t="n">
        <v>0</v>
      </c>
      <c r="K2324" s="15" t="n">
        <v>4.4503801530753</v>
      </c>
      <c r="L2324" s="15" t="n">
        <v>70</v>
      </c>
      <c r="M2324" s="25" t="n">
        <v>5.04152884</v>
      </c>
      <c r="N2324" s="0" t="str">
        <f aca="false">A2324&amp;"_"&amp;B2324</f>
        <v>MAW751_1</v>
      </c>
      <c r="O2324" s="0" t="n">
        <f aca="false">HLOOKUP(N2324,UP!$C$15:$AH$16,2,0)</f>
        <v>0</v>
      </c>
    </row>
    <row r="2325" customFormat="false" ht="15.75" hidden="false" customHeight="true" outlineLevel="0" collapsed="false">
      <c r="A2325" s="21" t="s">
        <v>52</v>
      </c>
      <c r="B2325" s="32" t="n">
        <v>1</v>
      </c>
      <c r="C2325" s="33" t="s">
        <v>56</v>
      </c>
      <c r="D2325" s="33" t="n">
        <v>29123</v>
      </c>
      <c r="E2325" s="24" t="s">
        <v>92</v>
      </c>
      <c r="F2325" s="15" t="n">
        <v>1</v>
      </c>
      <c r="G2325" s="15" t="n">
        <v>0</v>
      </c>
      <c r="H2325" s="2" t="n">
        <f aca="false">MAX(I2325:J2325)</f>
        <v>0</v>
      </c>
      <c r="I2325" s="15" t="n">
        <v>0</v>
      </c>
      <c r="J2325" s="15" t="n">
        <v>0</v>
      </c>
      <c r="K2325" s="15" t="n">
        <v>4.65784307793674</v>
      </c>
      <c r="L2325" s="15" t="n">
        <v>70</v>
      </c>
      <c r="M2325" s="25" t="n">
        <v>5.04152884</v>
      </c>
      <c r="N2325" s="0" t="str">
        <f aca="false">A2325&amp;"_"&amp;B2325</f>
        <v>MAW751_1</v>
      </c>
      <c r="O2325" s="0" t="n">
        <f aca="false">HLOOKUP(N2325,UP!$C$15:$AH$16,2,0)</f>
        <v>0</v>
      </c>
    </row>
    <row r="2326" customFormat="false" ht="15.75" hidden="false" customHeight="true" outlineLevel="0" collapsed="false">
      <c r="A2326" s="21" t="s">
        <v>52</v>
      </c>
      <c r="B2326" s="32" t="n">
        <v>1</v>
      </c>
      <c r="C2326" s="33" t="s">
        <v>56</v>
      </c>
      <c r="D2326" s="33" t="n">
        <v>29145</v>
      </c>
      <c r="E2326" s="24" t="s">
        <v>92</v>
      </c>
      <c r="F2326" s="15" t="n">
        <v>1</v>
      </c>
      <c r="G2326" s="15" t="n">
        <v>0</v>
      </c>
      <c r="H2326" s="2" t="n">
        <f aca="false">MAX(I2326:J2326)</f>
        <v>0</v>
      </c>
      <c r="I2326" s="15" t="n">
        <v>0</v>
      </c>
      <c r="J2326" s="15" t="n">
        <v>0</v>
      </c>
      <c r="K2326" s="15" t="n">
        <v>2.96138304499825</v>
      </c>
      <c r="L2326" s="15" t="n">
        <v>70</v>
      </c>
      <c r="M2326" s="25" t="n">
        <v>5.04152884</v>
      </c>
      <c r="N2326" s="0" t="str">
        <f aca="false">A2326&amp;"_"&amp;B2326</f>
        <v>MAW751_1</v>
      </c>
      <c r="O2326" s="0" t="n">
        <f aca="false">HLOOKUP(N2326,UP!$C$15:$AH$16,2,0)</f>
        <v>0</v>
      </c>
    </row>
    <row r="2327" customFormat="false" ht="15.75" hidden="false" customHeight="true" outlineLevel="0" collapsed="false">
      <c r="A2327" s="21" t="s">
        <v>52</v>
      </c>
      <c r="B2327" s="32" t="n">
        <v>1</v>
      </c>
      <c r="C2327" s="33" t="s">
        <v>56</v>
      </c>
      <c r="D2327" s="33" t="n">
        <v>23897</v>
      </c>
      <c r="E2327" s="24" t="s">
        <v>92</v>
      </c>
      <c r="F2327" s="15" t="n">
        <v>1</v>
      </c>
      <c r="G2327" s="15" t="n">
        <v>0</v>
      </c>
      <c r="H2327" s="2" t="n">
        <f aca="false">MAX(I2327:J2327)</f>
        <v>0</v>
      </c>
      <c r="I2327" s="15" t="n">
        <v>0</v>
      </c>
      <c r="J2327" s="15" t="n">
        <v>0</v>
      </c>
      <c r="K2327" s="15" t="n">
        <v>4.12875960516405</v>
      </c>
      <c r="L2327" s="15" t="n">
        <v>70</v>
      </c>
      <c r="M2327" s="25" t="n">
        <v>5.04152884</v>
      </c>
      <c r="N2327" s="0" t="str">
        <f aca="false">A2327&amp;"_"&amp;B2327</f>
        <v>MAW751_1</v>
      </c>
      <c r="O2327" s="0" t="n">
        <f aca="false">HLOOKUP(N2327,UP!$C$15:$AH$16,2,0)</f>
        <v>0</v>
      </c>
    </row>
    <row r="2328" customFormat="false" ht="15.75" hidden="false" customHeight="true" outlineLevel="0" collapsed="false">
      <c r="A2328" s="21" t="s">
        <v>52</v>
      </c>
      <c r="B2328" s="32" t="n">
        <v>1</v>
      </c>
      <c r="C2328" s="33" t="s">
        <v>56</v>
      </c>
      <c r="D2328" s="33" t="n">
        <v>23906</v>
      </c>
      <c r="E2328" s="24" t="s">
        <v>92</v>
      </c>
      <c r="F2328" s="15" t="n">
        <v>1</v>
      </c>
      <c r="G2328" s="15" t="n">
        <v>0</v>
      </c>
      <c r="H2328" s="2" t="n">
        <f aca="false">MAX(I2328:J2328)</f>
        <v>0</v>
      </c>
      <c r="I2328" s="15" t="n">
        <v>0</v>
      </c>
      <c r="J2328" s="15" t="n">
        <v>0</v>
      </c>
      <c r="K2328" s="15" t="n">
        <v>4.6353414205554</v>
      </c>
      <c r="L2328" s="15" t="n">
        <v>70</v>
      </c>
      <c r="M2328" s="25" t="n">
        <v>5.04152884</v>
      </c>
      <c r="N2328" s="0" t="str">
        <f aca="false">A2328&amp;"_"&amp;B2328</f>
        <v>MAW751_1</v>
      </c>
      <c r="O2328" s="0" t="n">
        <f aca="false">HLOOKUP(N2328,UP!$C$15:$AH$16,2,0)</f>
        <v>0</v>
      </c>
    </row>
    <row r="2329" customFormat="false" ht="15.75" hidden="false" customHeight="true" outlineLevel="0" collapsed="false">
      <c r="A2329" s="21" t="s">
        <v>52</v>
      </c>
      <c r="B2329" s="32" t="n">
        <v>1</v>
      </c>
      <c r="C2329" s="33" t="s">
        <v>56</v>
      </c>
      <c r="D2329" s="33" t="n">
        <v>29205</v>
      </c>
      <c r="E2329" s="24" t="s">
        <v>92</v>
      </c>
      <c r="F2329" s="15" t="n">
        <v>1</v>
      </c>
      <c r="G2329" s="15" t="n">
        <v>0</v>
      </c>
      <c r="H2329" s="2" t="n">
        <f aca="false">MAX(I2329:J2329)</f>
        <v>0</v>
      </c>
      <c r="I2329" s="15" t="n">
        <v>0</v>
      </c>
      <c r="J2329" s="15" t="n">
        <v>0</v>
      </c>
      <c r="K2329" s="15" t="n">
        <v>5.39537122327511</v>
      </c>
      <c r="L2329" s="15" t="n">
        <v>70</v>
      </c>
      <c r="M2329" s="25" t="n">
        <v>5.04152884</v>
      </c>
      <c r="N2329" s="0" t="str">
        <f aca="false">A2329&amp;"_"&amp;B2329</f>
        <v>MAW751_1</v>
      </c>
      <c r="O2329" s="0" t="n">
        <f aca="false">HLOOKUP(N2329,UP!$C$15:$AH$16,2,0)</f>
        <v>0</v>
      </c>
    </row>
    <row r="2330" customFormat="false" ht="15.75" hidden="false" customHeight="true" outlineLevel="0" collapsed="false">
      <c r="A2330" s="21" t="s">
        <v>52</v>
      </c>
      <c r="B2330" s="32" t="n">
        <v>1</v>
      </c>
      <c r="C2330" s="33" t="s">
        <v>56</v>
      </c>
      <c r="D2330" s="33" t="n">
        <v>29969</v>
      </c>
      <c r="E2330" s="24" t="s">
        <v>92</v>
      </c>
      <c r="F2330" s="15" t="n">
        <v>1</v>
      </c>
      <c r="G2330" s="15" t="n">
        <v>0</v>
      </c>
      <c r="H2330" s="2" t="n">
        <f aca="false">MAX(I2330:J2330)</f>
        <v>0</v>
      </c>
      <c r="I2330" s="15" t="n">
        <v>0</v>
      </c>
      <c r="J2330" s="15" t="n">
        <v>0</v>
      </c>
      <c r="K2330" s="15" t="n">
        <v>3.73928065593525</v>
      </c>
      <c r="L2330" s="15" t="n">
        <v>70</v>
      </c>
      <c r="M2330" s="25" t="n">
        <v>5.04152884</v>
      </c>
      <c r="N2330" s="0" t="str">
        <f aca="false">A2330&amp;"_"&amp;B2330</f>
        <v>MAW751_1</v>
      </c>
      <c r="O2330" s="0" t="n">
        <f aca="false">HLOOKUP(N2330,UP!$C$15:$AH$16,2,0)</f>
        <v>0</v>
      </c>
    </row>
    <row r="2331" customFormat="false" ht="15.75" hidden="false" customHeight="true" outlineLevel="0" collapsed="false">
      <c r="A2331" s="21" t="s">
        <v>52</v>
      </c>
      <c r="B2331" s="32" t="n">
        <v>1</v>
      </c>
      <c r="C2331" s="33" t="s">
        <v>56</v>
      </c>
      <c r="D2331" s="33" t="n">
        <v>29978</v>
      </c>
      <c r="E2331" s="24" t="s">
        <v>92</v>
      </c>
      <c r="F2331" s="15" t="n">
        <v>1</v>
      </c>
      <c r="G2331" s="15" t="n">
        <v>0</v>
      </c>
      <c r="H2331" s="2" t="n">
        <f aca="false">MAX(I2331:J2331)</f>
        <v>0</v>
      </c>
      <c r="I2331" s="15" t="n">
        <v>0</v>
      </c>
      <c r="J2331" s="15" t="n">
        <v>0</v>
      </c>
      <c r="K2331" s="15" t="n">
        <v>4.8710001394828</v>
      </c>
      <c r="L2331" s="15" t="n">
        <v>70</v>
      </c>
      <c r="M2331" s="25" t="n">
        <v>5.04152884</v>
      </c>
      <c r="N2331" s="0" t="str">
        <f aca="false">A2331&amp;"_"&amp;B2331</f>
        <v>MAW751_1</v>
      </c>
      <c r="O2331" s="0" t="n">
        <f aca="false">HLOOKUP(N2331,UP!$C$15:$AH$16,2,0)</f>
        <v>0</v>
      </c>
    </row>
    <row r="2332" customFormat="false" ht="15.75" hidden="false" customHeight="true" outlineLevel="0" collapsed="false">
      <c r="A2332" s="21" t="s">
        <v>52</v>
      </c>
      <c r="B2332" s="32" t="n">
        <v>1</v>
      </c>
      <c r="C2332" s="33" t="s">
        <v>56</v>
      </c>
      <c r="D2332" s="33" t="n">
        <v>29216</v>
      </c>
      <c r="E2332" s="24" t="s">
        <v>92</v>
      </c>
      <c r="F2332" s="15" t="n">
        <v>1</v>
      </c>
      <c r="G2332" s="15" t="n">
        <v>0</v>
      </c>
      <c r="H2332" s="2" t="n">
        <f aca="false">MAX(I2332:J2332)</f>
        <v>0</v>
      </c>
      <c r="I2332" s="15" t="n">
        <v>0</v>
      </c>
      <c r="J2332" s="15" t="n">
        <v>0</v>
      </c>
      <c r="K2332" s="15" t="n">
        <v>5.47179046457368</v>
      </c>
      <c r="L2332" s="15" t="n">
        <v>70</v>
      </c>
      <c r="M2332" s="25" t="n">
        <v>5.04152884</v>
      </c>
      <c r="N2332" s="0" t="str">
        <f aca="false">A2332&amp;"_"&amp;B2332</f>
        <v>MAW751_1</v>
      </c>
      <c r="O2332" s="0" t="n">
        <f aca="false">HLOOKUP(N2332,UP!$C$15:$AH$16,2,0)</f>
        <v>0</v>
      </c>
    </row>
    <row r="2333" customFormat="false" ht="15.75" hidden="false" customHeight="true" outlineLevel="0" collapsed="false">
      <c r="A2333" s="21" t="s">
        <v>52</v>
      </c>
      <c r="B2333" s="32" t="n">
        <v>1</v>
      </c>
      <c r="C2333" s="33" t="s">
        <v>56</v>
      </c>
      <c r="D2333" s="33" t="n">
        <v>23915</v>
      </c>
      <c r="E2333" s="24" t="s">
        <v>92</v>
      </c>
      <c r="F2333" s="15" t="n">
        <v>1</v>
      </c>
      <c r="G2333" s="15" t="n">
        <v>0</v>
      </c>
      <c r="H2333" s="2" t="n">
        <f aca="false">MAX(I2333:J2333)</f>
        <v>0</v>
      </c>
      <c r="I2333" s="15" t="n">
        <v>0</v>
      </c>
      <c r="J2333" s="15" t="n">
        <v>0</v>
      </c>
      <c r="K2333" s="15" t="n">
        <v>4.8256433955466</v>
      </c>
      <c r="L2333" s="15" t="n">
        <v>70</v>
      </c>
      <c r="M2333" s="25" t="n">
        <v>5.04152884</v>
      </c>
      <c r="N2333" s="0" t="str">
        <f aca="false">A2333&amp;"_"&amp;B2333</f>
        <v>MAW751_1</v>
      </c>
      <c r="O2333" s="0" t="n">
        <f aca="false">HLOOKUP(N2333,UP!$C$15:$AH$16,2,0)</f>
        <v>0</v>
      </c>
    </row>
    <row r="2334" customFormat="false" ht="15.75" hidden="false" customHeight="true" outlineLevel="0" collapsed="false">
      <c r="A2334" s="21" t="s">
        <v>52</v>
      </c>
      <c r="B2334" s="32" t="n">
        <v>1</v>
      </c>
      <c r="C2334" s="33" t="s">
        <v>56</v>
      </c>
      <c r="D2334" s="33" t="n">
        <v>29938</v>
      </c>
      <c r="E2334" s="24" t="s">
        <v>92</v>
      </c>
      <c r="F2334" s="15" t="n">
        <v>1</v>
      </c>
      <c r="G2334" s="15" t="n">
        <v>0</v>
      </c>
      <c r="H2334" s="2" t="n">
        <f aca="false">MAX(I2334:J2334)</f>
        <v>0</v>
      </c>
      <c r="I2334" s="15" t="n">
        <v>0</v>
      </c>
      <c r="J2334" s="15" t="n">
        <v>0</v>
      </c>
      <c r="K2334" s="15" t="n">
        <v>5.2032628325081</v>
      </c>
      <c r="L2334" s="15" t="n">
        <v>70</v>
      </c>
      <c r="M2334" s="25" t="n">
        <v>5.04152884</v>
      </c>
      <c r="N2334" s="0" t="str">
        <f aca="false">A2334&amp;"_"&amp;B2334</f>
        <v>MAW751_1</v>
      </c>
      <c r="O2334" s="0" t="n">
        <f aca="false">HLOOKUP(N2334,UP!$C$15:$AH$16,2,0)</f>
        <v>0</v>
      </c>
    </row>
    <row r="2335" customFormat="false" ht="15.75" hidden="false" customHeight="true" outlineLevel="0" collapsed="false">
      <c r="A2335" s="21" t="s">
        <v>52</v>
      </c>
      <c r="B2335" s="32" t="n">
        <v>1</v>
      </c>
      <c r="C2335" s="33" t="s">
        <v>56</v>
      </c>
      <c r="D2335" s="33" t="n">
        <v>29442</v>
      </c>
      <c r="E2335" s="24" t="s">
        <v>92</v>
      </c>
      <c r="F2335" s="15" t="n">
        <v>1</v>
      </c>
      <c r="G2335" s="15" t="n">
        <v>0</v>
      </c>
      <c r="H2335" s="2" t="n">
        <f aca="false">MAX(I2335:J2335)</f>
        <v>0</v>
      </c>
      <c r="I2335" s="15" t="n">
        <v>0</v>
      </c>
      <c r="J2335" s="15" t="n">
        <v>0</v>
      </c>
      <c r="K2335" s="15" t="n">
        <v>5.50972519586578</v>
      </c>
      <c r="L2335" s="15" t="n">
        <v>70</v>
      </c>
      <c r="M2335" s="25" t="n">
        <v>5.04152884</v>
      </c>
      <c r="N2335" s="0" t="str">
        <f aca="false">A2335&amp;"_"&amp;B2335</f>
        <v>MAW751_1</v>
      </c>
      <c r="O2335" s="0" t="n">
        <f aca="false">HLOOKUP(N2335,UP!$C$15:$AH$16,2,0)</f>
        <v>0</v>
      </c>
    </row>
    <row r="2336" customFormat="false" ht="15.75" hidden="false" customHeight="true" outlineLevel="0" collapsed="false">
      <c r="A2336" s="21" t="s">
        <v>52</v>
      </c>
      <c r="B2336" s="32" t="n">
        <v>1</v>
      </c>
      <c r="C2336" s="33" t="s">
        <v>56</v>
      </c>
      <c r="D2336" s="33" t="n">
        <v>29988</v>
      </c>
      <c r="E2336" s="24" t="s">
        <v>92</v>
      </c>
      <c r="F2336" s="15" t="n">
        <v>1</v>
      </c>
      <c r="G2336" s="15" t="n">
        <v>0</v>
      </c>
      <c r="H2336" s="2" t="n">
        <f aca="false">MAX(I2336:J2336)</f>
        <v>0</v>
      </c>
      <c r="I2336" s="15" t="n">
        <v>0</v>
      </c>
      <c r="J2336" s="15" t="n">
        <v>0</v>
      </c>
      <c r="K2336" s="15" t="n">
        <v>3.5005588841706</v>
      </c>
      <c r="L2336" s="15" t="n">
        <v>70</v>
      </c>
      <c r="M2336" s="25" t="n">
        <v>5.04152884</v>
      </c>
      <c r="N2336" s="0" t="str">
        <f aca="false">A2336&amp;"_"&amp;B2336</f>
        <v>MAW751_1</v>
      </c>
      <c r="O2336" s="0" t="n">
        <f aca="false">HLOOKUP(N2336,UP!$C$15:$AH$16,2,0)</f>
        <v>0</v>
      </c>
    </row>
    <row r="2337" customFormat="false" ht="15.75" hidden="false" customHeight="true" outlineLevel="0" collapsed="false">
      <c r="A2337" s="21" t="s">
        <v>52</v>
      </c>
      <c r="B2337" s="32" t="n">
        <v>1</v>
      </c>
      <c r="C2337" s="33" t="s">
        <v>56</v>
      </c>
      <c r="D2337" s="33" t="n">
        <v>29991</v>
      </c>
      <c r="E2337" s="24" t="s">
        <v>92</v>
      </c>
      <c r="F2337" s="15" t="n">
        <v>1</v>
      </c>
      <c r="G2337" s="15" t="n">
        <v>0</v>
      </c>
      <c r="H2337" s="2" t="n">
        <f aca="false">MAX(I2337:J2337)</f>
        <v>0</v>
      </c>
      <c r="I2337" s="15" t="n">
        <v>0</v>
      </c>
      <c r="J2337" s="15" t="n">
        <v>0</v>
      </c>
      <c r="K2337" s="15" t="n">
        <v>3.74199027959897</v>
      </c>
      <c r="L2337" s="15" t="n">
        <v>70</v>
      </c>
      <c r="M2337" s="25" t="n">
        <v>5.04152884</v>
      </c>
      <c r="N2337" s="0" t="str">
        <f aca="false">A2337&amp;"_"&amp;B2337</f>
        <v>MAW751_1</v>
      </c>
      <c r="O2337" s="0" t="n">
        <f aca="false">HLOOKUP(N2337,UP!$C$15:$AH$16,2,0)</f>
        <v>0</v>
      </c>
    </row>
    <row r="2338" customFormat="false" ht="15.75" hidden="false" customHeight="true" outlineLevel="0" collapsed="false">
      <c r="A2338" s="21" t="s">
        <v>52</v>
      </c>
      <c r="B2338" s="32" t="n">
        <v>1</v>
      </c>
      <c r="C2338" s="33" t="s">
        <v>56</v>
      </c>
      <c r="D2338" s="33" t="n">
        <v>29948</v>
      </c>
      <c r="E2338" s="24" t="s">
        <v>92</v>
      </c>
      <c r="F2338" s="15" t="n">
        <v>1</v>
      </c>
      <c r="G2338" s="15" t="n">
        <v>0</v>
      </c>
      <c r="H2338" s="2" t="n">
        <f aca="false">MAX(I2338:J2338)</f>
        <v>0</v>
      </c>
      <c r="I2338" s="15" t="n">
        <v>0</v>
      </c>
      <c r="J2338" s="15" t="n">
        <v>0</v>
      </c>
      <c r="K2338" s="15" t="n">
        <v>2.80693449616614</v>
      </c>
      <c r="L2338" s="15" t="n">
        <v>70</v>
      </c>
      <c r="M2338" s="25" t="n">
        <v>5.04152884</v>
      </c>
      <c r="N2338" s="0" t="str">
        <f aca="false">A2338&amp;"_"&amp;B2338</f>
        <v>MAW751_1</v>
      </c>
      <c r="O2338" s="0" t="n">
        <f aca="false">HLOOKUP(N2338,UP!$C$15:$AH$16,2,0)</f>
        <v>0</v>
      </c>
    </row>
    <row r="2339" customFormat="false" ht="15.75" hidden="false" customHeight="true" outlineLevel="0" collapsed="false">
      <c r="A2339" s="21" t="s">
        <v>52</v>
      </c>
      <c r="B2339" s="32" t="n">
        <v>1</v>
      </c>
      <c r="C2339" s="33" t="s">
        <v>56</v>
      </c>
      <c r="D2339" s="33" t="n">
        <v>29949</v>
      </c>
      <c r="E2339" s="24" t="s">
        <v>92</v>
      </c>
      <c r="F2339" s="15" t="n">
        <v>1</v>
      </c>
      <c r="G2339" s="15" t="n">
        <v>0</v>
      </c>
      <c r="H2339" s="2" t="n">
        <f aca="false">MAX(I2339:J2339)</f>
        <v>0</v>
      </c>
      <c r="I2339" s="15" t="n">
        <v>0</v>
      </c>
      <c r="J2339" s="15" t="n">
        <v>0</v>
      </c>
      <c r="K2339" s="15" t="n">
        <v>4.09192443130071</v>
      </c>
      <c r="L2339" s="15" t="n">
        <v>70</v>
      </c>
      <c r="M2339" s="25" t="n">
        <v>5.04152884</v>
      </c>
      <c r="N2339" s="0" t="str">
        <f aca="false">A2339&amp;"_"&amp;B2339</f>
        <v>MAW751_1</v>
      </c>
      <c r="O2339" s="0" t="n">
        <f aca="false">HLOOKUP(N2339,UP!$C$15:$AH$16,2,0)</f>
        <v>0</v>
      </c>
    </row>
    <row r="2340" customFormat="false" ht="15.75" hidden="false" customHeight="true" outlineLevel="0" collapsed="false">
      <c r="A2340" s="21" t="s">
        <v>52</v>
      </c>
      <c r="B2340" s="32" t="n">
        <v>1</v>
      </c>
      <c r="C2340" s="33" t="s">
        <v>61</v>
      </c>
      <c r="D2340" s="33" t="n">
        <v>54391</v>
      </c>
      <c r="E2340" s="24" t="s">
        <v>92</v>
      </c>
      <c r="F2340" s="15" t="n">
        <v>1</v>
      </c>
      <c r="G2340" s="15" t="n">
        <v>0</v>
      </c>
      <c r="H2340" s="2" t="n">
        <f aca="false">MAX(I2340:J2340)</f>
        <v>0</v>
      </c>
      <c r="I2340" s="15" t="n">
        <v>0</v>
      </c>
      <c r="J2340" s="15" t="n">
        <v>0</v>
      </c>
      <c r="K2340" s="15" t="n">
        <v>4.51478280247389</v>
      </c>
      <c r="L2340" s="15" t="n">
        <v>70</v>
      </c>
      <c r="M2340" s="25" t="n">
        <v>5.04152884</v>
      </c>
      <c r="N2340" s="0" t="str">
        <f aca="false">A2340&amp;"_"&amp;B2340</f>
        <v>MAW751_1</v>
      </c>
      <c r="O2340" s="0" t="n">
        <f aca="false">HLOOKUP(N2340,UP!$C$15:$AH$16,2,0)</f>
        <v>0</v>
      </c>
    </row>
    <row r="2341" customFormat="false" ht="15.75" hidden="false" customHeight="true" outlineLevel="0" collapsed="false">
      <c r="A2341" s="21" t="s">
        <v>52</v>
      </c>
      <c r="B2341" s="32" t="n">
        <v>1</v>
      </c>
      <c r="C2341" s="33" t="s">
        <v>65</v>
      </c>
      <c r="D2341" s="33" t="n">
        <v>54720</v>
      </c>
      <c r="E2341" s="24" t="s">
        <v>92</v>
      </c>
      <c r="F2341" s="15" t="n">
        <v>1</v>
      </c>
      <c r="G2341" s="15" t="n">
        <v>0</v>
      </c>
      <c r="H2341" s="2" t="n">
        <f aca="false">MAX(I2341:J2341)</f>
        <v>0</v>
      </c>
      <c r="I2341" s="15" t="n">
        <v>0</v>
      </c>
      <c r="J2341" s="15" t="n">
        <v>0</v>
      </c>
      <c r="K2341" s="15" t="n">
        <v>4.86766219728836</v>
      </c>
      <c r="L2341" s="15" t="n">
        <v>70</v>
      </c>
      <c r="M2341" s="25" t="n">
        <v>5.04152884</v>
      </c>
      <c r="N2341" s="0" t="str">
        <f aca="false">A2341&amp;"_"&amp;B2341</f>
        <v>MAW751_1</v>
      </c>
      <c r="O2341" s="0" t="n">
        <f aca="false">HLOOKUP(N2341,UP!$C$15:$AH$16,2,0)</f>
        <v>0</v>
      </c>
    </row>
    <row r="2342" customFormat="false" ht="15.75" hidden="false" customHeight="true" outlineLevel="0" collapsed="false">
      <c r="A2342" s="21" t="s">
        <v>52</v>
      </c>
      <c r="B2342" s="32" t="n">
        <v>1</v>
      </c>
      <c r="C2342" s="33" t="s">
        <v>53</v>
      </c>
      <c r="D2342" s="33" t="n">
        <v>23889</v>
      </c>
      <c r="E2342" s="24" t="s">
        <v>92</v>
      </c>
      <c r="F2342" s="15" t="n">
        <v>1</v>
      </c>
      <c r="G2342" s="15" t="n">
        <v>0</v>
      </c>
      <c r="H2342" s="2" t="n">
        <f aca="false">MAX(I2342:J2342)</f>
        <v>0</v>
      </c>
      <c r="I2342" s="15" t="n">
        <v>0</v>
      </c>
      <c r="J2342" s="15" t="n">
        <v>0</v>
      </c>
      <c r="K2342" s="15" t="n">
        <v>2.9697868053466</v>
      </c>
      <c r="L2342" s="15" t="n">
        <v>70</v>
      </c>
      <c r="M2342" s="25" t="n">
        <v>5.04152884</v>
      </c>
      <c r="N2342" s="0" t="str">
        <f aca="false">A2342&amp;"_"&amp;B2342</f>
        <v>MAW751_1</v>
      </c>
      <c r="O2342" s="0" t="n">
        <f aca="false">HLOOKUP(N2342,UP!$C$15:$AH$16,2,0)</f>
        <v>0</v>
      </c>
    </row>
    <row r="2343" customFormat="false" ht="15.75" hidden="false" customHeight="true" outlineLevel="0" collapsed="false">
      <c r="A2343" s="21" t="s">
        <v>52</v>
      </c>
      <c r="B2343" s="32" t="n">
        <v>1</v>
      </c>
      <c r="C2343" s="33" t="s">
        <v>53</v>
      </c>
      <c r="D2343" s="33" t="n">
        <v>54156</v>
      </c>
      <c r="E2343" s="24" t="s">
        <v>92</v>
      </c>
      <c r="F2343" s="15" t="n">
        <v>1</v>
      </c>
      <c r="G2343" s="15" t="n">
        <v>0</v>
      </c>
      <c r="H2343" s="2" t="n">
        <f aca="false">MAX(I2343:J2343)</f>
        <v>0</v>
      </c>
      <c r="I2343" s="15" t="n">
        <v>0</v>
      </c>
      <c r="J2343" s="15" t="n">
        <v>0</v>
      </c>
      <c r="K2343" s="15" t="n">
        <v>3.58483210710314</v>
      </c>
      <c r="L2343" s="15" t="n">
        <v>70</v>
      </c>
      <c r="M2343" s="25" t="n">
        <v>5.04152884</v>
      </c>
      <c r="N2343" s="0" t="str">
        <f aca="false">A2343&amp;"_"&amp;B2343</f>
        <v>MAW751_1</v>
      </c>
      <c r="O2343" s="0" t="n">
        <f aca="false">HLOOKUP(N2343,UP!$C$15:$AH$16,2,0)</f>
        <v>0</v>
      </c>
    </row>
    <row r="2344" customFormat="false" ht="15.75" hidden="false" customHeight="true" outlineLevel="0" collapsed="false">
      <c r="A2344" s="21" t="s">
        <v>52</v>
      </c>
      <c r="B2344" s="32" t="n">
        <v>1</v>
      </c>
      <c r="C2344" s="33" t="s">
        <v>53</v>
      </c>
      <c r="D2344" s="33" t="n">
        <v>23893</v>
      </c>
      <c r="E2344" s="24" t="s">
        <v>92</v>
      </c>
      <c r="F2344" s="15" t="n">
        <v>1</v>
      </c>
      <c r="G2344" s="15" t="n">
        <v>0</v>
      </c>
      <c r="H2344" s="2" t="n">
        <f aca="false">MAX(I2344:J2344)</f>
        <v>0</v>
      </c>
      <c r="I2344" s="15" t="n">
        <v>0</v>
      </c>
      <c r="J2344" s="15" t="n">
        <v>0</v>
      </c>
      <c r="K2344" s="15" t="n">
        <v>4.38150073414534</v>
      </c>
      <c r="L2344" s="15" t="n">
        <v>70</v>
      </c>
      <c r="M2344" s="25" t="n">
        <v>5.04152884</v>
      </c>
      <c r="N2344" s="0" t="str">
        <f aca="false">A2344&amp;"_"&amp;B2344</f>
        <v>MAW751_1</v>
      </c>
      <c r="O2344" s="0" t="n">
        <f aca="false">HLOOKUP(N2344,UP!$C$15:$AH$16,2,0)</f>
        <v>0</v>
      </c>
    </row>
    <row r="2345" customFormat="false" ht="15.75" hidden="false" customHeight="true" outlineLevel="0" collapsed="false">
      <c r="A2345" s="21" t="s">
        <v>52</v>
      </c>
      <c r="B2345" s="32" t="n">
        <v>1</v>
      </c>
      <c r="C2345" s="33" t="s">
        <v>67</v>
      </c>
      <c r="D2345" s="33" t="n">
        <v>54385</v>
      </c>
      <c r="E2345" s="24" t="s">
        <v>92</v>
      </c>
      <c r="F2345" s="15" t="n">
        <v>1</v>
      </c>
      <c r="G2345" s="15" t="n">
        <v>0</v>
      </c>
      <c r="H2345" s="2" t="n">
        <f aca="false">MAX(I2345:J2345)</f>
        <v>0</v>
      </c>
      <c r="I2345" s="15" t="n">
        <v>0</v>
      </c>
      <c r="J2345" s="15" t="n">
        <v>0</v>
      </c>
      <c r="K2345" s="15" t="n">
        <v>2.1237166338267</v>
      </c>
      <c r="L2345" s="15" t="n">
        <v>70</v>
      </c>
      <c r="M2345" s="25" t="n">
        <v>5.04152884</v>
      </c>
      <c r="N2345" s="0" t="str">
        <f aca="false">A2345&amp;"_"&amp;B2345</f>
        <v>MAW751_1</v>
      </c>
      <c r="O2345" s="0" t="n">
        <f aca="false">HLOOKUP(N2345,UP!$C$15:$AH$16,2,0)</f>
        <v>0</v>
      </c>
    </row>
    <row r="2346" customFormat="false" ht="15.75" hidden="false" customHeight="true" outlineLevel="0" collapsed="false">
      <c r="A2346" s="21" t="s">
        <v>52</v>
      </c>
      <c r="B2346" s="32" t="n">
        <v>1</v>
      </c>
      <c r="C2346" s="33" t="s">
        <v>96</v>
      </c>
      <c r="D2346" s="33" t="n">
        <v>54804</v>
      </c>
      <c r="E2346" s="24" t="s">
        <v>92</v>
      </c>
      <c r="F2346" s="15" t="n">
        <v>1</v>
      </c>
      <c r="G2346" s="15" t="n">
        <v>0</v>
      </c>
      <c r="H2346" s="2" t="n">
        <f aca="false">MAX(I2346:J2346)</f>
        <v>0</v>
      </c>
      <c r="I2346" s="15" t="n">
        <v>0</v>
      </c>
      <c r="J2346" s="15" t="n">
        <v>0</v>
      </c>
      <c r="K2346" s="15" t="n">
        <v>3.67566340470006</v>
      </c>
      <c r="L2346" s="15" t="n">
        <v>70</v>
      </c>
      <c r="M2346" s="25" t="n">
        <v>5.04152884</v>
      </c>
      <c r="N2346" s="0" t="str">
        <f aca="false">A2346&amp;"_"&amp;B2346</f>
        <v>MAW751_1</v>
      </c>
      <c r="O2346" s="0" t="n">
        <f aca="false">HLOOKUP(N2346,UP!$C$15:$AH$16,2,0)</f>
        <v>0</v>
      </c>
    </row>
    <row r="2347" customFormat="false" ht="15.75" hidden="false" customHeight="true" outlineLevel="0" collapsed="false">
      <c r="A2347" s="21" t="s">
        <v>52</v>
      </c>
      <c r="B2347" s="32" t="n">
        <v>1</v>
      </c>
      <c r="C2347" s="33" t="s">
        <v>83</v>
      </c>
      <c r="D2347" s="33" t="n">
        <v>29448</v>
      </c>
      <c r="E2347" s="24" t="s">
        <v>92</v>
      </c>
      <c r="F2347" s="15" t="n">
        <v>1</v>
      </c>
      <c r="G2347" s="15" t="n">
        <v>0</v>
      </c>
      <c r="H2347" s="2" t="n">
        <f aca="false">MAX(I2347:J2347)</f>
        <v>0</v>
      </c>
      <c r="I2347" s="15" t="n">
        <v>0</v>
      </c>
      <c r="J2347" s="15" t="n">
        <v>0</v>
      </c>
      <c r="K2347" s="15" t="n">
        <v>4.50740005973796</v>
      </c>
      <c r="L2347" s="15" t="n">
        <v>70</v>
      </c>
      <c r="M2347" s="25" t="n">
        <v>5.04152884</v>
      </c>
      <c r="N2347" s="0" t="str">
        <f aca="false">A2347&amp;"_"&amp;B2347</f>
        <v>MAW751_1</v>
      </c>
      <c r="O2347" s="0" t="n">
        <f aca="false">HLOOKUP(N2347,UP!$C$15:$AH$16,2,0)</f>
        <v>0</v>
      </c>
    </row>
    <row r="2348" customFormat="false" ht="15.75" hidden="false" customHeight="true" outlineLevel="0" collapsed="false">
      <c r="A2348" s="21" t="s">
        <v>52</v>
      </c>
      <c r="B2348" s="24" t="n">
        <v>2</v>
      </c>
      <c r="C2348" s="31" t="s">
        <v>66</v>
      </c>
      <c r="D2348" s="31" t="n">
        <v>59062</v>
      </c>
      <c r="E2348" s="24" t="s">
        <v>92</v>
      </c>
      <c r="F2348" s="15" t="n">
        <v>1</v>
      </c>
      <c r="G2348" s="15" t="n">
        <v>0</v>
      </c>
      <c r="H2348" s="2" t="n">
        <f aca="false">MAX(I2348:J2348)</f>
        <v>0</v>
      </c>
      <c r="I2348" s="15" t="n">
        <v>0</v>
      </c>
      <c r="J2348" s="15" t="n">
        <v>0</v>
      </c>
      <c r="K2348" s="15" t="n">
        <v>4.2037651297685</v>
      </c>
      <c r="L2348" s="15" t="n">
        <v>70</v>
      </c>
      <c r="M2348" s="25" t="n">
        <v>5.04152884</v>
      </c>
      <c r="N2348" s="0" t="str">
        <f aca="false">A2348&amp;"_"&amp;B2348</f>
        <v>MAW751_2</v>
      </c>
      <c r="O2348" s="0" t="n">
        <f aca="false">HLOOKUP(N2348,UP!$C$15:$AH$16,2,0)</f>
        <v>0</v>
      </c>
    </row>
    <row r="2349" customFormat="false" ht="15.75" hidden="false" customHeight="true" outlineLevel="0" collapsed="false">
      <c r="A2349" s="21" t="s">
        <v>52</v>
      </c>
      <c r="B2349" s="24" t="n">
        <v>2</v>
      </c>
      <c r="C2349" s="31" t="s">
        <v>66</v>
      </c>
      <c r="D2349" s="31" t="n">
        <v>29013</v>
      </c>
      <c r="E2349" s="24" t="s">
        <v>92</v>
      </c>
      <c r="F2349" s="15" t="n">
        <v>1</v>
      </c>
      <c r="G2349" s="15" t="n">
        <v>0</v>
      </c>
      <c r="H2349" s="2" t="n">
        <f aca="false">MAX(I2349:J2349)</f>
        <v>0</v>
      </c>
      <c r="I2349" s="15" t="n">
        <v>0</v>
      </c>
      <c r="J2349" s="15" t="n">
        <v>0</v>
      </c>
      <c r="K2349" s="15" t="n">
        <v>6.72461834491712</v>
      </c>
      <c r="L2349" s="15" t="n">
        <v>70</v>
      </c>
      <c r="M2349" s="25" t="n">
        <v>5.04152884</v>
      </c>
      <c r="N2349" s="0" t="str">
        <f aca="false">A2349&amp;"_"&amp;B2349</f>
        <v>MAW751_2</v>
      </c>
      <c r="O2349" s="0" t="n">
        <f aca="false">HLOOKUP(N2349,UP!$C$15:$AH$16,2,0)</f>
        <v>0</v>
      </c>
    </row>
    <row r="2350" customFormat="false" ht="15.75" hidden="false" customHeight="true" outlineLevel="0" collapsed="false">
      <c r="A2350" s="21" t="s">
        <v>52</v>
      </c>
      <c r="B2350" s="45" t="n">
        <v>2</v>
      </c>
      <c r="C2350" s="46" t="s">
        <v>56</v>
      </c>
      <c r="D2350" s="46" t="n">
        <v>54211</v>
      </c>
      <c r="E2350" s="24" t="s">
        <v>92</v>
      </c>
      <c r="F2350" s="15" t="n">
        <v>1</v>
      </c>
      <c r="G2350" s="15" t="n">
        <v>0</v>
      </c>
      <c r="H2350" s="2" t="n">
        <f aca="false">MAX(I2350:J2350)</f>
        <v>0</v>
      </c>
      <c r="I2350" s="15" t="n">
        <v>0</v>
      </c>
      <c r="J2350" s="15" t="n">
        <v>0</v>
      </c>
      <c r="K2350" s="15" t="n">
        <v>4.15495263391335</v>
      </c>
      <c r="L2350" s="15" t="n">
        <v>70</v>
      </c>
      <c r="M2350" s="25" t="n">
        <v>5.04152884</v>
      </c>
      <c r="N2350" s="0" t="str">
        <f aca="false">A2350&amp;"_"&amp;B2350</f>
        <v>MAW751_2</v>
      </c>
      <c r="O2350" s="0" t="n">
        <f aca="false">HLOOKUP(N2350,UP!$C$15:$AH$16,2,0)</f>
        <v>0</v>
      </c>
    </row>
    <row r="2351" customFormat="false" ht="15.75" hidden="false" customHeight="true" outlineLevel="0" collapsed="false">
      <c r="A2351" s="21" t="s">
        <v>52</v>
      </c>
      <c r="B2351" s="45" t="n">
        <v>2</v>
      </c>
      <c r="C2351" s="46" t="s">
        <v>56</v>
      </c>
      <c r="D2351" s="46" t="n">
        <v>54455</v>
      </c>
      <c r="E2351" s="24" t="s">
        <v>92</v>
      </c>
      <c r="F2351" s="15" t="n">
        <v>1</v>
      </c>
      <c r="G2351" s="15" t="n">
        <v>0</v>
      </c>
      <c r="H2351" s="2" t="n">
        <f aca="false">MAX(I2351:J2351)</f>
        <v>0</v>
      </c>
      <c r="I2351" s="15" t="n">
        <v>0</v>
      </c>
      <c r="J2351" s="15" t="n">
        <v>0</v>
      </c>
      <c r="K2351" s="15" t="n">
        <v>3.29140735325786</v>
      </c>
      <c r="L2351" s="15" t="n">
        <v>70</v>
      </c>
      <c r="M2351" s="25" t="n">
        <v>5.04152884</v>
      </c>
      <c r="N2351" s="0" t="str">
        <f aca="false">A2351&amp;"_"&amp;B2351</f>
        <v>MAW751_2</v>
      </c>
      <c r="O2351" s="0" t="n">
        <f aca="false">HLOOKUP(N2351,UP!$C$15:$AH$16,2,0)</f>
        <v>0</v>
      </c>
    </row>
    <row r="2352" customFormat="false" ht="15.75" hidden="false" customHeight="true" outlineLevel="0" collapsed="false">
      <c r="A2352" s="21" t="s">
        <v>52</v>
      </c>
      <c r="B2352" s="45" t="n">
        <v>2</v>
      </c>
      <c r="C2352" s="46" t="s">
        <v>56</v>
      </c>
      <c r="D2352" s="46" t="n">
        <v>54490</v>
      </c>
      <c r="E2352" s="24" t="s">
        <v>92</v>
      </c>
      <c r="F2352" s="15" t="n">
        <v>1</v>
      </c>
      <c r="G2352" s="15" t="n">
        <v>0</v>
      </c>
      <c r="H2352" s="2" t="n">
        <f aca="false">MAX(I2352:J2352)</f>
        <v>0</v>
      </c>
      <c r="I2352" s="15" t="n">
        <v>0</v>
      </c>
      <c r="J2352" s="15" t="n">
        <v>0</v>
      </c>
      <c r="K2352" s="15" t="n">
        <v>5.75398402468239</v>
      </c>
      <c r="L2352" s="15" t="n">
        <v>70</v>
      </c>
      <c r="M2352" s="25" t="n">
        <v>5.04152884</v>
      </c>
      <c r="N2352" s="0" t="str">
        <f aca="false">A2352&amp;"_"&amp;B2352</f>
        <v>MAW751_2</v>
      </c>
      <c r="O2352" s="0" t="n">
        <f aca="false">HLOOKUP(N2352,UP!$C$15:$AH$16,2,0)</f>
        <v>0</v>
      </c>
    </row>
    <row r="2353" customFormat="false" ht="15.75" hidden="false" customHeight="true" outlineLevel="0" collapsed="false">
      <c r="A2353" s="21" t="s">
        <v>52</v>
      </c>
      <c r="B2353" s="45" t="n">
        <v>2</v>
      </c>
      <c r="C2353" s="46" t="s">
        <v>56</v>
      </c>
      <c r="D2353" s="46" t="n">
        <v>54505</v>
      </c>
      <c r="E2353" s="24" t="s">
        <v>92</v>
      </c>
      <c r="F2353" s="15" t="n">
        <v>1</v>
      </c>
      <c r="G2353" s="15" t="n">
        <v>0</v>
      </c>
      <c r="H2353" s="2" t="n">
        <f aca="false">MAX(I2353:J2353)</f>
        <v>0</v>
      </c>
      <c r="I2353" s="15" t="n">
        <v>0</v>
      </c>
      <c r="J2353" s="15" t="n">
        <v>0</v>
      </c>
      <c r="K2353" s="15" t="n">
        <v>6.65075164764959</v>
      </c>
      <c r="L2353" s="15" t="n">
        <v>70</v>
      </c>
      <c r="M2353" s="25" t="n">
        <v>5.04152884</v>
      </c>
      <c r="N2353" s="0" t="str">
        <f aca="false">A2353&amp;"_"&amp;B2353</f>
        <v>MAW751_2</v>
      </c>
      <c r="O2353" s="0" t="n">
        <f aca="false">HLOOKUP(N2353,UP!$C$15:$AH$16,2,0)</f>
        <v>0</v>
      </c>
    </row>
    <row r="2354" customFormat="false" ht="15.75" hidden="false" customHeight="true" outlineLevel="0" collapsed="false">
      <c r="A2354" s="21" t="s">
        <v>52</v>
      </c>
      <c r="B2354" s="45" t="n">
        <v>2</v>
      </c>
      <c r="C2354" s="46" t="s">
        <v>56</v>
      </c>
      <c r="D2354" s="46" t="n">
        <v>54237</v>
      </c>
      <c r="E2354" s="24" t="s">
        <v>92</v>
      </c>
      <c r="F2354" s="15" t="n">
        <v>1</v>
      </c>
      <c r="G2354" s="15" t="n">
        <v>0</v>
      </c>
      <c r="H2354" s="2" t="n">
        <f aca="false">MAX(I2354:J2354)</f>
        <v>0</v>
      </c>
      <c r="I2354" s="15" t="n">
        <v>0</v>
      </c>
      <c r="J2354" s="15" t="n">
        <v>0</v>
      </c>
      <c r="K2354" s="15" t="n">
        <v>9.10857666018557</v>
      </c>
      <c r="L2354" s="15" t="n">
        <v>70</v>
      </c>
      <c r="M2354" s="25" t="n">
        <v>5.04152884</v>
      </c>
      <c r="N2354" s="0" t="str">
        <f aca="false">A2354&amp;"_"&amp;B2354</f>
        <v>MAW751_2</v>
      </c>
      <c r="O2354" s="0" t="n">
        <f aca="false">HLOOKUP(N2354,UP!$C$15:$AH$16,2,0)</f>
        <v>0</v>
      </c>
    </row>
    <row r="2355" customFormat="false" ht="15.75" hidden="false" customHeight="true" outlineLevel="0" collapsed="false">
      <c r="A2355" s="21" t="s">
        <v>52</v>
      </c>
      <c r="B2355" s="24" t="n">
        <v>2</v>
      </c>
      <c r="C2355" s="31" t="s">
        <v>56</v>
      </c>
      <c r="D2355" s="31" t="n">
        <v>54791</v>
      </c>
      <c r="E2355" s="24" t="s">
        <v>92</v>
      </c>
      <c r="F2355" s="15" t="n">
        <v>1</v>
      </c>
      <c r="G2355" s="15" t="n">
        <v>0</v>
      </c>
      <c r="H2355" s="2" t="n">
        <f aca="false">MAX(I2355:J2355)</f>
        <v>0</v>
      </c>
      <c r="I2355" s="15" t="n">
        <v>0</v>
      </c>
      <c r="J2355" s="15" t="n">
        <v>0</v>
      </c>
      <c r="K2355" s="15" t="n">
        <v>5.12542987451541</v>
      </c>
      <c r="L2355" s="15" t="n">
        <v>70</v>
      </c>
      <c r="M2355" s="25" t="n">
        <v>5.04152884</v>
      </c>
      <c r="N2355" s="0" t="str">
        <f aca="false">A2355&amp;"_"&amp;B2355</f>
        <v>MAW751_2</v>
      </c>
      <c r="O2355" s="0" t="n">
        <f aca="false">HLOOKUP(N2355,UP!$C$15:$AH$16,2,0)</f>
        <v>0</v>
      </c>
    </row>
    <row r="2356" customFormat="false" ht="15.75" hidden="false" customHeight="true" outlineLevel="0" collapsed="false">
      <c r="A2356" s="21" t="s">
        <v>52</v>
      </c>
      <c r="B2356" s="24" t="n">
        <v>2</v>
      </c>
      <c r="C2356" s="31" t="s">
        <v>56</v>
      </c>
      <c r="D2356" s="31" t="n">
        <v>54246</v>
      </c>
      <c r="E2356" s="24" t="s">
        <v>92</v>
      </c>
      <c r="F2356" s="15" t="n">
        <v>1</v>
      </c>
      <c r="G2356" s="15" t="n">
        <v>0</v>
      </c>
      <c r="H2356" s="2" t="n">
        <f aca="false">MAX(I2356:J2356)</f>
        <v>0</v>
      </c>
      <c r="I2356" s="15" t="n">
        <v>0</v>
      </c>
      <c r="J2356" s="15" t="n">
        <v>0</v>
      </c>
      <c r="K2356" s="15" t="n">
        <v>4.75103057002384</v>
      </c>
      <c r="L2356" s="15" t="n">
        <v>70</v>
      </c>
      <c r="M2356" s="25" t="n">
        <v>5.04152884</v>
      </c>
      <c r="N2356" s="0" t="str">
        <f aca="false">A2356&amp;"_"&amp;B2356</f>
        <v>MAW751_2</v>
      </c>
      <c r="O2356" s="0" t="n">
        <f aca="false">HLOOKUP(N2356,UP!$C$15:$AH$16,2,0)</f>
        <v>0</v>
      </c>
    </row>
    <row r="2357" customFormat="false" ht="15.75" hidden="false" customHeight="true" outlineLevel="0" collapsed="false">
      <c r="A2357" s="21" t="s">
        <v>52</v>
      </c>
      <c r="B2357" s="24" t="n">
        <v>2</v>
      </c>
      <c r="C2357" s="31" t="s">
        <v>56</v>
      </c>
      <c r="D2357" s="31" t="n">
        <v>54480</v>
      </c>
      <c r="E2357" s="24" t="s">
        <v>92</v>
      </c>
      <c r="F2357" s="15" t="n">
        <v>1</v>
      </c>
      <c r="G2357" s="15" t="n">
        <v>0</v>
      </c>
      <c r="H2357" s="2" t="n">
        <f aca="false">MAX(I2357:J2357)</f>
        <v>0</v>
      </c>
      <c r="I2357" s="15" t="n">
        <v>0</v>
      </c>
      <c r="J2357" s="15" t="n">
        <v>0</v>
      </c>
      <c r="K2357" s="15" t="n">
        <v>4.1061401380582</v>
      </c>
      <c r="L2357" s="15" t="n">
        <v>70</v>
      </c>
      <c r="M2357" s="25" t="n">
        <v>5.04152884</v>
      </c>
      <c r="N2357" s="0" t="str">
        <f aca="false">A2357&amp;"_"&amp;B2357</f>
        <v>MAW751_2</v>
      </c>
      <c r="O2357" s="0" t="n">
        <f aca="false">HLOOKUP(N2357,UP!$C$15:$AH$16,2,0)</f>
        <v>0</v>
      </c>
    </row>
    <row r="2358" customFormat="false" ht="15.75" hidden="false" customHeight="true" outlineLevel="0" collapsed="false">
      <c r="A2358" s="21" t="s">
        <v>52</v>
      </c>
      <c r="B2358" s="24" t="n">
        <v>2</v>
      </c>
      <c r="C2358" s="31" t="s">
        <v>56</v>
      </c>
      <c r="D2358" s="31" t="n">
        <v>54645</v>
      </c>
      <c r="E2358" s="24" t="s">
        <v>92</v>
      </c>
      <c r="F2358" s="15" t="n">
        <v>1</v>
      </c>
      <c r="G2358" s="15" t="n">
        <v>0</v>
      </c>
      <c r="H2358" s="2" t="n">
        <f aca="false">MAX(I2358:J2358)</f>
        <v>0</v>
      </c>
      <c r="I2358" s="15" t="n">
        <v>0</v>
      </c>
      <c r="J2358" s="15" t="n">
        <v>0</v>
      </c>
      <c r="K2358" s="15" t="n">
        <v>5.44324124133419</v>
      </c>
      <c r="L2358" s="15" t="n">
        <v>70</v>
      </c>
      <c r="M2358" s="25" t="n">
        <v>5.04152884</v>
      </c>
      <c r="N2358" s="0" t="str">
        <f aca="false">A2358&amp;"_"&amp;B2358</f>
        <v>MAW751_2</v>
      </c>
      <c r="O2358" s="0" t="n">
        <f aca="false">HLOOKUP(N2358,UP!$C$15:$AH$16,2,0)</f>
        <v>0</v>
      </c>
    </row>
    <row r="2359" customFormat="false" ht="15.75" hidden="false" customHeight="true" outlineLevel="0" collapsed="false">
      <c r="A2359" s="21" t="s">
        <v>52</v>
      </c>
      <c r="B2359" s="24" t="n">
        <v>2</v>
      </c>
      <c r="C2359" s="31" t="s">
        <v>56</v>
      </c>
      <c r="D2359" s="31" t="n">
        <v>54252</v>
      </c>
      <c r="E2359" s="24" t="s">
        <v>92</v>
      </c>
      <c r="F2359" s="15" t="n">
        <v>1</v>
      </c>
      <c r="G2359" s="15" t="n">
        <v>0</v>
      </c>
      <c r="H2359" s="2" t="n">
        <f aca="false">MAX(I2359:J2359)</f>
        <v>0</v>
      </c>
      <c r="I2359" s="15" t="n">
        <v>0</v>
      </c>
      <c r="J2359" s="15" t="n">
        <v>0</v>
      </c>
      <c r="K2359" s="15" t="n">
        <v>4.85768764061322</v>
      </c>
      <c r="L2359" s="15" t="n">
        <v>70</v>
      </c>
      <c r="M2359" s="25" t="n">
        <v>5.04152884</v>
      </c>
      <c r="N2359" s="0" t="str">
        <f aca="false">A2359&amp;"_"&amp;B2359</f>
        <v>MAW751_2</v>
      </c>
      <c r="O2359" s="0" t="n">
        <f aca="false">HLOOKUP(N2359,UP!$C$15:$AH$16,2,0)</f>
        <v>0</v>
      </c>
    </row>
    <row r="2360" customFormat="false" ht="15.75" hidden="false" customHeight="true" outlineLevel="0" collapsed="false">
      <c r="A2360" s="21" t="s">
        <v>52</v>
      </c>
      <c r="B2360" s="24" t="n">
        <v>2</v>
      </c>
      <c r="C2360" s="31" t="s">
        <v>56</v>
      </c>
      <c r="D2360" s="31" t="n">
        <v>54663</v>
      </c>
      <c r="E2360" s="24" t="s">
        <v>92</v>
      </c>
      <c r="F2360" s="15" t="n">
        <v>1</v>
      </c>
      <c r="G2360" s="15" t="n">
        <v>0</v>
      </c>
      <c r="H2360" s="2" t="n">
        <f aca="false">MAX(I2360:J2360)</f>
        <v>0</v>
      </c>
      <c r="I2360" s="15" t="n">
        <v>0</v>
      </c>
      <c r="J2360" s="15" t="n">
        <v>0</v>
      </c>
      <c r="K2360" s="15" t="n">
        <v>5.85907029894496</v>
      </c>
      <c r="L2360" s="15" t="n">
        <v>70</v>
      </c>
      <c r="M2360" s="25" t="n">
        <v>5.04152884</v>
      </c>
      <c r="N2360" s="0" t="str">
        <f aca="false">A2360&amp;"_"&amp;B2360</f>
        <v>MAW751_2</v>
      </c>
      <c r="O2360" s="0" t="n">
        <f aca="false">HLOOKUP(N2360,UP!$C$15:$AH$16,2,0)</f>
        <v>0</v>
      </c>
    </row>
    <row r="2361" customFormat="false" ht="15.75" hidden="false" customHeight="true" outlineLevel="0" collapsed="false">
      <c r="A2361" s="21" t="s">
        <v>52</v>
      </c>
      <c r="B2361" s="24" t="n">
        <v>2</v>
      </c>
      <c r="C2361" s="31" t="s">
        <v>56</v>
      </c>
      <c r="D2361" s="31" t="n">
        <v>54662</v>
      </c>
      <c r="E2361" s="24" t="s">
        <v>92</v>
      </c>
      <c r="F2361" s="15" t="n">
        <v>1</v>
      </c>
      <c r="G2361" s="15" t="n">
        <v>0</v>
      </c>
      <c r="H2361" s="2" t="n">
        <f aca="false">MAX(I2361:J2361)</f>
        <v>0</v>
      </c>
      <c r="I2361" s="15" t="n">
        <v>0</v>
      </c>
      <c r="J2361" s="15" t="n">
        <v>0</v>
      </c>
      <c r="K2361" s="15" t="n">
        <v>4.62006542627732</v>
      </c>
      <c r="L2361" s="15" t="n">
        <v>70</v>
      </c>
      <c r="M2361" s="25" t="n">
        <v>5.04152884</v>
      </c>
      <c r="N2361" s="0" t="str">
        <f aca="false">A2361&amp;"_"&amp;B2361</f>
        <v>MAW751_2</v>
      </c>
      <c r="O2361" s="0" t="n">
        <f aca="false">HLOOKUP(N2361,UP!$C$15:$AH$16,2,0)</f>
        <v>0</v>
      </c>
    </row>
    <row r="2362" customFormat="false" ht="15.75" hidden="false" customHeight="true" outlineLevel="0" collapsed="false">
      <c r="A2362" s="21" t="s">
        <v>52</v>
      </c>
      <c r="B2362" s="24" t="n">
        <v>2</v>
      </c>
      <c r="C2362" s="31" t="s">
        <v>56</v>
      </c>
      <c r="D2362" s="31" t="n">
        <v>54679</v>
      </c>
      <c r="E2362" s="24" t="s">
        <v>92</v>
      </c>
      <c r="F2362" s="15" t="n">
        <v>1</v>
      </c>
      <c r="G2362" s="15" t="n">
        <v>0</v>
      </c>
      <c r="H2362" s="2" t="n">
        <f aca="false">MAX(I2362:J2362)</f>
        <v>0</v>
      </c>
      <c r="I2362" s="15" t="n">
        <v>0</v>
      </c>
      <c r="J2362" s="15" t="n">
        <v>0</v>
      </c>
      <c r="K2362" s="15" t="n">
        <v>4.88784693008768</v>
      </c>
      <c r="L2362" s="15" t="n">
        <v>70</v>
      </c>
      <c r="M2362" s="25" t="n">
        <v>5.04152884</v>
      </c>
      <c r="N2362" s="0" t="str">
        <f aca="false">A2362&amp;"_"&amp;B2362</f>
        <v>MAW751_2</v>
      </c>
      <c r="O2362" s="0" t="n">
        <f aca="false">HLOOKUP(N2362,UP!$C$15:$AH$16,2,0)</f>
        <v>0</v>
      </c>
    </row>
    <row r="2363" customFormat="false" ht="15.75" hidden="false" customHeight="true" outlineLevel="0" collapsed="false">
      <c r="A2363" s="21" t="s">
        <v>52</v>
      </c>
      <c r="B2363" s="24" t="n">
        <v>2</v>
      </c>
      <c r="C2363" s="31" t="s">
        <v>56</v>
      </c>
      <c r="D2363" s="31" t="n">
        <v>54271</v>
      </c>
      <c r="E2363" s="24" t="s">
        <v>92</v>
      </c>
      <c r="F2363" s="15" t="n">
        <v>1</v>
      </c>
      <c r="G2363" s="15" t="n">
        <v>0</v>
      </c>
      <c r="H2363" s="2" t="n">
        <f aca="false">MAX(I2363:J2363)</f>
        <v>0</v>
      </c>
      <c r="I2363" s="15" t="n">
        <v>0</v>
      </c>
      <c r="J2363" s="15" t="n">
        <v>0</v>
      </c>
      <c r="K2363" s="15" t="n">
        <v>4.70308201214843</v>
      </c>
      <c r="L2363" s="15" t="n">
        <v>70</v>
      </c>
      <c r="M2363" s="25" t="n">
        <v>5.04152884</v>
      </c>
      <c r="N2363" s="0" t="str">
        <f aca="false">A2363&amp;"_"&amp;B2363</f>
        <v>MAW751_2</v>
      </c>
      <c r="O2363" s="0" t="n">
        <f aca="false">HLOOKUP(N2363,UP!$C$15:$AH$16,2,0)</f>
        <v>0</v>
      </c>
    </row>
    <row r="2364" customFormat="false" ht="15.75" hidden="false" customHeight="true" outlineLevel="0" collapsed="false">
      <c r="A2364" s="21" t="s">
        <v>52</v>
      </c>
      <c r="B2364" s="24" t="n">
        <v>2</v>
      </c>
      <c r="C2364" s="31" t="s">
        <v>56</v>
      </c>
      <c r="D2364" s="31" t="n">
        <v>29041</v>
      </c>
      <c r="E2364" s="24" t="s">
        <v>92</v>
      </c>
      <c r="F2364" s="15" t="n">
        <v>1</v>
      </c>
      <c r="G2364" s="15" t="n">
        <v>0</v>
      </c>
      <c r="H2364" s="2" t="n">
        <f aca="false">MAX(I2364:J2364)</f>
        <v>0</v>
      </c>
      <c r="I2364" s="15" t="n">
        <v>0</v>
      </c>
      <c r="J2364" s="15" t="n">
        <v>0</v>
      </c>
      <c r="K2364" s="15" t="n">
        <v>1.62860163162095</v>
      </c>
      <c r="L2364" s="15" t="n">
        <v>70</v>
      </c>
      <c r="M2364" s="25" t="n">
        <v>5.04152884</v>
      </c>
      <c r="N2364" s="0" t="str">
        <f aca="false">A2364&amp;"_"&amp;B2364</f>
        <v>MAW751_2</v>
      </c>
      <c r="O2364" s="0" t="n">
        <f aca="false">HLOOKUP(N2364,UP!$C$15:$AH$16,2,0)</f>
        <v>0</v>
      </c>
    </row>
    <row r="2365" customFormat="false" ht="15.75" hidden="false" customHeight="true" outlineLevel="0" collapsed="false">
      <c r="A2365" s="21" t="s">
        <v>52</v>
      </c>
      <c r="B2365" s="24" t="n">
        <v>2</v>
      </c>
      <c r="C2365" s="31" t="s">
        <v>56</v>
      </c>
      <c r="D2365" s="31" t="n">
        <v>54280</v>
      </c>
      <c r="E2365" s="24" t="s">
        <v>92</v>
      </c>
      <c r="F2365" s="15" t="n">
        <v>1</v>
      </c>
      <c r="G2365" s="15" t="n">
        <v>0</v>
      </c>
      <c r="H2365" s="2" t="n">
        <f aca="false">MAX(I2365:J2365)</f>
        <v>0</v>
      </c>
      <c r="I2365" s="15" t="n">
        <v>0</v>
      </c>
      <c r="J2365" s="15" t="n">
        <v>0</v>
      </c>
      <c r="K2365" s="15" t="n">
        <v>9.07496161879216</v>
      </c>
      <c r="L2365" s="15" t="n">
        <v>70</v>
      </c>
      <c r="M2365" s="25" t="n">
        <v>5.04152884</v>
      </c>
      <c r="N2365" s="0" t="str">
        <f aca="false">A2365&amp;"_"&amp;B2365</f>
        <v>MAW751_2</v>
      </c>
      <c r="O2365" s="0" t="n">
        <f aca="false">HLOOKUP(N2365,UP!$C$15:$AH$16,2,0)</f>
        <v>0</v>
      </c>
    </row>
    <row r="2366" customFormat="false" ht="15.75" hidden="false" customHeight="true" outlineLevel="0" collapsed="false">
      <c r="A2366" s="21" t="s">
        <v>52</v>
      </c>
      <c r="B2366" s="24" t="n">
        <v>2</v>
      </c>
      <c r="C2366" s="31" t="s">
        <v>56</v>
      </c>
      <c r="D2366" s="31" t="n">
        <v>29057</v>
      </c>
      <c r="E2366" s="24" t="s">
        <v>92</v>
      </c>
      <c r="F2366" s="15" t="n">
        <v>1</v>
      </c>
      <c r="G2366" s="15" t="n">
        <v>0</v>
      </c>
      <c r="H2366" s="2" t="n">
        <f aca="false">MAX(I2366:J2366)</f>
        <v>0</v>
      </c>
      <c r="I2366" s="15" t="n">
        <v>0</v>
      </c>
      <c r="J2366" s="15" t="n">
        <v>0</v>
      </c>
      <c r="K2366" s="15" t="n">
        <v>5.68600781364034</v>
      </c>
      <c r="L2366" s="15" t="n">
        <v>70</v>
      </c>
      <c r="M2366" s="25" t="n">
        <v>5.04152884</v>
      </c>
      <c r="N2366" s="0" t="str">
        <f aca="false">A2366&amp;"_"&amp;B2366</f>
        <v>MAW751_2</v>
      </c>
      <c r="O2366" s="0" t="n">
        <f aca="false">HLOOKUP(N2366,UP!$C$15:$AH$16,2,0)</f>
        <v>0</v>
      </c>
    </row>
    <row r="2367" customFormat="false" ht="15.75" hidden="false" customHeight="true" outlineLevel="0" collapsed="false">
      <c r="A2367" s="21" t="s">
        <v>52</v>
      </c>
      <c r="B2367" s="24" t="n">
        <v>2</v>
      </c>
      <c r="C2367" s="31" t="s">
        <v>56</v>
      </c>
      <c r="D2367" s="31" t="n">
        <v>29066</v>
      </c>
      <c r="E2367" s="24" t="s">
        <v>92</v>
      </c>
      <c r="F2367" s="15" t="n">
        <v>1</v>
      </c>
      <c r="G2367" s="15" t="n">
        <v>0</v>
      </c>
      <c r="H2367" s="2" t="n">
        <f aca="false">MAX(I2367:J2367)</f>
        <v>0</v>
      </c>
      <c r="I2367" s="15" t="n">
        <v>0</v>
      </c>
      <c r="J2367" s="15" t="n">
        <v>0</v>
      </c>
      <c r="K2367" s="15" t="n">
        <v>6.27627380334169</v>
      </c>
      <c r="L2367" s="15" t="n">
        <v>70</v>
      </c>
      <c r="M2367" s="25" t="n">
        <v>5.04152884</v>
      </c>
      <c r="N2367" s="0" t="str">
        <f aca="false">A2367&amp;"_"&amp;B2367</f>
        <v>MAW751_2</v>
      </c>
      <c r="O2367" s="0" t="n">
        <f aca="false">HLOOKUP(N2367,UP!$C$15:$AH$16,2,0)</f>
        <v>0</v>
      </c>
    </row>
    <row r="2368" customFormat="false" ht="15.75" hidden="false" customHeight="true" outlineLevel="0" collapsed="false">
      <c r="A2368" s="21" t="s">
        <v>52</v>
      </c>
      <c r="B2368" s="24" t="n">
        <v>2</v>
      </c>
      <c r="C2368" s="31" t="s">
        <v>56</v>
      </c>
      <c r="D2368" s="31" t="n">
        <v>29119</v>
      </c>
      <c r="E2368" s="24" t="s">
        <v>92</v>
      </c>
      <c r="F2368" s="15" t="n">
        <v>1</v>
      </c>
      <c r="G2368" s="15" t="n">
        <v>0</v>
      </c>
      <c r="H2368" s="2" t="n">
        <f aca="false">MAX(I2368:J2368)</f>
        <v>0</v>
      </c>
      <c r="I2368" s="15" t="n">
        <v>0</v>
      </c>
      <c r="J2368" s="15" t="n">
        <v>0</v>
      </c>
      <c r="K2368" s="15" t="n">
        <v>4.02202399475833</v>
      </c>
      <c r="L2368" s="15" t="n">
        <v>70</v>
      </c>
      <c r="M2368" s="25" t="n">
        <v>5.04152884</v>
      </c>
      <c r="N2368" s="0" t="str">
        <f aca="false">A2368&amp;"_"&amp;B2368</f>
        <v>MAW751_2</v>
      </c>
      <c r="O2368" s="0" t="n">
        <f aca="false">HLOOKUP(N2368,UP!$C$15:$AH$16,2,0)</f>
        <v>0</v>
      </c>
    </row>
    <row r="2369" customFormat="false" ht="15.75" hidden="false" customHeight="true" outlineLevel="0" collapsed="false">
      <c r="A2369" s="21" t="s">
        <v>52</v>
      </c>
      <c r="B2369" s="24" t="n">
        <v>2</v>
      </c>
      <c r="C2369" s="31" t="s">
        <v>56</v>
      </c>
      <c r="D2369" s="31" t="n">
        <v>29069</v>
      </c>
      <c r="E2369" s="24" t="s">
        <v>92</v>
      </c>
      <c r="F2369" s="15" t="n">
        <v>1</v>
      </c>
      <c r="G2369" s="15" t="n">
        <v>0</v>
      </c>
      <c r="H2369" s="2" t="n">
        <f aca="false">MAX(I2369:J2369)</f>
        <v>0</v>
      </c>
      <c r="I2369" s="15" t="n">
        <v>0</v>
      </c>
      <c r="J2369" s="15" t="n">
        <v>0</v>
      </c>
      <c r="K2369" s="15" t="n">
        <v>5.33269644983599</v>
      </c>
      <c r="L2369" s="15" t="n">
        <v>70</v>
      </c>
      <c r="M2369" s="25" t="n">
        <v>5.04152884</v>
      </c>
      <c r="N2369" s="0" t="str">
        <f aca="false">A2369&amp;"_"&amp;B2369</f>
        <v>MAW751_2</v>
      </c>
      <c r="O2369" s="0" t="n">
        <f aca="false">HLOOKUP(N2369,UP!$C$15:$AH$16,2,0)</f>
        <v>0</v>
      </c>
    </row>
    <row r="2370" customFormat="false" ht="15.75" hidden="false" customHeight="true" outlineLevel="0" collapsed="false">
      <c r="A2370" s="21" t="s">
        <v>52</v>
      </c>
      <c r="B2370" s="24" t="n">
        <v>2</v>
      </c>
      <c r="C2370" s="31" t="s">
        <v>60</v>
      </c>
      <c r="D2370" s="31" t="n">
        <v>29083</v>
      </c>
      <c r="E2370" s="24" t="s">
        <v>92</v>
      </c>
      <c r="F2370" s="15" t="n">
        <v>1</v>
      </c>
      <c r="G2370" s="15" t="n">
        <v>0</v>
      </c>
      <c r="H2370" s="2" t="n">
        <f aca="false">MAX(I2370:J2370)</f>
        <v>0</v>
      </c>
      <c r="I2370" s="15" t="n">
        <v>0</v>
      </c>
      <c r="J2370" s="15" t="n">
        <v>0</v>
      </c>
      <c r="K2370" s="15" t="n">
        <v>4.74372636710425</v>
      </c>
      <c r="L2370" s="15" t="n">
        <v>70</v>
      </c>
      <c r="M2370" s="25" t="n">
        <v>5.04152884</v>
      </c>
      <c r="N2370" s="0" t="str">
        <f aca="false">A2370&amp;"_"&amp;B2370</f>
        <v>MAW751_2</v>
      </c>
      <c r="O2370" s="0" t="n">
        <f aca="false">HLOOKUP(N2370,UP!$C$15:$AH$16,2,0)</f>
        <v>0</v>
      </c>
    </row>
    <row r="2371" customFormat="false" ht="15.75" hidden="false" customHeight="true" outlineLevel="0" collapsed="false">
      <c r="A2371" s="21" t="s">
        <v>52</v>
      </c>
      <c r="B2371" s="24" t="n">
        <v>2</v>
      </c>
      <c r="C2371" s="31" t="s">
        <v>53</v>
      </c>
      <c r="D2371" s="31" t="n">
        <v>54272</v>
      </c>
      <c r="E2371" s="24" t="s">
        <v>92</v>
      </c>
      <c r="F2371" s="15" t="n">
        <v>1</v>
      </c>
      <c r="G2371" s="15" t="n">
        <v>0</v>
      </c>
      <c r="H2371" s="2" t="n">
        <f aca="false">MAX(I2371:J2371)</f>
        <v>0</v>
      </c>
      <c r="I2371" s="15" t="n">
        <v>0</v>
      </c>
      <c r="J2371" s="15" t="n">
        <v>0</v>
      </c>
      <c r="K2371" s="15" t="n">
        <v>3.49470766785329</v>
      </c>
      <c r="L2371" s="15" t="n">
        <v>70</v>
      </c>
      <c r="M2371" s="25" t="n">
        <v>5.04152884</v>
      </c>
      <c r="N2371" s="0" t="str">
        <f aca="false">A2371&amp;"_"&amp;B2371</f>
        <v>MAW751_2</v>
      </c>
      <c r="O2371" s="0" t="n">
        <f aca="false">HLOOKUP(N2371,UP!$C$15:$AH$16,2,0)</f>
        <v>0</v>
      </c>
    </row>
    <row r="2372" customFormat="false" ht="15.75" hidden="false" customHeight="true" outlineLevel="0" collapsed="false">
      <c r="A2372" s="21" t="s">
        <v>52</v>
      </c>
      <c r="B2372" s="45" t="n">
        <v>2</v>
      </c>
      <c r="C2372" s="46" t="s">
        <v>102</v>
      </c>
      <c r="D2372" s="46" t="n">
        <v>54497</v>
      </c>
      <c r="E2372" s="24" t="s">
        <v>92</v>
      </c>
      <c r="F2372" s="15" t="n">
        <v>1</v>
      </c>
      <c r="G2372" s="15" t="n">
        <v>0</v>
      </c>
      <c r="H2372" s="2" t="n">
        <f aca="false">MAX(I2372:J2372)</f>
        <v>0</v>
      </c>
      <c r="I2372" s="15" t="n">
        <v>0</v>
      </c>
      <c r="J2372" s="15" t="n">
        <v>0</v>
      </c>
      <c r="K2372" s="15" t="n">
        <v>5.92991321328342</v>
      </c>
      <c r="L2372" s="15" t="n">
        <v>70</v>
      </c>
      <c r="M2372" s="25" t="n">
        <v>5.04152884</v>
      </c>
      <c r="N2372" s="0" t="str">
        <f aca="false">A2372&amp;"_"&amp;B2372</f>
        <v>MAW751_2</v>
      </c>
      <c r="O2372" s="0" t="n">
        <f aca="false">HLOOKUP(N2372,UP!$C$15:$AH$16,2,0)</f>
        <v>0</v>
      </c>
    </row>
    <row r="2373" customFormat="false" ht="15.75" hidden="false" customHeight="true" outlineLevel="0" collapsed="false">
      <c r="A2373" s="21" t="s">
        <v>52</v>
      </c>
      <c r="B2373" s="45" t="n">
        <v>2</v>
      </c>
      <c r="C2373" s="46" t="s">
        <v>74</v>
      </c>
      <c r="D2373" s="46" t="n">
        <v>54767</v>
      </c>
      <c r="E2373" s="24" t="s">
        <v>92</v>
      </c>
      <c r="F2373" s="15" t="n">
        <v>1</v>
      </c>
      <c r="G2373" s="15" t="n">
        <v>0</v>
      </c>
      <c r="H2373" s="2" t="n">
        <f aca="false">MAX(I2373:J2373)</f>
        <v>0</v>
      </c>
      <c r="I2373" s="15" t="n">
        <v>0</v>
      </c>
      <c r="J2373" s="15" t="n">
        <v>0</v>
      </c>
      <c r="K2373" s="15" t="n">
        <v>4.00619822176587</v>
      </c>
      <c r="L2373" s="15" t="n">
        <v>70</v>
      </c>
      <c r="M2373" s="25" t="n">
        <v>5.04152884</v>
      </c>
      <c r="N2373" s="0" t="str">
        <f aca="false">A2373&amp;"_"&amp;B2373</f>
        <v>MAW751_2</v>
      </c>
      <c r="O2373" s="0" t="n">
        <f aca="false">HLOOKUP(N2373,UP!$C$15:$AH$16,2,0)</f>
        <v>0</v>
      </c>
    </row>
    <row r="2374" customFormat="false" ht="15.75" hidden="false" customHeight="true" outlineLevel="0" collapsed="false">
      <c r="A2374" s="21" t="s">
        <v>52</v>
      </c>
      <c r="B2374" s="24" t="n">
        <v>2</v>
      </c>
      <c r="C2374" s="31" t="s">
        <v>74</v>
      </c>
      <c r="D2374" s="31" t="n">
        <v>59063</v>
      </c>
      <c r="E2374" s="24" t="s">
        <v>92</v>
      </c>
      <c r="F2374" s="15" t="n">
        <v>1</v>
      </c>
      <c r="G2374" s="15" t="n">
        <v>0</v>
      </c>
      <c r="H2374" s="2" t="n">
        <f aca="false">MAX(I2374:J2374)</f>
        <v>0</v>
      </c>
      <c r="I2374" s="15" t="n">
        <v>0</v>
      </c>
      <c r="J2374" s="15" t="n">
        <v>0</v>
      </c>
      <c r="K2374" s="15" t="n">
        <v>4.25206711681745</v>
      </c>
      <c r="L2374" s="15" t="n">
        <v>70</v>
      </c>
      <c r="M2374" s="25" t="n">
        <v>5.04152884</v>
      </c>
      <c r="N2374" s="0" t="str">
        <f aca="false">A2374&amp;"_"&amp;B2374</f>
        <v>MAW751_2</v>
      </c>
      <c r="O2374" s="0" t="n">
        <f aca="false">HLOOKUP(N2374,UP!$C$15:$AH$16,2,0)</f>
        <v>0</v>
      </c>
    </row>
    <row r="2375" customFormat="false" ht="15.75" hidden="false" customHeight="true" outlineLevel="0" collapsed="false">
      <c r="A2375" s="21" t="s">
        <v>52</v>
      </c>
      <c r="B2375" s="24" t="n">
        <v>2</v>
      </c>
      <c r="C2375" s="31" t="s">
        <v>74</v>
      </c>
      <c r="D2375" s="31" t="n">
        <v>29108</v>
      </c>
      <c r="E2375" s="24" t="s">
        <v>92</v>
      </c>
      <c r="F2375" s="15" t="n">
        <v>1</v>
      </c>
      <c r="G2375" s="15" t="n">
        <v>0</v>
      </c>
      <c r="H2375" s="2" t="n">
        <f aca="false">MAX(I2375:J2375)</f>
        <v>0</v>
      </c>
      <c r="I2375" s="15" t="n">
        <v>0</v>
      </c>
      <c r="J2375" s="15" t="n">
        <v>0</v>
      </c>
      <c r="K2375" s="15" t="n">
        <v>5.41453493846201</v>
      </c>
      <c r="L2375" s="15" t="n">
        <v>70</v>
      </c>
      <c r="M2375" s="25" t="n">
        <v>5.04152884</v>
      </c>
      <c r="N2375" s="0" t="str">
        <f aca="false">A2375&amp;"_"&amp;B2375</f>
        <v>MAW751_2</v>
      </c>
      <c r="O2375" s="0" t="n">
        <f aca="false">HLOOKUP(N2375,UP!$C$15:$AH$16,2,0)</f>
        <v>0</v>
      </c>
    </row>
    <row r="2376" customFormat="false" ht="15.75" hidden="false" customHeight="true" outlineLevel="0" collapsed="false">
      <c r="A2376" s="21" t="s">
        <v>52</v>
      </c>
      <c r="B2376" s="24" t="n">
        <v>2</v>
      </c>
      <c r="C2376" s="31" t="s">
        <v>85</v>
      </c>
      <c r="D2376" s="31" t="n">
        <v>29042</v>
      </c>
      <c r="E2376" s="24" t="s">
        <v>92</v>
      </c>
      <c r="F2376" s="15" t="n">
        <v>1</v>
      </c>
      <c r="G2376" s="15" t="n">
        <v>0</v>
      </c>
      <c r="H2376" s="2" t="n">
        <f aca="false">MAX(I2376:J2376)</f>
        <v>0</v>
      </c>
      <c r="I2376" s="15" t="n">
        <v>0</v>
      </c>
      <c r="J2376" s="15" t="n">
        <v>0</v>
      </c>
      <c r="K2376" s="15" t="n">
        <v>5.36018538555491</v>
      </c>
      <c r="L2376" s="15" t="n">
        <v>70</v>
      </c>
      <c r="M2376" s="25" t="n">
        <v>5.04152884</v>
      </c>
      <c r="N2376" s="0" t="str">
        <f aca="false">A2376&amp;"_"&amp;B2376</f>
        <v>MAW751_2</v>
      </c>
      <c r="O2376" s="0" t="n">
        <f aca="false">HLOOKUP(N2376,UP!$C$15:$AH$16,2,0)</f>
        <v>0</v>
      </c>
    </row>
    <row r="2377" customFormat="false" ht="15.75" hidden="false" customHeight="true" outlineLevel="0" collapsed="false">
      <c r="A2377" s="21" t="s">
        <v>44</v>
      </c>
      <c r="B2377" s="22" t="n">
        <v>3</v>
      </c>
      <c r="C2377" s="23" t="s">
        <v>66</v>
      </c>
      <c r="D2377" s="23" t="n">
        <v>18506</v>
      </c>
      <c r="E2377" s="24" t="s">
        <v>91</v>
      </c>
      <c r="F2377" s="15" t="n">
        <f aca="false">IF(ISERROR(SEARCH("2",E2377)),0,1)</f>
        <v>1</v>
      </c>
      <c r="G2377" s="15" t="n">
        <v>0</v>
      </c>
      <c r="H2377" s="2" t="n">
        <f aca="false">MAX(I2377:J2377)</f>
        <v>0</v>
      </c>
      <c r="I2377" s="15" t="n">
        <v>0</v>
      </c>
      <c r="J2377" s="15" t="n">
        <v>0</v>
      </c>
      <c r="K2377" s="15" t="n">
        <v>4.13743825486959</v>
      </c>
      <c r="L2377" s="15" t="n">
        <v>75</v>
      </c>
      <c r="M2377" s="25" t="n">
        <v>5.79997425</v>
      </c>
      <c r="N2377" s="0" t="str">
        <f aca="false">A2377&amp;"_"&amp;B2377</f>
        <v>MAW752_3</v>
      </c>
      <c r="O2377" s="0" t="n">
        <f aca="false">HLOOKUP(N2377,UP!$C$15:$AH$16,2,0)</f>
        <v>0</v>
      </c>
    </row>
    <row r="2378" customFormat="false" ht="15.75" hidden="false" customHeight="true" outlineLevel="0" collapsed="false">
      <c r="A2378" s="21" t="s">
        <v>44</v>
      </c>
      <c r="B2378" s="22" t="n">
        <v>2</v>
      </c>
      <c r="C2378" s="23" t="s">
        <v>56</v>
      </c>
      <c r="D2378" s="23" t="n">
        <v>18124</v>
      </c>
      <c r="E2378" s="24" t="s">
        <v>91</v>
      </c>
      <c r="F2378" s="15" t="n">
        <f aca="false">IF(ISERROR(SEARCH("2",E2378)),0,1)</f>
        <v>1</v>
      </c>
      <c r="G2378" s="15" t="n">
        <v>0</v>
      </c>
      <c r="H2378" s="2" t="n">
        <f aca="false">MAX(I2378:J2378)</f>
        <v>0</v>
      </c>
      <c r="I2378" s="15" t="n">
        <v>0</v>
      </c>
      <c r="J2378" s="15" t="n">
        <v>0</v>
      </c>
      <c r="K2378" s="15" t="n">
        <v>6.35230034555856</v>
      </c>
      <c r="L2378" s="15" t="n">
        <v>75</v>
      </c>
      <c r="M2378" s="25" t="n">
        <v>5.79997425</v>
      </c>
      <c r="N2378" s="0" t="str">
        <f aca="false">A2378&amp;"_"&amp;B2378</f>
        <v>MAW752_2</v>
      </c>
      <c r="O2378" s="0" t="n">
        <f aca="false">HLOOKUP(N2378,UP!$C$15:$AH$16,2,0)</f>
        <v>0</v>
      </c>
    </row>
    <row r="2379" customFormat="false" ht="15.75" hidden="false" customHeight="true" outlineLevel="0" collapsed="false">
      <c r="A2379" s="21" t="s">
        <v>44</v>
      </c>
      <c r="B2379" s="22" t="n">
        <v>2</v>
      </c>
      <c r="C2379" s="23" t="s">
        <v>53</v>
      </c>
      <c r="D2379" s="23" t="n">
        <v>18269</v>
      </c>
      <c r="E2379" s="24" t="s">
        <v>91</v>
      </c>
      <c r="F2379" s="15" t="n">
        <f aca="false">IF(ISERROR(SEARCH("2",E2379)),0,1)</f>
        <v>1</v>
      </c>
      <c r="G2379" s="15" t="n">
        <v>0</v>
      </c>
      <c r="H2379" s="2" t="n">
        <f aca="false">MAX(I2379:J2379)</f>
        <v>0</v>
      </c>
      <c r="I2379" s="15" t="n">
        <v>0</v>
      </c>
      <c r="J2379" s="15" t="n">
        <v>0</v>
      </c>
      <c r="K2379" s="15" t="n">
        <v>4.21366114662731</v>
      </c>
      <c r="L2379" s="15" t="n">
        <v>75</v>
      </c>
      <c r="M2379" s="25" t="n">
        <v>5.79997425</v>
      </c>
      <c r="N2379" s="0" t="str">
        <f aca="false">A2379&amp;"_"&amp;B2379</f>
        <v>MAW752_2</v>
      </c>
      <c r="O2379" s="0" t="n">
        <f aca="false">HLOOKUP(N2379,UP!$C$15:$AH$16,2,0)</f>
        <v>0</v>
      </c>
    </row>
    <row r="2380" customFormat="false" ht="15.75" hidden="false" customHeight="true" outlineLevel="0" collapsed="false">
      <c r="A2380" s="21" t="s">
        <v>44</v>
      </c>
      <c r="B2380" s="22" t="n">
        <v>2</v>
      </c>
      <c r="C2380" s="23" t="s">
        <v>67</v>
      </c>
      <c r="D2380" s="23" t="n">
        <v>18276</v>
      </c>
      <c r="E2380" s="24" t="s">
        <v>91</v>
      </c>
      <c r="F2380" s="15" t="n">
        <f aca="false">IF(ISERROR(SEARCH("2",E2380)),0,1)</f>
        <v>1</v>
      </c>
      <c r="G2380" s="15" t="n">
        <v>0</v>
      </c>
      <c r="H2380" s="2" t="n">
        <f aca="false">MAX(I2380:J2380)</f>
        <v>0</v>
      </c>
      <c r="I2380" s="15" t="n">
        <v>0</v>
      </c>
      <c r="J2380" s="15" t="n">
        <v>0</v>
      </c>
      <c r="K2380" s="15" t="n">
        <v>5.57781921663234</v>
      </c>
      <c r="L2380" s="15" t="n">
        <v>75</v>
      </c>
      <c r="M2380" s="25" t="n">
        <v>5.79997425</v>
      </c>
      <c r="N2380" s="0" t="str">
        <f aca="false">A2380&amp;"_"&amp;B2380</f>
        <v>MAW752_2</v>
      </c>
      <c r="O2380" s="0" t="n">
        <f aca="false">HLOOKUP(N2380,UP!$C$15:$AH$16,2,0)</f>
        <v>0</v>
      </c>
    </row>
    <row r="2381" customFormat="false" ht="15.75" hidden="false" customHeight="true" outlineLevel="0" collapsed="false">
      <c r="A2381" s="21" t="s">
        <v>44</v>
      </c>
      <c r="B2381" s="22" t="n">
        <v>3</v>
      </c>
      <c r="C2381" s="23" t="s">
        <v>66</v>
      </c>
      <c r="D2381" s="23" t="n">
        <v>19724</v>
      </c>
      <c r="E2381" s="24" t="s">
        <v>91</v>
      </c>
      <c r="F2381" s="15" t="n">
        <f aca="false">IF(ISERROR(SEARCH("2",E2381)),0,1)</f>
        <v>1</v>
      </c>
      <c r="G2381" s="15" t="n">
        <v>0</v>
      </c>
      <c r="H2381" s="2" t="n">
        <f aca="false">MAX(I2381:J2381)</f>
        <v>0</v>
      </c>
      <c r="I2381" s="15" t="n">
        <v>0</v>
      </c>
      <c r="J2381" s="15" t="n">
        <v>0</v>
      </c>
      <c r="K2381" s="15" t="n">
        <v>5.20318429269176</v>
      </c>
      <c r="L2381" s="15" t="n">
        <v>75</v>
      </c>
      <c r="M2381" s="25" t="n">
        <v>5.79997425</v>
      </c>
      <c r="N2381" s="0" t="str">
        <f aca="false">A2381&amp;"_"&amp;B2381</f>
        <v>MAW752_3</v>
      </c>
      <c r="O2381" s="0" t="n">
        <f aca="false">HLOOKUP(N2381,UP!$C$15:$AH$16,2,0)</f>
        <v>0</v>
      </c>
    </row>
    <row r="2382" customFormat="false" ht="15.75" hidden="false" customHeight="true" outlineLevel="0" collapsed="false">
      <c r="A2382" s="21" t="s">
        <v>44</v>
      </c>
      <c r="B2382" s="22" t="n">
        <v>2</v>
      </c>
      <c r="C2382" s="23" t="s">
        <v>56</v>
      </c>
      <c r="D2382" s="23" t="n">
        <v>18029</v>
      </c>
      <c r="E2382" s="24" t="s">
        <v>91</v>
      </c>
      <c r="F2382" s="15" t="n">
        <f aca="false">IF(ISERROR(SEARCH("2",E2382)),0,1)</f>
        <v>1</v>
      </c>
      <c r="G2382" s="15" t="n">
        <v>0</v>
      </c>
      <c r="H2382" s="2" t="n">
        <f aca="false">MAX(I2382:J2382)</f>
        <v>0</v>
      </c>
      <c r="I2382" s="15" t="n">
        <v>0</v>
      </c>
      <c r="J2382" s="15" t="n">
        <v>0</v>
      </c>
      <c r="K2382" s="15" t="n">
        <v>5.63189388018225</v>
      </c>
      <c r="L2382" s="15" t="n">
        <v>75</v>
      </c>
      <c r="M2382" s="25" t="n">
        <v>5.79997425</v>
      </c>
      <c r="N2382" s="0" t="str">
        <f aca="false">A2382&amp;"_"&amp;B2382</f>
        <v>MAW752_2</v>
      </c>
      <c r="O2382" s="0" t="n">
        <f aca="false">HLOOKUP(N2382,UP!$C$15:$AH$16,2,0)</f>
        <v>0</v>
      </c>
    </row>
    <row r="2383" customFormat="false" ht="15.75" hidden="false" customHeight="true" outlineLevel="0" collapsed="false">
      <c r="A2383" s="21" t="s">
        <v>44</v>
      </c>
      <c r="B2383" s="22" t="n">
        <v>2</v>
      </c>
      <c r="C2383" s="23" t="s">
        <v>56</v>
      </c>
      <c r="D2383" s="23" t="n">
        <v>18043</v>
      </c>
      <c r="E2383" s="24" t="s">
        <v>91</v>
      </c>
      <c r="F2383" s="15" t="n">
        <f aca="false">IF(ISERROR(SEARCH("2",E2383)),0,1)</f>
        <v>1</v>
      </c>
      <c r="G2383" s="15" t="n">
        <v>0</v>
      </c>
      <c r="H2383" s="2" t="n">
        <f aca="false">MAX(I2383:J2383)</f>
        <v>0</v>
      </c>
      <c r="I2383" s="15" t="n">
        <v>0</v>
      </c>
      <c r="J2383" s="15" t="n">
        <v>0</v>
      </c>
      <c r="K2383" s="15" t="n">
        <v>3.73928065593525</v>
      </c>
      <c r="L2383" s="15" t="n">
        <v>75</v>
      </c>
      <c r="M2383" s="25" t="n">
        <v>5.79997425</v>
      </c>
      <c r="N2383" s="0" t="str">
        <f aca="false">A2383&amp;"_"&amp;B2383</f>
        <v>MAW752_2</v>
      </c>
      <c r="O2383" s="0" t="n">
        <f aca="false">HLOOKUP(N2383,UP!$C$15:$AH$16,2,0)</f>
        <v>0</v>
      </c>
    </row>
    <row r="2384" customFormat="false" ht="15.75" hidden="false" customHeight="true" outlineLevel="0" collapsed="false">
      <c r="A2384" s="21" t="s">
        <v>44</v>
      </c>
      <c r="B2384" s="22" t="n">
        <v>3</v>
      </c>
      <c r="C2384" s="23" t="s">
        <v>56</v>
      </c>
      <c r="D2384" s="23" t="n">
        <v>19541</v>
      </c>
      <c r="E2384" s="24" t="s">
        <v>91</v>
      </c>
      <c r="F2384" s="15" t="n">
        <f aca="false">IF(ISERROR(SEARCH("2",E2384)),0,1)</f>
        <v>1</v>
      </c>
      <c r="G2384" s="15" t="n">
        <v>0</v>
      </c>
      <c r="H2384" s="2" t="n">
        <f aca="false">MAX(I2384:J2384)</f>
        <v>0</v>
      </c>
      <c r="I2384" s="15" t="n">
        <v>0</v>
      </c>
      <c r="J2384" s="15" t="n">
        <v>0</v>
      </c>
      <c r="K2384" s="15" t="n">
        <v>4.63341719505508</v>
      </c>
      <c r="L2384" s="15" t="n">
        <v>75</v>
      </c>
      <c r="M2384" s="25" t="n">
        <v>5.79997425</v>
      </c>
      <c r="N2384" s="0" t="str">
        <f aca="false">A2384&amp;"_"&amp;B2384</f>
        <v>MAW752_3</v>
      </c>
      <c r="O2384" s="0" t="n">
        <f aca="false">HLOOKUP(N2384,UP!$C$15:$AH$16,2,0)</f>
        <v>0</v>
      </c>
    </row>
    <row r="2385" customFormat="false" ht="15.75" hidden="false" customHeight="true" outlineLevel="0" collapsed="false">
      <c r="A2385" s="21" t="s">
        <v>44</v>
      </c>
      <c r="B2385" s="22" t="n">
        <v>2</v>
      </c>
      <c r="C2385" s="23" t="s">
        <v>56</v>
      </c>
      <c r="D2385" s="23" t="n">
        <v>18023</v>
      </c>
      <c r="E2385" s="24" t="s">
        <v>91</v>
      </c>
      <c r="F2385" s="15" t="n">
        <f aca="false">IF(ISERROR(SEARCH("2",E2385)),0,1)</f>
        <v>1</v>
      </c>
      <c r="G2385" s="15" t="n">
        <v>0</v>
      </c>
      <c r="H2385" s="2" t="n">
        <f aca="false">MAX(I2385:J2385)</f>
        <v>0</v>
      </c>
      <c r="I2385" s="15" t="n">
        <v>0</v>
      </c>
      <c r="J2385" s="15" t="n">
        <v>0</v>
      </c>
      <c r="K2385" s="15" t="n">
        <v>6.25534294228715</v>
      </c>
      <c r="L2385" s="15" t="n">
        <v>75</v>
      </c>
      <c r="M2385" s="25" t="n">
        <v>5.79997425</v>
      </c>
      <c r="N2385" s="0" t="str">
        <f aca="false">A2385&amp;"_"&amp;B2385</f>
        <v>MAW752_2</v>
      </c>
      <c r="O2385" s="0" t="n">
        <f aca="false">HLOOKUP(N2385,UP!$C$15:$AH$16,2,0)</f>
        <v>0</v>
      </c>
    </row>
    <row r="2386" customFormat="false" ht="15.75" hidden="false" customHeight="true" outlineLevel="0" collapsed="false">
      <c r="A2386" s="21" t="s">
        <v>44</v>
      </c>
      <c r="B2386" s="22" t="n">
        <v>2</v>
      </c>
      <c r="C2386" s="23" t="s">
        <v>56</v>
      </c>
      <c r="D2386" s="23" t="n">
        <v>18044</v>
      </c>
      <c r="E2386" s="24" t="s">
        <v>91</v>
      </c>
      <c r="F2386" s="15" t="n">
        <f aca="false">IF(ISERROR(SEARCH("2",E2386)),0,1)</f>
        <v>1</v>
      </c>
      <c r="G2386" s="15" t="n">
        <v>0</v>
      </c>
      <c r="H2386" s="2" t="n">
        <f aca="false">MAX(I2386:J2386)</f>
        <v>0</v>
      </c>
      <c r="I2386" s="15" t="n">
        <v>0</v>
      </c>
      <c r="J2386" s="15" t="n">
        <v>0</v>
      </c>
      <c r="K2386" s="15" t="n">
        <v>6.23810345260057</v>
      </c>
      <c r="L2386" s="15" t="n">
        <v>75</v>
      </c>
      <c r="M2386" s="25" t="n">
        <v>5.79997425</v>
      </c>
      <c r="N2386" s="0" t="str">
        <f aca="false">A2386&amp;"_"&amp;B2386</f>
        <v>MAW752_2</v>
      </c>
      <c r="O2386" s="0" t="n">
        <f aca="false">HLOOKUP(N2386,UP!$C$15:$AH$16,2,0)</f>
        <v>0</v>
      </c>
    </row>
    <row r="2387" customFormat="false" ht="15.75" hidden="false" customHeight="true" outlineLevel="0" collapsed="false">
      <c r="A2387" s="21" t="s">
        <v>44</v>
      </c>
      <c r="B2387" s="22" t="n">
        <v>2</v>
      </c>
      <c r="C2387" s="23" t="s">
        <v>66</v>
      </c>
      <c r="D2387" s="23" t="n">
        <v>18254</v>
      </c>
      <c r="E2387" s="24" t="s">
        <v>91</v>
      </c>
      <c r="F2387" s="15" t="n">
        <f aca="false">IF(ISERROR(SEARCH("2",E2387)),0,1)</f>
        <v>1</v>
      </c>
      <c r="G2387" s="15" t="n">
        <v>0</v>
      </c>
      <c r="H2387" s="2" t="n">
        <f aca="false">MAX(I2387:J2387)</f>
        <v>0</v>
      </c>
      <c r="I2387" s="15" t="n">
        <v>0</v>
      </c>
      <c r="J2387" s="15" t="n">
        <v>0</v>
      </c>
      <c r="K2387" s="15" t="n">
        <v>3.94772532850093</v>
      </c>
      <c r="L2387" s="15" t="n">
        <v>75</v>
      </c>
      <c r="M2387" s="25" t="n">
        <v>5.79997425</v>
      </c>
      <c r="N2387" s="0" t="str">
        <f aca="false">A2387&amp;"_"&amp;B2387</f>
        <v>MAW752_2</v>
      </c>
      <c r="O2387" s="0" t="n">
        <f aca="false">HLOOKUP(N2387,UP!$C$15:$AH$16,2,0)</f>
        <v>0</v>
      </c>
    </row>
    <row r="2388" customFormat="false" ht="15.75" hidden="false" customHeight="true" outlineLevel="0" collapsed="false">
      <c r="A2388" s="21" t="s">
        <v>44</v>
      </c>
      <c r="B2388" s="22" t="n">
        <v>2</v>
      </c>
      <c r="C2388" s="23" t="s">
        <v>56</v>
      </c>
      <c r="D2388" s="23" t="n">
        <v>18035</v>
      </c>
      <c r="E2388" s="24" t="s">
        <v>91</v>
      </c>
      <c r="F2388" s="15" t="n">
        <f aca="false">IF(ISERROR(SEARCH("2",E2388)),0,1)</f>
        <v>1</v>
      </c>
      <c r="G2388" s="15" t="n">
        <v>0</v>
      </c>
      <c r="H2388" s="2" t="n">
        <f aca="false">MAX(I2388:J2388)</f>
        <v>0</v>
      </c>
      <c r="I2388" s="15" t="n">
        <v>0</v>
      </c>
      <c r="J2388" s="15" t="n">
        <v>0</v>
      </c>
      <c r="K2388" s="15" t="n">
        <v>4.06427841594912</v>
      </c>
      <c r="L2388" s="15" t="n">
        <v>75</v>
      </c>
      <c r="M2388" s="25" t="n">
        <v>5.79997425</v>
      </c>
      <c r="N2388" s="0" t="str">
        <f aca="false">A2388&amp;"_"&amp;B2388</f>
        <v>MAW752_2</v>
      </c>
      <c r="O2388" s="0" t="n">
        <f aca="false">HLOOKUP(N2388,UP!$C$15:$AH$16,2,0)</f>
        <v>0</v>
      </c>
    </row>
    <row r="2389" customFormat="false" ht="15.75" hidden="false" customHeight="true" outlineLevel="0" collapsed="false">
      <c r="A2389" s="21" t="s">
        <v>44</v>
      </c>
      <c r="B2389" s="22" t="n">
        <v>2</v>
      </c>
      <c r="C2389" s="23" t="s">
        <v>56</v>
      </c>
      <c r="D2389" s="23" t="n">
        <v>18141</v>
      </c>
      <c r="E2389" s="24" t="s">
        <v>91</v>
      </c>
      <c r="F2389" s="15" t="n">
        <f aca="false">IF(ISERROR(SEARCH("2",E2389)),0,1)</f>
        <v>1</v>
      </c>
      <c r="G2389" s="15" t="n">
        <v>0</v>
      </c>
      <c r="H2389" s="2" t="n">
        <f aca="false">MAX(I2389:J2389)</f>
        <v>0</v>
      </c>
      <c r="I2389" s="15" t="n">
        <v>0</v>
      </c>
      <c r="J2389" s="15" t="n">
        <v>0</v>
      </c>
      <c r="K2389" s="15" t="n">
        <v>5.07775620599718</v>
      </c>
      <c r="L2389" s="15" t="n">
        <v>75</v>
      </c>
      <c r="M2389" s="25" t="n">
        <v>5.79997425</v>
      </c>
      <c r="N2389" s="0" t="str">
        <f aca="false">A2389&amp;"_"&amp;B2389</f>
        <v>MAW752_2</v>
      </c>
      <c r="O2389" s="0" t="n">
        <f aca="false">HLOOKUP(N2389,UP!$C$15:$AH$16,2,0)</f>
        <v>0</v>
      </c>
    </row>
    <row r="2390" customFormat="false" ht="15.75" hidden="false" customHeight="true" outlineLevel="0" collapsed="false">
      <c r="A2390" s="21" t="s">
        <v>44</v>
      </c>
      <c r="B2390" s="22" t="n">
        <v>2</v>
      </c>
      <c r="C2390" s="23" t="s">
        <v>66</v>
      </c>
      <c r="D2390" s="23" t="n">
        <v>18273</v>
      </c>
      <c r="E2390" s="24" t="s">
        <v>91</v>
      </c>
      <c r="F2390" s="15" t="n">
        <f aca="false">IF(ISERROR(SEARCH("2",E2390)),0,1)</f>
        <v>1</v>
      </c>
      <c r="G2390" s="15" t="n">
        <v>0</v>
      </c>
      <c r="H2390" s="2" t="n">
        <f aca="false">MAX(I2390:J2390)</f>
        <v>0</v>
      </c>
      <c r="I2390" s="15" t="n">
        <v>0</v>
      </c>
      <c r="J2390" s="15" t="n">
        <v>0</v>
      </c>
      <c r="K2390" s="15" t="n">
        <v>6.22883575427248</v>
      </c>
      <c r="L2390" s="15" t="n">
        <v>75</v>
      </c>
      <c r="M2390" s="25" t="n">
        <v>5.79997425</v>
      </c>
      <c r="N2390" s="0" t="str">
        <f aca="false">A2390&amp;"_"&amp;B2390</f>
        <v>MAW752_2</v>
      </c>
      <c r="O2390" s="0" t="n">
        <f aca="false">HLOOKUP(N2390,UP!$C$15:$AH$16,2,0)</f>
        <v>0</v>
      </c>
    </row>
    <row r="2391" customFormat="false" ht="15.75" hidden="false" customHeight="true" outlineLevel="0" collapsed="false">
      <c r="A2391" s="21" t="s">
        <v>44</v>
      </c>
      <c r="B2391" s="22" t="n">
        <v>3</v>
      </c>
      <c r="C2391" s="23" t="s">
        <v>66</v>
      </c>
      <c r="D2391" s="23" t="n">
        <v>23725</v>
      </c>
      <c r="E2391" s="24" t="s">
        <v>91</v>
      </c>
      <c r="F2391" s="15" t="n">
        <f aca="false">IF(ISERROR(SEARCH("2",E2391)),0,1)</f>
        <v>1</v>
      </c>
      <c r="G2391" s="15" t="n">
        <v>0</v>
      </c>
      <c r="H2391" s="2" t="n">
        <f aca="false">MAX(I2391:J2391)</f>
        <v>0</v>
      </c>
      <c r="I2391" s="15" t="n">
        <v>0</v>
      </c>
      <c r="J2391" s="15" t="n">
        <v>0</v>
      </c>
      <c r="K2391" s="15" t="n">
        <v>4.28921644994615</v>
      </c>
      <c r="L2391" s="15" t="n">
        <v>75</v>
      </c>
      <c r="M2391" s="25" t="n">
        <v>5.79997425</v>
      </c>
      <c r="N2391" s="0" t="str">
        <f aca="false">A2391&amp;"_"&amp;B2391</f>
        <v>MAW752_3</v>
      </c>
      <c r="O2391" s="0" t="n">
        <f aca="false">HLOOKUP(N2391,UP!$C$15:$AH$16,2,0)</f>
        <v>0</v>
      </c>
    </row>
    <row r="2392" customFormat="false" ht="15.75" hidden="false" customHeight="true" outlineLevel="0" collapsed="false">
      <c r="A2392" s="21" t="s">
        <v>44</v>
      </c>
      <c r="B2392" s="22" t="n">
        <v>2</v>
      </c>
      <c r="C2392" s="23" t="s">
        <v>66</v>
      </c>
      <c r="D2392" s="23" t="n">
        <v>29597</v>
      </c>
      <c r="E2392" s="24" t="s">
        <v>91</v>
      </c>
      <c r="F2392" s="15" t="n">
        <f aca="false">IF(ISERROR(SEARCH("2",E2392)),0,1)</f>
        <v>1</v>
      </c>
      <c r="G2392" s="15" t="n">
        <v>0</v>
      </c>
      <c r="H2392" s="2" t="n">
        <f aca="false">MAX(I2392:J2392)</f>
        <v>0</v>
      </c>
      <c r="I2392" s="15" t="n">
        <v>0</v>
      </c>
      <c r="J2392" s="15" t="n">
        <v>0</v>
      </c>
      <c r="K2392" s="15" t="n">
        <v>9.84634042497296</v>
      </c>
      <c r="L2392" s="15" t="n">
        <v>75</v>
      </c>
      <c r="M2392" s="25" t="n">
        <v>5.79997425</v>
      </c>
      <c r="N2392" s="0" t="str">
        <f aca="false">A2392&amp;"_"&amp;B2392</f>
        <v>MAW752_2</v>
      </c>
      <c r="O2392" s="0" t="n">
        <f aca="false">HLOOKUP(N2392,UP!$C$15:$AH$16,2,0)</f>
        <v>0</v>
      </c>
    </row>
    <row r="2393" customFormat="false" ht="15.75" hidden="false" customHeight="true" outlineLevel="0" collapsed="false">
      <c r="A2393" s="21" t="s">
        <v>44</v>
      </c>
      <c r="B2393" s="22" t="n">
        <v>3</v>
      </c>
      <c r="C2393" s="23" t="s">
        <v>66</v>
      </c>
      <c r="D2393" s="23" t="n">
        <v>18869</v>
      </c>
      <c r="E2393" s="24" t="s">
        <v>91</v>
      </c>
      <c r="F2393" s="15" t="n">
        <f aca="false">IF(ISERROR(SEARCH("2",E2393)),0,1)</f>
        <v>1</v>
      </c>
      <c r="G2393" s="15" t="n">
        <v>0</v>
      </c>
      <c r="H2393" s="2" t="n">
        <f aca="false">MAX(I2393:J2393)</f>
        <v>0</v>
      </c>
      <c r="I2393" s="15" t="n">
        <v>0</v>
      </c>
      <c r="J2393" s="15" t="n">
        <v>0</v>
      </c>
      <c r="K2393" s="15" t="n">
        <v>5.82160680655091</v>
      </c>
      <c r="L2393" s="15" t="n">
        <v>75</v>
      </c>
      <c r="M2393" s="25" t="n">
        <v>5.79997425</v>
      </c>
      <c r="N2393" s="0" t="str">
        <f aca="false">A2393&amp;"_"&amp;B2393</f>
        <v>MAW752_3</v>
      </c>
      <c r="O2393" s="0" t="n">
        <f aca="false">HLOOKUP(N2393,UP!$C$15:$AH$16,2,0)</f>
        <v>0</v>
      </c>
    </row>
    <row r="2394" customFormat="false" ht="15.75" hidden="false" customHeight="true" outlineLevel="0" collapsed="false">
      <c r="A2394" s="21" t="s">
        <v>44</v>
      </c>
      <c r="B2394" s="22" t="n">
        <v>3</v>
      </c>
      <c r="C2394" s="23" t="s">
        <v>66</v>
      </c>
      <c r="D2394" s="23" t="n">
        <v>23797</v>
      </c>
      <c r="E2394" s="24" t="s">
        <v>91</v>
      </c>
      <c r="F2394" s="15" t="n">
        <f aca="false">IF(ISERROR(SEARCH("2",E2394)),0,1)</f>
        <v>1</v>
      </c>
      <c r="G2394" s="15" t="n">
        <v>0</v>
      </c>
      <c r="H2394" s="2" t="n">
        <f aca="false">MAX(I2394:J2394)</f>
        <v>0</v>
      </c>
      <c r="I2394" s="15" t="n">
        <v>0</v>
      </c>
      <c r="J2394" s="15" t="n">
        <v>0</v>
      </c>
      <c r="K2394" s="15" t="n">
        <v>4.54070094186601</v>
      </c>
      <c r="L2394" s="15" t="n">
        <v>75</v>
      </c>
      <c r="M2394" s="25" t="n">
        <v>5.79997425</v>
      </c>
      <c r="N2394" s="0" t="str">
        <f aca="false">A2394&amp;"_"&amp;B2394</f>
        <v>MAW752_3</v>
      </c>
      <c r="O2394" s="0" t="n">
        <f aca="false">HLOOKUP(N2394,UP!$C$15:$AH$16,2,0)</f>
        <v>0</v>
      </c>
    </row>
    <row r="2395" customFormat="false" ht="15.75" hidden="false" customHeight="true" outlineLevel="0" collapsed="false">
      <c r="A2395" s="21" t="s">
        <v>44</v>
      </c>
      <c r="B2395" s="22" t="n">
        <v>2</v>
      </c>
      <c r="C2395" s="23" t="s">
        <v>56</v>
      </c>
      <c r="D2395" s="23" t="n">
        <v>18539</v>
      </c>
      <c r="E2395" s="24" t="s">
        <v>91</v>
      </c>
      <c r="F2395" s="15" t="n">
        <f aca="false">IF(ISERROR(SEARCH("2",E2395)),0,1)</f>
        <v>1</v>
      </c>
      <c r="G2395" s="15" t="n">
        <v>0</v>
      </c>
      <c r="H2395" s="2" t="n">
        <f aca="false">MAX(I2395:J2395)</f>
        <v>0</v>
      </c>
      <c r="I2395" s="15" t="n">
        <v>0</v>
      </c>
      <c r="J2395" s="15" t="n">
        <v>0</v>
      </c>
      <c r="K2395" s="15" t="n">
        <v>4.02123859659494</v>
      </c>
      <c r="L2395" s="15" t="n">
        <v>75</v>
      </c>
      <c r="M2395" s="25" t="n">
        <v>5.79997425</v>
      </c>
      <c r="N2395" s="0" t="str">
        <f aca="false">A2395&amp;"_"&amp;B2395</f>
        <v>MAW752_2</v>
      </c>
      <c r="O2395" s="0" t="n">
        <f aca="false">HLOOKUP(N2395,UP!$C$15:$AH$16,2,0)</f>
        <v>0</v>
      </c>
    </row>
    <row r="2396" customFormat="false" ht="15.75" hidden="false" customHeight="true" outlineLevel="0" collapsed="false">
      <c r="A2396" s="21" t="s">
        <v>44</v>
      </c>
      <c r="B2396" s="22" t="n">
        <v>2</v>
      </c>
      <c r="C2396" s="23" t="s">
        <v>67</v>
      </c>
      <c r="D2396" s="23" t="n">
        <v>18733</v>
      </c>
      <c r="E2396" s="24" t="s">
        <v>91</v>
      </c>
      <c r="F2396" s="15" t="n">
        <f aca="false">IF(ISERROR(SEARCH("2",E2396)),0,1)</f>
        <v>1</v>
      </c>
      <c r="G2396" s="15" t="n">
        <v>0</v>
      </c>
      <c r="H2396" s="2" t="n">
        <f aca="false">MAX(I2396:J2396)</f>
        <v>0</v>
      </c>
      <c r="I2396" s="15" t="n">
        <v>0</v>
      </c>
      <c r="J2396" s="15" t="n">
        <v>0</v>
      </c>
      <c r="K2396" s="15" t="n">
        <v>7.32320955515049</v>
      </c>
      <c r="L2396" s="15" t="n">
        <v>75</v>
      </c>
      <c r="M2396" s="25" t="n">
        <v>5.79997425</v>
      </c>
      <c r="N2396" s="0" t="str">
        <f aca="false">A2396&amp;"_"&amp;B2396</f>
        <v>MAW752_2</v>
      </c>
      <c r="O2396" s="0" t="n">
        <f aca="false">HLOOKUP(N2396,UP!$C$15:$AH$16,2,0)</f>
        <v>0</v>
      </c>
    </row>
    <row r="2397" customFormat="false" ht="15.75" hidden="false" customHeight="true" outlineLevel="0" collapsed="false">
      <c r="A2397" s="21" t="s">
        <v>44</v>
      </c>
      <c r="B2397" s="22" t="n">
        <v>2</v>
      </c>
      <c r="C2397" s="23" t="s">
        <v>66</v>
      </c>
      <c r="D2397" s="23" t="n">
        <v>19645</v>
      </c>
      <c r="E2397" s="24" t="s">
        <v>91</v>
      </c>
      <c r="F2397" s="15" t="n">
        <f aca="false">IF(ISERROR(SEARCH("2",E2397)),0,1)</f>
        <v>1</v>
      </c>
      <c r="G2397" s="15" t="n">
        <v>0</v>
      </c>
      <c r="H2397" s="2" t="n">
        <f aca="false">MAX(I2397:J2397)</f>
        <v>0</v>
      </c>
      <c r="I2397" s="15" t="n">
        <v>0</v>
      </c>
      <c r="J2397" s="15" t="n">
        <v>0</v>
      </c>
      <c r="K2397" s="15" t="n">
        <v>3.39292006587698</v>
      </c>
      <c r="L2397" s="15" t="n">
        <v>75</v>
      </c>
      <c r="M2397" s="25" t="n">
        <v>5.79997425</v>
      </c>
      <c r="N2397" s="0" t="str">
        <f aca="false">A2397&amp;"_"&amp;B2397</f>
        <v>MAW752_2</v>
      </c>
      <c r="O2397" s="0" t="n">
        <f aca="false">HLOOKUP(N2397,UP!$C$15:$AH$16,2,0)</f>
        <v>0</v>
      </c>
    </row>
    <row r="2398" customFormat="false" ht="15.75" hidden="false" customHeight="true" outlineLevel="0" collapsed="false">
      <c r="A2398" s="21" t="s">
        <v>44</v>
      </c>
      <c r="B2398" s="22" t="n">
        <v>2</v>
      </c>
      <c r="C2398" s="23" t="s">
        <v>56</v>
      </c>
      <c r="D2398" s="23" t="n">
        <v>19806</v>
      </c>
      <c r="E2398" s="24" t="s">
        <v>91</v>
      </c>
      <c r="F2398" s="15" t="n">
        <f aca="false">IF(ISERROR(SEARCH("2",E2398)),0,1)</f>
        <v>1</v>
      </c>
      <c r="G2398" s="15" t="n">
        <v>0</v>
      </c>
      <c r="H2398" s="2" t="n">
        <f aca="false">MAX(I2398:J2398)</f>
        <v>0</v>
      </c>
      <c r="I2398" s="15" t="n">
        <v>0</v>
      </c>
      <c r="J2398" s="15" t="n">
        <v>0</v>
      </c>
      <c r="K2398" s="15" t="n">
        <v>7.59319017381836</v>
      </c>
      <c r="L2398" s="15" t="n">
        <v>75</v>
      </c>
      <c r="M2398" s="25" t="n">
        <v>5.79997425</v>
      </c>
      <c r="N2398" s="0" t="str">
        <f aca="false">A2398&amp;"_"&amp;B2398</f>
        <v>MAW752_2</v>
      </c>
      <c r="O2398" s="0" t="n">
        <f aca="false">HLOOKUP(N2398,UP!$C$15:$AH$16,2,0)</f>
        <v>0</v>
      </c>
    </row>
    <row r="2399" customFormat="false" ht="15.75" hidden="false" customHeight="true" outlineLevel="0" collapsed="false">
      <c r="A2399" s="21" t="s">
        <v>44</v>
      </c>
      <c r="B2399" s="22" t="n">
        <v>2</v>
      </c>
      <c r="C2399" s="23" t="s">
        <v>56</v>
      </c>
      <c r="D2399" s="23" t="n">
        <v>19824</v>
      </c>
      <c r="E2399" s="24" t="s">
        <v>91</v>
      </c>
      <c r="F2399" s="15" t="n">
        <f aca="false">IF(ISERROR(SEARCH("2",E2399)),0,1)</f>
        <v>1</v>
      </c>
      <c r="G2399" s="15" t="n">
        <v>0</v>
      </c>
      <c r="H2399" s="2" t="n">
        <f aca="false">MAX(I2399:J2399)</f>
        <v>0</v>
      </c>
      <c r="I2399" s="15" t="n">
        <v>0</v>
      </c>
      <c r="J2399" s="15" t="n">
        <v>0</v>
      </c>
      <c r="K2399" s="15" t="n">
        <v>4.88757204073049</v>
      </c>
      <c r="L2399" s="15" t="n">
        <v>75</v>
      </c>
      <c r="M2399" s="25" t="n">
        <v>5.79997425</v>
      </c>
      <c r="N2399" s="0" t="str">
        <f aca="false">A2399&amp;"_"&amp;B2399</f>
        <v>MAW752_2</v>
      </c>
      <c r="O2399" s="0" t="n">
        <f aca="false">HLOOKUP(N2399,UP!$C$15:$AH$16,2,0)</f>
        <v>0</v>
      </c>
    </row>
    <row r="2400" customFormat="false" ht="15.75" hidden="false" customHeight="true" outlineLevel="0" collapsed="false">
      <c r="A2400" s="21" t="s">
        <v>44</v>
      </c>
      <c r="B2400" s="22" t="n">
        <v>2</v>
      </c>
      <c r="C2400" s="23" t="s">
        <v>56</v>
      </c>
      <c r="D2400" s="23" t="n">
        <v>19826</v>
      </c>
      <c r="E2400" s="24" t="s">
        <v>91</v>
      </c>
      <c r="F2400" s="15" t="n">
        <f aca="false">IF(ISERROR(SEARCH("2",E2400)),0,1)</f>
        <v>1</v>
      </c>
      <c r="G2400" s="15" t="n">
        <v>0</v>
      </c>
      <c r="H2400" s="2" t="n">
        <f aca="false">MAX(I2400:J2400)</f>
        <v>0</v>
      </c>
      <c r="I2400" s="15" t="n">
        <v>0</v>
      </c>
      <c r="J2400" s="15" t="n">
        <v>0</v>
      </c>
      <c r="K2400" s="15" t="n">
        <v>5.28478716186875</v>
      </c>
      <c r="L2400" s="15" t="n">
        <v>75</v>
      </c>
      <c r="M2400" s="25" t="n">
        <v>5.79997425</v>
      </c>
      <c r="N2400" s="0" t="str">
        <f aca="false">A2400&amp;"_"&amp;B2400</f>
        <v>MAW752_2</v>
      </c>
      <c r="O2400" s="0" t="n">
        <f aca="false">HLOOKUP(N2400,UP!$C$15:$AH$16,2,0)</f>
        <v>0</v>
      </c>
    </row>
    <row r="2401" customFormat="false" ht="15.75" hidden="false" customHeight="true" outlineLevel="0" collapsed="false">
      <c r="A2401" s="21" t="s">
        <v>44</v>
      </c>
      <c r="B2401" s="22" t="n">
        <v>2</v>
      </c>
      <c r="C2401" s="23" t="s">
        <v>56</v>
      </c>
      <c r="D2401" s="23" t="n">
        <v>18537</v>
      </c>
      <c r="E2401" s="24" t="s">
        <v>91</v>
      </c>
      <c r="F2401" s="15" t="n">
        <f aca="false">IF(ISERROR(SEARCH("2",E2401)),0,1)</f>
        <v>1</v>
      </c>
      <c r="G2401" s="15" t="n">
        <v>0</v>
      </c>
      <c r="H2401" s="2" t="n">
        <f aca="false">MAX(I2401:J2401)</f>
        <v>0</v>
      </c>
      <c r="I2401" s="15" t="n">
        <v>0</v>
      </c>
      <c r="J2401" s="15" t="n">
        <v>0</v>
      </c>
      <c r="K2401" s="15" t="n">
        <v>5.77864552701307</v>
      </c>
      <c r="L2401" s="15" t="n">
        <v>75</v>
      </c>
      <c r="M2401" s="25" t="n">
        <v>5.79997425</v>
      </c>
      <c r="N2401" s="0" t="str">
        <f aca="false">A2401&amp;"_"&amp;B2401</f>
        <v>MAW752_2</v>
      </c>
      <c r="O2401" s="0" t="n">
        <f aca="false">HLOOKUP(N2401,UP!$C$15:$AH$16,2,0)</f>
        <v>0</v>
      </c>
    </row>
    <row r="2402" customFormat="false" ht="15.75" hidden="false" customHeight="true" outlineLevel="0" collapsed="false">
      <c r="A2402" s="21" t="s">
        <v>44</v>
      </c>
      <c r="B2402" s="22" t="n">
        <v>2</v>
      </c>
      <c r="C2402" s="23" t="s">
        <v>56</v>
      </c>
      <c r="D2402" s="23" t="n">
        <v>29547</v>
      </c>
      <c r="E2402" s="24" t="s">
        <v>91</v>
      </c>
      <c r="F2402" s="15" t="n">
        <f aca="false">IF(ISERROR(SEARCH("2",E2402)),0,1)</f>
        <v>1</v>
      </c>
      <c r="G2402" s="15" t="n">
        <v>0</v>
      </c>
      <c r="H2402" s="2" t="n">
        <f aca="false">MAX(I2402:J2402)</f>
        <v>0</v>
      </c>
      <c r="I2402" s="15" t="n">
        <v>0</v>
      </c>
      <c r="J2402" s="15" t="n">
        <v>0</v>
      </c>
      <c r="K2402" s="15" t="n">
        <v>5.70093037874489</v>
      </c>
      <c r="L2402" s="15" t="n">
        <v>75</v>
      </c>
      <c r="M2402" s="25" t="n">
        <v>5.79997425</v>
      </c>
      <c r="N2402" s="0" t="str">
        <f aca="false">A2402&amp;"_"&amp;B2402</f>
        <v>MAW752_2</v>
      </c>
      <c r="O2402" s="0" t="n">
        <f aca="false">HLOOKUP(N2402,UP!$C$15:$AH$16,2,0)</f>
        <v>0</v>
      </c>
    </row>
    <row r="2403" customFormat="false" ht="15.75" hidden="false" customHeight="true" outlineLevel="0" collapsed="false">
      <c r="A2403" s="21" t="s">
        <v>44</v>
      </c>
      <c r="B2403" s="22" t="n">
        <v>2</v>
      </c>
      <c r="C2403" s="23" t="s">
        <v>56</v>
      </c>
      <c r="D2403" s="23" t="n">
        <v>29270</v>
      </c>
      <c r="E2403" s="24" t="s">
        <v>91</v>
      </c>
      <c r="F2403" s="15" t="n">
        <f aca="false">IF(ISERROR(SEARCH("2",E2403)),0,1)</f>
        <v>1</v>
      </c>
      <c r="G2403" s="15" t="n">
        <v>0</v>
      </c>
      <c r="H2403" s="2" t="n">
        <f aca="false">MAX(I2403:J2403)</f>
        <v>0</v>
      </c>
      <c r="I2403" s="15" t="n">
        <v>0</v>
      </c>
      <c r="J2403" s="15" t="n">
        <v>0</v>
      </c>
      <c r="K2403" s="15" t="n">
        <v>4.98884913390059</v>
      </c>
      <c r="L2403" s="15" t="n">
        <v>75</v>
      </c>
      <c r="M2403" s="25" t="n">
        <v>5.79997425</v>
      </c>
      <c r="N2403" s="0" t="str">
        <f aca="false">A2403&amp;"_"&amp;B2403</f>
        <v>MAW752_2</v>
      </c>
      <c r="O2403" s="0" t="n">
        <f aca="false">HLOOKUP(N2403,UP!$C$15:$AH$16,2,0)</f>
        <v>0</v>
      </c>
    </row>
    <row r="2404" customFormat="false" ht="15.75" hidden="false" customHeight="true" outlineLevel="0" collapsed="false">
      <c r="A2404" s="21" t="s">
        <v>44</v>
      </c>
      <c r="B2404" s="22" t="n">
        <v>2</v>
      </c>
      <c r="C2404" s="23" t="s">
        <v>56</v>
      </c>
      <c r="D2404" s="23" t="n">
        <v>29416</v>
      </c>
      <c r="E2404" s="24" t="s">
        <v>91</v>
      </c>
      <c r="F2404" s="15" t="n">
        <f aca="false">IF(ISERROR(SEARCH("2",E2404)),0,1)</f>
        <v>1</v>
      </c>
      <c r="G2404" s="15" t="n">
        <v>0</v>
      </c>
      <c r="H2404" s="2" t="n">
        <f aca="false">MAX(I2404:J2404)</f>
        <v>0</v>
      </c>
      <c r="I2404" s="15" t="n">
        <v>0</v>
      </c>
      <c r="J2404" s="15" t="n">
        <v>0</v>
      </c>
      <c r="K2404" s="15" t="n">
        <v>6.59196459511929</v>
      </c>
      <c r="L2404" s="15" t="n">
        <v>75</v>
      </c>
      <c r="M2404" s="25" t="n">
        <v>5.79997425</v>
      </c>
      <c r="N2404" s="0" t="str">
        <f aca="false">A2404&amp;"_"&amp;B2404</f>
        <v>MAW752_2</v>
      </c>
      <c r="O2404" s="0" t="n">
        <f aca="false">HLOOKUP(N2404,UP!$C$15:$AH$16,2,0)</f>
        <v>0</v>
      </c>
    </row>
    <row r="2405" customFormat="false" ht="15.75" hidden="false" customHeight="true" outlineLevel="0" collapsed="false">
      <c r="A2405" s="21" t="s">
        <v>44</v>
      </c>
      <c r="B2405" s="22" t="n">
        <v>2</v>
      </c>
      <c r="C2405" s="23" t="s">
        <v>56</v>
      </c>
      <c r="D2405" s="23" t="n">
        <v>29426</v>
      </c>
      <c r="E2405" s="24" t="s">
        <v>91</v>
      </c>
      <c r="F2405" s="15" t="n">
        <f aca="false">IF(ISERROR(SEARCH("2",E2405)),0,1)</f>
        <v>1</v>
      </c>
      <c r="G2405" s="15" t="n">
        <v>0</v>
      </c>
      <c r="H2405" s="2" t="n">
        <f aca="false">MAX(I2405:J2405)</f>
        <v>0</v>
      </c>
      <c r="I2405" s="15" t="n">
        <v>0</v>
      </c>
      <c r="J2405" s="15" t="n">
        <v>0</v>
      </c>
      <c r="K2405" s="15" t="n">
        <v>2.82743338823081</v>
      </c>
      <c r="L2405" s="15" t="n">
        <v>75</v>
      </c>
      <c r="M2405" s="25" t="n">
        <v>5.79997425</v>
      </c>
      <c r="N2405" s="0" t="str">
        <f aca="false">A2405&amp;"_"&amp;B2405</f>
        <v>MAW752_2</v>
      </c>
      <c r="O2405" s="0" t="n">
        <f aca="false">HLOOKUP(N2405,UP!$C$15:$AH$16,2,0)</f>
        <v>0</v>
      </c>
    </row>
    <row r="2406" customFormat="false" ht="15.75" hidden="false" customHeight="true" outlineLevel="0" collapsed="false">
      <c r="A2406" s="21" t="s">
        <v>44</v>
      </c>
      <c r="B2406" s="22" t="n">
        <v>2</v>
      </c>
      <c r="C2406" s="23" t="s">
        <v>56</v>
      </c>
      <c r="D2406" s="23" t="n">
        <v>29546</v>
      </c>
      <c r="E2406" s="24" t="s">
        <v>91</v>
      </c>
      <c r="F2406" s="15" t="n">
        <f aca="false">IF(ISERROR(SEARCH("2",E2406)),0,1)</f>
        <v>1</v>
      </c>
      <c r="G2406" s="15" t="n">
        <v>0</v>
      </c>
      <c r="H2406" s="2" t="n">
        <f aca="false">MAX(I2406:J2406)</f>
        <v>0</v>
      </c>
      <c r="I2406" s="15" t="n">
        <v>0</v>
      </c>
      <c r="J2406" s="15" t="n">
        <v>0</v>
      </c>
      <c r="K2406" s="15" t="n">
        <v>3.40234484383775</v>
      </c>
      <c r="L2406" s="15" t="n">
        <v>75</v>
      </c>
      <c r="M2406" s="25" t="n">
        <v>5.79997425</v>
      </c>
      <c r="N2406" s="0" t="str">
        <f aca="false">A2406&amp;"_"&amp;B2406</f>
        <v>MAW752_2</v>
      </c>
      <c r="O2406" s="0" t="n">
        <f aca="false">HLOOKUP(N2406,UP!$C$15:$AH$16,2,0)</f>
        <v>0</v>
      </c>
    </row>
    <row r="2407" customFormat="false" ht="15.75" hidden="false" customHeight="true" outlineLevel="0" collapsed="false">
      <c r="A2407" s="21" t="s">
        <v>44</v>
      </c>
      <c r="B2407" s="22" t="n">
        <v>2</v>
      </c>
      <c r="C2407" s="23" t="s">
        <v>56</v>
      </c>
      <c r="D2407" s="23" t="n">
        <v>19652</v>
      </c>
      <c r="E2407" s="24" t="s">
        <v>91</v>
      </c>
      <c r="F2407" s="15" t="n">
        <f aca="false">IF(ISERROR(SEARCH("2",E2407)),0,1)</f>
        <v>1</v>
      </c>
      <c r="G2407" s="15" t="n">
        <v>0</v>
      </c>
      <c r="H2407" s="2" t="n">
        <f aca="false">MAX(I2407:J2407)</f>
        <v>0</v>
      </c>
      <c r="I2407" s="15" t="n">
        <v>0</v>
      </c>
      <c r="J2407" s="15" t="n">
        <v>0</v>
      </c>
      <c r="K2407" s="15" t="n">
        <v>3.25013467977132</v>
      </c>
      <c r="L2407" s="15" t="n">
        <v>75</v>
      </c>
      <c r="M2407" s="25" t="n">
        <v>5.79997425</v>
      </c>
      <c r="N2407" s="0" t="str">
        <f aca="false">A2407&amp;"_"&amp;B2407</f>
        <v>MAW752_2</v>
      </c>
      <c r="O2407" s="0" t="n">
        <f aca="false">HLOOKUP(N2407,UP!$C$15:$AH$16,2,0)</f>
        <v>0</v>
      </c>
    </row>
    <row r="2408" customFormat="false" ht="15.75" hidden="false" customHeight="true" outlineLevel="0" collapsed="false">
      <c r="A2408" s="21" t="s">
        <v>44</v>
      </c>
      <c r="B2408" s="22" t="n">
        <v>2</v>
      </c>
      <c r="C2408" s="23" t="s">
        <v>56</v>
      </c>
      <c r="D2408" s="23" t="n">
        <v>19816</v>
      </c>
      <c r="E2408" s="24" t="s">
        <v>91</v>
      </c>
      <c r="F2408" s="15" t="n">
        <f aca="false">IF(ISERROR(SEARCH("2",E2408)),0,1)</f>
        <v>1</v>
      </c>
      <c r="G2408" s="15" t="n">
        <v>0</v>
      </c>
      <c r="H2408" s="2" t="n">
        <f aca="false">MAX(I2408:J2408)</f>
        <v>0</v>
      </c>
      <c r="I2408" s="15" t="n">
        <v>0</v>
      </c>
      <c r="J2408" s="15" t="n">
        <v>0</v>
      </c>
      <c r="K2408" s="15" t="n">
        <v>5.04414116460377</v>
      </c>
      <c r="L2408" s="15" t="n">
        <v>75</v>
      </c>
      <c r="M2408" s="25" t="n">
        <v>5.79997425</v>
      </c>
      <c r="N2408" s="0" t="str">
        <f aca="false">A2408&amp;"_"&amp;B2408</f>
        <v>MAW752_2</v>
      </c>
      <c r="O2408" s="0" t="n">
        <f aca="false">HLOOKUP(N2408,UP!$C$15:$AH$16,2,0)</f>
        <v>0</v>
      </c>
    </row>
    <row r="2409" customFormat="false" ht="15.75" hidden="false" customHeight="true" outlineLevel="0" collapsed="false">
      <c r="A2409" s="21" t="s">
        <v>44</v>
      </c>
      <c r="B2409" s="22" t="n">
        <v>2</v>
      </c>
      <c r="C2409" s="23" t="s">
        <v>56</v>
      </c>
      <c r="D2409" s="23" t="n">
        <v>29586</v>
      </c>
      <c r="E2409" s="24" t="s">
        <v>91</v>
      </c>
      <c r="F2409" s="15" t="n">
        <f aca="false">IF(ISERROR(SEARCH("2",E2409)),0,1)</f>
        <v>1</v>
      </c>
      <c r="G2409" s="15" t="n">
        <v>0</v>
      </c>
      <c r="H2409" s="2" t="n">
        <f aca="false">MAX(I2409:J2409)</f>
        <v>0</v>
      </c>
      <c r="I2409" s="15" t="n">
        <v>0</v>
      </c>
      <c r="J2409" s="15" t="n">
        <v>0</v>
      </c>
      <c r="K2409" s="15" t="n">
        <v>6.55414767355171</v>
      </c>
      <c r="L2409" s="15" t="n">
        <v>75</v>
      </c>
      <c r="M2409" s="25" t="n">
        <v>5.79997425</v>
      </c>
      <c r="N2409" s="0" t="str">
        <f aca="false">A2409&amp;"_"&amp;B2409</f>
        <v>MAW752_2</v>
      </c>
      <c r="O2409" s="0" t="n">
        <f aca="false">HLOOKUP(N2409,UP!$C$15:$AH$16,2,0)</f>
        <v>0</v>
      </c>
    </row>
    <row r="2410" customFormat="false" ht="15.75" hidden="false" customHeight="true" outlineLevel="0" collapsed="false">
      <c r="A2410" s="21" t="s">
        <v>44</v>
      </c>
      <c r="B2410" s="22" t="n">
        <v>2</v>
      </c>
      <c r="C2410" s="23" t="s">
        <v>56</v>
      </c>
      <c r="D2410" s="23" t="n">
        <v>11377</v>
      </c>
      <c r="E2410" s="24" t="s">
        <v>91</v>
      </c>
      <c r="F2410" s="15" t="n">
        <f aca="false">IF(ISERROR(SEARCH("2",E2410)),0,1)</f>
        <v>1</v>
      </c>
      <c r="G2410" s="15" t="n">
        <v>0</v>
      </c>
      <c r="H2410" s="2" t="n">
        <f aca="false">MAX(I2410:J2410)</f>
        <v>0</v>
      </c>
      <c r="I2410" s="15" t="n">
        <v>0</v>
      </c>
      <c r="J2410" s="15" t="n">
        <v>0</v>
      </c>
      <c r="K2410" s="15" t="n">
        <v>5.51502663346871</v>
      </c>
      <c r="L2410" s="15" t="n">
        <v>75</v>
      </c>
      <c r="M2410" s="25" t="n">
        <v>5.79997425</v>
      </c>
      <c r="N2410" s="0" t="str">
        <f aca="false">A2410&amp;"_"&amp;B2410</f>
        <v>MAW752_2</v>
      </c>
      <c r="O2410" s="0" t="n">
        <f aca="false">HLOOKUP(N2410,UP!$C$15:$AH$16,2,0)</f>
        <v>0</v>
      </c>
    </row>
    <row r="2411" customFormat="false" ht="15.75" hidden="false" customHeight="true" outlineLevel="0" collapsed="false">
      <c r="A2411" s="21" t="s">
        <v>44</v>
      </c>
      <c r="B2411" s="22" t="n">
        <v>2</v>
      </c>
      <c r="C2411" s="23" t="s">
        <v>56</v>
      </c>
      <c r="D2411" s="23" t="n">
        <v>11378</v>
      </c>
      <c r="E2411" s="24" t="s">
        <v>91</v>
      </c>
      <c r="F2411" s="15" t="n">
        <f aca="false">IF(ISERROR(SEARCH("2",E2411)),0,1)</f>
        <v>1</v>
      </c>
      <c r="G2411" s="15" t="n">
        <v>0</v>
      </c>
      <c r="H2411" s="2" t="n">
        <f aca="false">MAX(I2411:J2411)</f>
        <v>0</v>
      </c>
      <c r="I2411" s="15" t="n">
        <v>0</v>
      </c>
      <c r="J2411" s="15" t="n">
        <v>0</v>
      </c>
      <c r="K2411" s="15" t="n">
        <v>7.28519628404205</v>
      </c>
      <c r="L2411" s="15" t="n">
        <v>75</v>
      </c>
      <c r="M2411" s="25" t="n">
        <v>5.79997425</v>
      </c>
      <c r="N2411" s="0" t="str">
        <f aca="false">A2411&amp;"_"&amp;B2411</f>
        <v>MAW752_2</v>
      </c>
      <c r="O2411" s="0" t="n">
        <f aca="false">HLOOKUP(N2411,UP!$C$15:$AH$16,2,0)</f>
        <v>0</v>
      </c>
    </row>
    <row r="2412" customFormat="false" ht="15.75" hidden="false" customHeight="true" outlineLevel="0" collapsed="false">
      <c r="A2412" s="21" t="s">
        <v>44</v>
      </c>
      <c r="B2412" s="22" t="n">
        <v>2</v>
      </c>
      <c r="C2412" s="23" t="s">
        <v>100</v>
      </c>
      <c r="D2412" s="23" t="n">
        <v>18544</v>
      </c>
      <c r="E2412" s="24" t="s">
        <v>91</v>
      </c>
      <c r="F2412" s="15" t="n">
        <f aca="false">IF(ISERROR(SEARCH("2",E2412)),0,1)</f>
        <v>1</v>
      </c>
      <c r="G2412" s="15" t="n">
        <v>0</v>
      </c>
      <c r="H2412" s="2" t="n">
        <f aca="false">MAX(I2412:J2412)</f>
        <v>0</v>
      </c>
      <c r="I2412" s="15" t="n">
        <v>0</v>
      </c>
      <c r="J2412" s="15" t="n">
        <v>0</v>
      </c>
      <c r="K2412" s="15" t="n">
        <v>6.29414161155898</v>
      </c>
      <c r="L2412" s="15" t="n">
        <v>75</v>
      </c>
      <c r="M2412" s="25" t="n">
        <v>5.79997425</v>
      </c>
      <c r="N2412" s="0" t="str">
        <f aca="false">A2412&amp;"_"&amp;B2412</f>
        <v>MAW752_2</v>
      </c>
      <c r="O2412" s="0" t="n">
        <f aca="false">HLOOKUP(N2412,UP!$C$15:$AH$16,2,0)</f>
        <v>0</v>
      </c>
    </row>
    <row r="2413" customFormat="false" ht="15.75" hidden="false" customHeight="true" outlineLevel="0" collapsed="false">
      <c r="A2413" s="21" t="s">
        <v>44</v>
      </c>
      <c r="B2413" s="22" t="n">
        <v>1</v>
      </c>
      <c r="C2413" s="23" t="s">
        <v>56</v>
      </c>
      <c r="D2413" s="23" t="n">
        <v>29639</v>
      </c>
      <c r="E2413" s="24" t="s">
        <v>91</v>
      </c>
      <c r="F2413" s="15" t="n">
        <f aca="false">IF(ISERROR(SEARCH("2",E2413)),0,1)</f>
        <v>1</v>
      </c>
      <c r="G2413" s="15" t="n">
        <v>0</v>
      </c>
      <c r="H2413" s="2" t="n">
        <f aca="false">MAX(I2413:J2413)</f>
        <v>0</v>
      </c>
      <c r="I2413" s="15" t="n">
        <v>0</v>
      </c>
      <c r="J2413" s="15" t="n">
        <v>0</v>
      </c>
      <c r="K2413" s="15" t="n">
        <v>4.07150407905237</v>
      </c>
      <c r="L2413" s="15" t="n">
        <v>75</v>
      </c>
      <c r="M2413" s="25" t="n">
        <v>5.79997425</v>
      </c>
      <c r="N2413" s="0" t="str">
        <f aca="false">A2413&amp;"_"&amp;B2413</f>
        <v>MAW752_1</v>
      </c>
      <c r="O2413" s="0" t="n">
        <f aca="false">HLOOKUP(N2413,UP!$C$15:$AH$16,2,0)</f>
        <v>0</v>
      </c>
    </row>
    <row r="2414" customFormat="false" ht="15.75" hidden="false" customHeight="true" outlineLevel="0" collapsed="false">
      <c r="A2414" s="21" t="s">
        <v>44</v>
      </c>
      <c r="B2414" s="22" t="n">
        <v>1</v>
      </c>
      <c r="C2414" s="23" t="s">
        <v>97</v>
      </c>
      <c r="D2414" s="23" t="n">
        <v>29439</v>
      </c>
      <c r="E2414" s="24" t="s">
        <v>91</v>
      </c>
      <c r="F2414" s="15" t="n">
        <f aca="false">IF(ISERROR(SEARCH("2",E2414)),0,1)</f>
        <v>1</v>
      </c>
      <c r="G2414" s="15" t="n">
        <v>0</v>
      </c>
      <c r="H2414" s="2" t="n">
        <f aca="false">MAX(I2414:J2414)</f>
        <v>0</v>
      </c>
      <c r="I2414" s="15" t="n">
        <v>0</v>
      </c>
      <c r="J2414" s="15" t="n">
        <v>0</v>
      </c>
      <c r="K2414" s="15" t="n">
        <v>4.59803500779402</v>
      </c>
      <c r="L2414" s="15" t="n">
        <v>75</v>
      </c>
      <c r="M2414" s="25" t="n">
        <v>5.79997425</v>
      </c>
      <c r="N2414" s="0" t="str">
        <f aca="false">A2414&amp;"_"&amp;B2414</f>
        <v>MAW752_1</v>
      </c>
      <c r="O2414" s="0" t="n">
        <f aca="false">HLOOKUP(N2414,UP!$C$15:$AH$16,2,0)</f>
        <v>0</v>
      </c>
    </row>
    <row r="2415" customFormat="false" ht="15.75" hidden="false" customHeight="true" outlineLevel="0" collapsed="false">
      <c r="A2415" s="21" t="s">
        <v>44</v>
      </c>
      <c r="B2415" s="22" t="n">
        <v>1</v>
      </c>
      <c r="C2415" s="23" t="s">
        <v>56</v>
      </c>
      <c r="D2415" s="23" t="n">
        <v>29726</v>
      </c>
      <c r="E2415" s="24" t="s">
        <v>91</v>
      </c>
      <c r="F2415" s="15" t="n">
        <f aca="false">IF(ISERROR(SEARCH("2",E2415)),0,1)</f>
        <v>1</v>
      </c>
      <c r="G2415" s="15" t="n">
        <v>0</v>
      </c>
      <c r="H2415" s="2" t="n">
        <f aca="false">MAX(I2415:J2415)</f>
        <v>0</v>
      </c>
      <c r="I2415" s="15" t="n">
        <v>0</v>
      </c>
      <c r="J2415" s="15" t="n">
        <v>0</v>
      </c>
      <c r="K2415" s="15" t="n">
        <v>5.72680924822883</v>
      </c>
      <c r="L2415" s="15" t="n">
        <v>75</v>
      </c>
      <c r="M2415" s="25" t="n">
        <v>5.79997425</v>
      </c>
      <c r="N2415" s="0" t="str">
        <f aca="false">A2415&amp;"_"&amp;B2415</f>
        <v>MAW752_1</v>
      </c>
      <c r="O2415" s="0" t="n">
        <f aca="false">HLOOKUP(N2415,UP!$C$15:$AH$16,2,0)</f>
        <v>0</v>
      </c>
    </row>
    <row r="2416" customFormat="false" ht="15.75" hidden="false" customHeight="true" outlineLevel="0" collapsed="false">
      <c r="A2416" s="21" t="s">
        <v>44</v>
      </c>
      <c r="B2416" s="22" t="n">
        <v>1</v>
      </c>
      <c r="C2416" s="23" t="s">
        <v>56</v>
      </c>
      <c r="D2416" s="23" t="n">
        <v>29805</v>
      </c>
      <c r="E2416" s="24" t="s">
        <v>91</v>
      </c>
      <c r="F2416" s="15" t="n">
        <f aca="false">IF(ISERROR(SEARCH("2",E2416)),0,1)</f>
        <v>1</v>
      </c>
      <c r="G2416" s="15" t="n">
        <v>0</v>
      </c>
      <c r="H2416" s="2" t="n">
        <f aca="false">MAX(I2416:J2416)</f>
        <v>0</v>
      </c>
      <c r="I2416" s="15" t="n">
        <v>0</v>
      </c>
      <c r="J2416" s="15" t="n">
        <v>0</v>
      </c>
      <c r="K2416" s="15" t="n">
        <v>4.26227729294161</v>
      </c>
      <c r="L2416" s="15" t="n">
        <v>75</v>
      </c>
      <c r="M2416" s="25" t="n">
        <v>5.79997425</v>
      </c>
      <c r="N2416" s="0" t="str">
        <f aca="false">A2416&amp;"_"&amp;B2416</f>
        <v>MAW752_1</v>
      </c>
      <c r="O2416" s="0" t="n">
        <f aca="false">HLOOKUP(N2416,UP!$C$15:$AH$16,2,0)</f>
        <v>0</v>
      </c>
    </row>
    <row r="2417" customFormat="false" ht="15.75" hidden="false" customHeight="true" outlineLevel="0" collapsed="false">
      <c r="A2417" s="21" t="s">
        <v>44</v>
      </c>
      <c r="B2417" s="22" t="n">
        <v>1</v>
      </c>
      <c r="C2417" s="23" t="s">
        <v>67</v>
      </c>
      <c r="D2417" s="23" t="n">
        <v>29797</v>
      </c>
      <c r="E2417" s="24" t="s">
        <v>91</v>
      </c>
      <c r="F2417" s="15" t="n">
        <f aca="false">IF(ISERROR(SEARCH("2",E2417)),0,1)</f>
        <v>1</v>
      </c>
      <c r="G2417" s="15" t="n">
        <v>0</v>
      </c>
      <c r="H2417" s="2" t="n">
        <f aca="false">MAX(I2417:J2417)</f>
        <v>0</v>
      </c>
      <c r="I2417" s="15" t="n">
        <v>0</v>
      </c>
      <c r="J2417" s="15" t="n">
        <v>0</v>
      </c>
      <c r="K2417" s="15" t="n">
        <v>5.48730207830078</v>
      </c>
      <c r="L2417" s="15" t="n">
        <v>75</v>
      </c>
      <c r="M2417" s="25" t="n">
        <v>5.79997425</v>
      </c>
      <c r="N2417" s="0" t="str">
        <f aca="false">A2417&amp;"_"&amp;B2417</f>
        <v>MAW752_1</v>
      </c>
      <c r="O2417" s="0" t="n">
        <f aca="false">HLOOKUP(N2417,UP!$C$15:$AH$16,2,0)</f>
        <v>0</v>
      </c>
    </row>
    <row r="2418" customFormat="false" ht="15.75" hidden="false" customHeight="true" outlineLevel="0" collapsed="false">
      <c r="A2418" s="21" t="s">
        <v>44</v>
      </c>
      <c r="B2418" s="22" t="n">
        <v>1</v>
      </c>
      <c r="C2418" s="23" t="s">
        <v>56</v>
      </c>
      <c r="D2418" s="23" t="n">
        <v>29255</v>
      </c>
      <c r="E2418" s="24" t="s">
        <v>91</v>
      </c>
      <c r="F2418" s="15" t="n">
        <f aca="false">IF(ISERROR(SEARCH("2",E2418)),0,1)</f>
        <v>1</v>
      </c>
      <c r="G2418" s="15" t="n">
        <v>0</v>
      </c>
      <c r="H2418" s="2" t="n">
        <f aca="false">MAX(I2418:J2418)</f>
        <v>0</v>
      </c>
      <c r="I2418" s="15" t="n">
        <v>0</v>
      </c>
      <c r="J2418" s="15" t="n">
        <v>0</v>
      </c>
      <c r="K2418" s="15" t="n">
        <v>6.33172291367755</v>
      </c>
      <c r="L2418" s="15" t="n">
        <v>75</v>
      </c>
      <c r="M2418" s="25" t="n">
        <v>5.79997425</v>
      </c>
      <c r="N2418" s="0" t="str">
        <f aca="false">A2418&amp;"_"&amp;B2418</f>
        <v>MAW752_1</v>
      </c>
      <c r="O2418" s="0" t="n">
        <f aca="false">HLOOKUP(N2418,UP!$C$15:$AH$16,2,0)</f>
        <v>0</v>
      </c>
    </row>
    <row r="2419" customFormat="false" ht="15.75" hidden="false" customHeight="true" outlineLevel="0" collapsed="false">
      <c r="A2419" s="21" t="s">
        <v>44</v>
      </c>
      <c r="B2419" s="22" t="n">
        <v>1</v>
      </c>
      <c r="C2419" s="23" t="s">
        <v>56</v>
      </c>
      <c r="D2419" s="23" t="n">
        <v>29745</v>
      </c>
      <c r="E2419" s="24" t="s">
        <v>91</v>
      </c>
      <c r="F2419" s="15" t="n">
        <f aca="false">IF(ISERROR(SEARCH("2",E2419)),0,1)</f>
        <v>1</v>
      </c>
      <c r="G2419" s="15" t="n">
        <v>0</v>
      </c>
      <c r="H2419" s="2" t="n">
        <f aca="false">MAX(I2419:J2419)</f>
        <v>0</v>
      </c>
      <c r="I2419" s="15" t="n">
        <v>0</v>
      </c>
      <c r="J2419" s="15" t="n">
        <v>0</v>
      </c>
      <c r="K2419" s="15" t="n">
        <v>4.45415006425961</v>
      </c>
      <c r="L2419" s="15" t="n">
        <v>75</v>
      </c>
      <c r="M2419" s="25" t="n">
        <v>5.79997425</v>
      </c>
      <c r="N2419" s="0" t="str">
        <f aca="false">A2419&amp;"_"&amp;B2419</f>
        <v>MAW752_1</v>
      </c>
      <c r="O2419" s="0" t="n">
        <f aca="false">HLOOKUP(N2419,UP!$C$15:$AH$16,2,0)</f>
        <v>0</v>
      </c>
    </row>
    <row r="2420" customFormat="false" ht="15.75" hidden="false" customHeight="true" outlineLevel="0" collapsed="false">
      <c r="A2420" s="21" t="s">
        <v>44</v>
      </c>
      <c r="B2420" s="22" t="n">
        <v>1</v>
      </c>
      <c r="C2420" s="23" t="s">
        <v>56</v>
      </c>
      <c r="D2420" s="23" t="n">
        <v>11397</v>
      </c>
      <c r="E2420" s="24" t="s">
        <v>91</v>
      </c>
      <c r="F2420" s="15" t="n">
        <f aca="false">IF(ISERROR(SEARCH("2",E2420)),0,1)</f>
        <v>1</v>
      </c>
      <c r="G2420" s="15" t="n">
        <v>0</v>
      </c>
      <c r="H2420" s="2" t="n">
        <f aca="false">MAX(I2420:J2420)</f>
        <v>0</v>
      </c>
      <c r="I2420" s="15" t="n">
        <v>0</v>
      </c>
      <c r="J2420" s="15" t="n">
        <v>0</v>
      </c>
      <c r="K2420" s="15" t="n">
        <v>7.40991751238957</v>
      </c>
      <c r="L2420" s="15" t="n">
        <v>75</v>
      </c>
      <c r="M2420" s="25" t="n">
        <v>5.79997425</v>
      </c>
      <c r="N2420" s="0" t="str">
        <f aca="false">A2420&amp;"_"&amp;B2420</f>
        <v>MAW752_1</v>
      </c>
      <c r="O2420" s="0" t="n">
        <f aca="false">HLOOKUP(N2420,UP!$C$15:$AH$16,2,0)</f>
        <v>0</v>
      </c>
    </row>
    <row r="2421" customFormat="false" ht="15.75" hidden="false" customHeight="true" outlineLevel="0" collapsed="false">
      <c r="A2421" s="21" t="s">
        <v>44</v>
      </c>
      <c r="B2421" s="22" t="n">
        <v>1</v>
      </c>
      <c r="C2421" s="23" t="s">
        <v>60</v>
      </c>
      <c r="D2421" s="23" t="n">
        <v>29602</v>
      </c>
      <c r="E2421" s="24" t="s">
        <v>91</v>
      </c>
      <c r="F2421" s="15" t="n">
        <f aca="false">IF(ISERROR(SEARCH("2",E2421)),0,1)</f>
        <v>1</v>
      </c>
      <c r="G2421" s="15" t="n">
        <v>0</v>
      </c>
      <c r="H2421" s="2" t="n">
        <f aca="false">MAX(I2421:J2421)</f>
        <v>0</v>
      </c>
      <c r="I2421" s="15" t="n">
        <v>0</v>
      </c>
      <c r="J2421" s="15" t="n">
        <v>0</v>
      </c>
      <c r="K2421" s="15" t="n">
        <v>5.72343203612623</v>
      </c>
      <c r="L2421" s="15" t="n">
        <v>75</v>
      </c>
      <c r="M2421" s="25" t="n">
        <v>5.79997425</v>
      </c>
      <c r="N2421" s="0" t="str">
        <f aca="false">A2421&amp;"_"&amp;B2421</f>
        <v>MAW752_1</v>
      </c>
      <c r="O2421" s="0" t="n">
        <f aca="false">HLOOKUP(N2421,UP!$C$15:$AH$16,2,0)</f>
        <v>0</v>
      </c>
    </row>
    <row r="2422" customFormat="false" ht="15.75" hidden="false" customHeight="true" outlineLevel="0" collapsed="false">
      <c r="A2422" s="21" t="s">
        <v>44</v>
      </c>
      <c r="B2422" s="22" t="n">
        <v>1</v>
      </c>
      <c r="C2422" s="23" t="s">
        <v>56</v>
      </c>
      <c r="D2422" s="23" t="n">
        <v>29622</v>
      </c>
      <c r="E2422" s="24" t="s">
        <v>91</v>
      </c>
      <c r="F2422" s="15" t="n">
        <f aca="false">IF(ISERROR(SEARCH("2",E2422)),0,1)</f>
        <v>1</v>
      </c>
      <c r="G2422" s="15" t="n">
        <v>0</v>
      </c>
      <c r="H2422" s="2" t="n">
        <f aca="false">MAX(I2422:J2422)</f>
        <v>0</v>
      </c>
      <c r="I2422" s="15" t="n">
        <v>0</v>
      </c>
      <c r="J2422" s="15" t="n">
        <v>0</v>
      </c>
      <c r="K2422" s="15" t="n">
        <v>3.39292006587698</v>
      </c>
      <c r="L2422" s="15" t="n">
        <v>75</v>
      </c>
      <c r="M2422" s="25" t="n">
        <v>5.79997425</v>
      </c>
      <c r="N2422" s="0" t="str">
        <f aca="false">A2422&amp;"_"&amp;B2422</f>
        <v>MAW752_1</v>
      </c>
      <c r="O2422" s="0" t="n">
        <f aca="false">HLOOKUP(N2422,UP!$C$15:$AH$16,2,0)</f>
        <v>0</v>
      </c>
    </row>
    <row r="2423" customFormat="false" ht="15.75" hidden="false" customHeight="true" outlineLevel="0" collapsed="false">
      <c r="A2423" s="21" t="s">
        <v>62</v>
      </c>
      <c r="B2423" s="36" t="n">
        <v>2</v>
      </c>
      <c r="C2423" s="37" t="s">
        <v>57</v>
      </c>
      <c r="D2423" s="38" t="n">
        <v>6638</v>
      </c>
      <c r="E2423" s="24" t="s">
        <v>98</v>
      </c>
      <c r="F2423" s="15" t="n">
        <f aca="false">IF(ISERROR(SEARCH("2",E2423)),0,1)</f>
        <v>1</v>
      </c>
      <c r="G2423" s="15" t="n">
        <v>0</v>
      </c>
      <c r="H2423" s="2" t="n">
        <f aca="false">MAX(I2423:J2423)</f>
        <v>0</v>
      </c>
      <c r="I2423" s="15" t="n">
        <v>0</v>
      </c>
      <c r="J2423" s="15" t="n">
        <v>0</v>
      </c>
      <c r="K2423" s="15" t="n">
        <v>5.2943690194622</v>
      </c>
      <c r="L2423" s="15" t="n">
        <v>75</v>
      </c>
      <c r="M2423" s="25" t="n">
        <v>5.79997425</v>
      </c>
      <c r="N2423" s="0" t="str">
        <f aca="false">A2423&amp;"_"&amp;B2423</f>
        <v>MAW753_2</v>
      </c>
      <c r="O2423" s="0" t="n">
        <f aca="false">HLOOKUP(N2423,UP!$C$15:$AH$16,2,0)</f>
        <v>0</v>
      </c>
    </row>
    <row r="2424" customFormat="false" ht="15.75" hidden="false" customHeight="true" outlineLevel="0" collapsed="false">
      <c r="A2424" s="21" t="s">
        <v>62</v>
      </c>
      <c r="B2424" s="36" t="n">
        <v>2</v>
      </c>
      <c r="C2424" s="37" t="s">
        <v>56</v>
      </c>
      <c r="D2424" s="38" t="n">
        <v>6222</v>
      </c>
      <c r="E2424" s="24" t="s">
        <v>98</v>
      </c>
      <c r="F2424" s="15" t="n">
        <f aca="false">IF(ISERROR(SEARCH("2",E2424)),0,1)</f>
        <v>1</v>
      </c>
      <c r="G2424" s="15" t="n">
        <v>0</v>
      </c>
      <c r="H2424" s="2" t="n">
        <f aca="false">MAX(I2424:J2424)</f>
        <v>0</v>
      </c>
      <c r="I2424" s="15" t="n">
        <v>0</v>
      </c>
      <c r="J2424" s="15" t="n">
        <v>0</v>
      </c>
      <c r="K2424" s="15" t="n">
        <v>7.40610833129709</v>
      </c>
      <c r="L2424" s="15" t="n">
        <v>75</v>
      </c>
      <c r="M2424" s="25" t="n">
        <v>5.79997425</v>
      </c>
      <c r="N2424" s="0" t="str">
        <f aca="false">A2424&amp;"_"&amp;B2424</f>
        <v>MAW753_2</v>
      </c>
      <c r="O2424" s="0" t="n">
        <f aca="false">HLOOKUP(N2424,UP!$C$15:$AH$16,2,0)</f>
        <v>0</v>
      </c>
    </row>
    <row r="2425" customFormat="false" ht="15.75" hidden="false" customHeight="true" outlineLevel="0" collapsed="false">
      <c r="A2425" s="21" t="s">
        <v>62</v>
      </c>
      <c r="B2425" s="36" t="n">
        <v>2</v>
      </c>
      <c r="C2425" s="37" t="s">
        <v>78</v>
      </c>
      <c r="D2425" s="38" t="n">
        <v>6225</v>
      </c>
      <c r="E2425" s="24" t="s">
        <v>98</v>
      </c>
      <c r="F2425" s="15" t="n">
        <f aca="false">IF(ISERROR(SEARCH("2",E2425)),0,1)</f>
        <v>1</v>
      </c>
      <c r="G2425" s="15" t="n">
        <v>0</v>
      </c>
      <c r="H2425" s="2" t="n">
        <f aca="false">MAX(I2425:J2425)</f>
        <v>0</v>
      </c>
      <c r="I2425" s="15" t="n">
        <v>0</v>
      </c>
      <c r="J2425" s="15" t="n">
        <v>0</v>
      </c>
      <c r="K2425" s="15" t="n">
        <v>4.49216333536805</v>
      </c>
      <c r="L2425" s="15" t="n">
        <v>75</v>
      </c>
      <c r="M2425" s="25" t="n">
        <v>5.79997425</v>
      </c>
      <c r="N2425" s="0" t="str">
        <f aca="false">A2425&amp;"_"&amp;B2425</f>
        <v>MAW753_2</v>
      </c>
      <c r="O2425" s="0" t="n">
        <f aca="false">HLOOKUP(N2425,UP!$C$15:$AH$16,2,0)</f>
        <v>0</v>
      </c>
    </row>
    <row r="2426" customFormat="false" ht="15.75" hidden="false" customHeight="true" outlineLevel="0" collapsed="false">
      <c r="A2426" s="21" t="s">
        <v>62</v>
      </c>
      <c r="B2426" s="36" t="n">
        <v>2</v>
      </c>
      <c r="C2426" s="37" t="s">
        <v>56</v>
      </c>
      <c r="D2426" s="38" t="n">
        <v>6439</v>
      </c>
      <c r="E2426" s="24" t="s">
        <v>98</v>
      </c>
      <c r="F2426" s="15" t="n">
        <f aca="false">IF(ISERROR(SEARCH("2",E2426)),0,1)</f>
        <v>1</v>
      </c>
      <c r="G2426" s="15" t="n">
        <v>0</v>
      </c>
      <c r="H2426" s="2" t="n">
        <f aca="false">MAX(I2426:J2426)</f>
        <v>0</v>
      </c>
      <c r="I2426" s="15" t="n">
        <v>0</v>
      </c>
      <c r="J2426" s="15" t="n">
        <v>0</v>
      </c>
      <c r="K2426" s="15" t="n">
        <v>5.91451940928082</v>
      </c>
      <c r="L2426" s="15" t="n">
        <v>75</v>
      </c>
      <c r="M2426" s="25" t="n">
        <v>5.79997425</v>
      </c>
      <c r="N2426" s="0" t="str">
        <f aca="false">A2426&amp;"_"&amp;B2426</f>
        <v>MAW753_2</v>
      </c>
      <c r="O2426" s="0" t="n">
        <f aca="false">HLOOKUP(N2426,UP!$C$15:$AH$16,2,0)</f>
        <v>0</v>
      </c>
    </row>
    <row r="2427" customFormat="false" ht="15.75" hidden="false" customHeight="true" outlineLevel="0" collapsed="false">
      <c r="A2427" s="21" t="s">
        <v>62</v>
      </c>
      <c r="B2427" s="36" t="n">
        <v>2</v>
      </c>
      <c r="C2427" s="37" t="s">
        <v>56</v>
      </c>
      <c r="D2427" s="38" t="n">
        <v>6649</v>
      </c>
      <c r="E2427" s="24" t="s">
        <v>98</v>
      </c>
      <c r="F2427" s="15" t="n">
        <f aca="false">IF(ISERROR(SEARCH("2",E2427)),0,1)</f>
        <v>1</v>
      </c>
      <c r="G2427" s="15" t="n">
        <v>0</v>
      </c>
      <c r="H2427" s="2" t="n">
        <f aca="false">MAX(I2427:J2427)</f>
        <v>0</v>
      </c>
      <c r="I2427" s="15" t="n">
        <v>0</v>
      </c>
      <c r="J2427" s="15" t="n">
        <v>0</v>
      </c>
      <c r="K2427" s="15" t="n">
        <v>6.70384456349526</v>
      </c>
      <c r="L2427" s="15" t="n">
        <v>75</v>
      </c>
      <c r="M2427" s="25" t="n">
        <v>5.79997425</v>
      </c>
      <c r="N2427" s="0" t="str">
        <f aca="false">A2427&amp;"_"&amp;B2427</f>
        <v>MAW753_2</v>
      </c>
      <c r="O2427" s="0" t="n">
        <f aca="false">HLOOKUP(N2427,UP!$C$15:$AH$16,2,0)</f>
        <v>0</v>
      </c>
    </row>
    <row r="2428" customFormat="false" ht="15.75" hidden="false" customHeight="true" outlineLevel="0" collapsed="false">
      <c r="A2428" s="21" t="s">
        <v>62</v>
      </c>
      <c r="B2428" s="36" t="n">
        <v>2</v>
      </c>
      <c r="C2428" s="37" t="s">
        <v>83</v>
      </c>
      <c r="D2428" s="38" t="n">
        <v>6406</v>
      </c>
      <c r="E2428" s="24" t="s">
        <v>98</v>
      </c>
      <c r="F2428" s="15" t="n">
        <f aca="false">IF(ISERROR(SEARCH("2",E2428)),0,1)</f>
        <v>1</v>
      </c>
      <c r="G2428" s="15" t="n">
        <v>0</v>
      </c>
      <c r="H2428" s="2" t="n">
        <f aca="false">MAX(I2428:J2428)</f>
        <v>0</v>
      </c>
      <c r="I2428" s="15" t="n">
        <v>0</v>
      </c>
      <c r="J2428" s="15" t="n">
        <v>0</v>
      </c>
      <c r="K2428" s="15" t="n">
        <v>5.58795085294017</v>
      </c>
      <c r="L2428" s="15" t="n">
        <v>75</v>
      </c>
      <c r="M2428" s="25" t="n">
        <v>5.79997425</v>
      </c>
      <c r="N2428" s="0" t="str">
        <f aca="false">A2428&amp;"_"&amp;B2428</f>
        <v>MAW753_2</v>
      </c>
      <c r="O2428" s="0" t="n">
        <f aca="false">HLOOKUP(N2428,UP!$C$15:$AH$16,2,0)</f>
        <v>0</v>
      </c>
    </row>
    <row r="2429" customFormat="false" ht="15.75" hidden="false" customHeight="true" outlineLevel="0" collapsed="false">
      <c r="A2429" s="21" t="s">
        <v>62</v>
      </c>
      <c r="B2429" s="36" t="n">
        <v>2</v>
      </c>
      <c r="C2429" s="37" t="s">
        <v>56</v>
      </c>
      <c r="D2429" s="38" t="n">
        <v>6405</v>
      </c>
      <c r="E2429" s="24" t="s">
        <v>98</v>
      </c>
      <c r="F2429" s="15" t="n">
        <f aca="false">IF(ISERROR(SEARCH("2",E2429)),0,1)</f>
        <v>1</v>
      </c>
      <c r="G2429" s="15" t="n">
        <v>0</v>
      </c>
      <c r="H2429" s="2" t="n">
        <f aca="false">MAX(I2429:J2429)</f>
        <v>0</v>
      </c>
      <c r="I2429" s="15" t="n">
        <v>0</v>
      </c>
      <c r="J2429" s="15" t="n">
        <v>0</v>
      </c>
      <c r="K2429" s="15" t="n">
        <v>5.81473457262118</v>
      </c>
      <c r="L2429" s="15" t="n">
        <v>75</v>
      </c>
      <c r="M2429" s="25" t="n">
        <v>5.79997425</v>
      </c>
      <c r="N2429" s="0" t="str">
        <f aca="false">A2429&amp;"_"&amp;B2429</f>
        <v>MAW753_2</v>
      </c>
      <c r="O2429" s="0" t="n">
        <f aca="false">HLOOKUP(N2429,UP!$C$15:$AH$16,2,0)</f>
        <v>0</v>
      </c>
    </row>
    <row r="2430" customFormat="false" ht="15.75" hidden="false" customHeight="true" outlineLevel="0" collapsed="false">
      <c r="A2430" s="21" t="s">
        <v>62</v>
      </c>
      <c r="B2430" s="36" t="n">
        <v>2</v>
      </c>
      <c r="C2430" s="37" t="s">
        <v>56</v>
      </c>
      <c r="D2430" s="38" t="n">
        <v>6402</v>
      </c>
      <c r="E2430" s="24" t="s">
        <v>98</v>
      </c>
      <c r="F2430" s="15" t="n">
        <f aca="false">IF(ISERROR(SEARCH("2",E2430)),0,1)</f>
        <v>1</v>
      </c>
      <c r="G2430" s="15" t="n">
        <v>0</v>
      </c>
      <c r="H2430" s="2" t="n">
        <f aca="false">MAX(I2430:J2430)</f>
        <v>0</v>
      </c>
      <c r="I2430" s="15" t="n">
        <v>0</v>
      </c>
      <c r="J2430" s="15" t="n">
        <v>0</v>
      </c>
      <c r="K2430" s="15" t="n">
        <v>8.0219783011252</v>
      </c>
      <c r="L2430" s="15" t="n">
        <v>75</v>
      </c>
      <c r="M2430" s="25" t="n">
        <v>5.79997425</v>
      </c>
      <c r="N2430" s="0" t="str">
        <f aca="false">A2430&amp;"_"&amp;B2430</f>
        <v>MAW753_2</v>
      </c>
      <c r="O2430" s="0" t="n">
        <f aca="false">HLOOKUP(N2430,UP!$C$15:$AH$16,2,0)</f>
        <v>0</v>
      </c>
    </row>
    <row r="2431" customFormat="false" ht="15.75" hidden="false" customHeight="true" outlineLevel="0" collapsed="false">
      <c r="A2431" s="21" t="s">
        <v>62</v>
      </c>
      <c r="B2431" s="36" t="n">
        <v>2</v>
      </c>
      <c r="C2431" s="37" t="s">
        <v>56</v>
      </c>
      <c r="D2431" s="38" t="n">
        <v>6608</v>
      </c>
      <c r="E2431" s="24" t="s">
        <v>98</v>
      </c>
      <c r="F2431" s="15" t="n">
        <f aca="false">IF(ISERROR(SEARCH("2",E2431)),0,1)</f>
        <v>1</v>
      </c>
      <c r="G2431" s="15" t="n">
        <v>0</v>
      </c>
      <c r="H2431" s="2" t="n">
        <f aca="false">MAX(I2431:J2431)</f>
        <v>0</v>
      </c>
      <c r="I2431" s="15" t="n">
        <v>0</v>
      </c>
      <c r="J2431" s="15" t="n">
        <v>0</v>
      </c>
      <c r="K2431" s="15" t="n">
        <v>6.44026493985908</v>
      </c>
      <c r="L2431" s="15" t="n">
        <v>75</v>
      </c>
      <c r="M2431" s="25" t="n">
        <v>5.79997425</v>
      </c>
      <c r="N2431" s="0" t="str">
        <f aca="false">A2431&amp;"_"&amp;B2431</f>
        <v>MAW753_2</v>
      </c>
      <c r="O2431" s="0" t="n">
        <f aca="false">HLOOKUP(N2431,UP!$C$15:$AH$16,2,0)</f>
        <v>0</v>
      </c>
    </row>
    <row r="2432" customFormat="false" ht="15.75" hidden="false" customHeight="true" outlineLevel="0" collapsed="false">
      <c r="A2432" s="21" t="s">
        <v>62</v>
      </c>
      <c r="B2432" s="36" t="n">
        <v>2</v>
      </c>
      <c r="C2432" s="37" t="s">
        <v>57</v>
      </c>
      <c r="D2432" s="38" t="n">
        <v>6201</v>
      </c>
      <c r="E2432" s="24" t="s">
        <v>98</v>
      </c>
      <c r="F2432" s="15" t="n">
        <f aca="false">IF(ISERROR(SEARCH("2",E2432)),0,1)</f>
        <v>1</v>
      </c>
      <c r="G2432" s="15" t="n">
        <v>0</v>
      </c>
      <c r="H2432" s="2" t="n">
        <f aca="false">MAX(I2432:J2432)</f>
        <v>0</v>
      </c>
      <c r="I2432" s="15" t="n">
        <v>0</v>
      </c>
      <c r="J2432" s="15" t="n">
        <v>0</v>
      </c>
      <c r="K2432" s="15" t="n">
        <v>3.078760800518</v>
      </c>
      <c r="L2432" s="15" t="n">
        <v>75</v>
      </c>
      <c r="M2432" s="25" t="n">
        <v>5.79997425</v>
      </c>
      <c r="N2432" s="0" t="str">
        <f aca="false">A2432&amp;"_"&amp;B2432</f>
        <v>MAW753_2</v>
      </c>
      <c r="O2432" s="0" t="n">
        <f aca="false">HLOOKUP(N2432,UP!$C$15:$AH$16,2,0)</f>
        <v>0</v>
      </c>
    </row>
    <row r="2433" customFormat="false" ht="15.75" hidden="false" customHeight="true" outlineLevel="0" collapsed="false">
      <c r="A2433" s="21" t="s">
        <v>62</v>
      </c>
      <c r="B2433" s="36" t="n">
        <v>1</v>
      </c>
      <c r="C2433" s="37" t="s">
        <v>66</v>
      </c>
      <c r="D2433" s="38" t="n">
        <v>6499</v>
      </c>
      <c r="E2433" s="24" t="s">
        <v>98</v>
      </c>
      <c r="F2433" s="15" t="n">
        <f aca="false">IF(ISERROR(SEARCH("2",E2433)),0,1)</f>
        <v>1</v>
      </c>
      <c r="G2433" s="15" t="n">
        <v>0</v>
      </c>
      <c r="H2433" s="2" t="n">
        <f aca="false">MAX(I2433:J2433)</f>
        <v>0</v>
      </c>
      <c r="I2433" s="15" t="n">
        <v>0</v>
      </c>
      <c r="J2433" s="15" t="n">
        <v>0</v>
      </c>
      <c r="K2433" s="15" t="n">
        <v>7.18639319508665</v>
      </c>
      <c r="L2433" s="15" t="n">
        <v>75</v>
      </c>
      <c r="M2433" s="25" t="n">
        <v>5.79997425</v>
      </c>
      <c r="N2433" s="0" t="str">
        <f aca="false">A2433&amp;"_"&amp;B2433</f>
        <v>MAW753_1</v>
      </c>
      <c r="O2433" s="0" t="n">
        <f aca="false">HLOOKUP(N2433,UP!$C$15:$AH$16,2,0)</f>
        <v>1</v>
      </c>
    </row>
    <row r="2434" customFormat="false" ht="15.75" hidden="false" customHeight="true" outlineLevel="0" collapsed="false">
      <c r="A2434" s="21" t="s">
        <v>62</v>
      </c>
      <c r="B2434" s="36" t="n">
        <v>1</v>
      </c>
      <c r="C2434" s="37" t="s">
        <v>60</v>
      </c>
      <c r="D2434" s="38" t="n">
        <v>6676</v>
      </c>
      <c r="E2434" s="24" t="s">
        <v>98</v>
      </c>
      <c r="F2434" s="15" t="n">
        <f aca="false">IF(ISERROR(SEARCH("2",E2434)),0,1)</f>
        <v>1</v>
      </c>
      <c r="G2434" s="15" t="n">
        <v>0</v>
      </c>
      <c r="H2434" s="2" t="n">
        <f aca="false">MAX(I2434:J2434)</f>
        <v>0</v>
      </c>
      <c r="I2434" s="15" t="n">
        <v>0</v>
      </c>
      <c r="J2434" s="15" t="n">
        <v>0</v>
      </c>
      <c r="K2434" s="15" t="n">
        <v>4.97451561741859</v>
      </c>
      <c r="L2434" s="15" t="n">
        <v>75</v>
      </c>
      <c r="M2434" s="25" t="n">
        <v>5.79997425</v>
      </c>
      <c r="N2434" s="0" t="str">
        <f aca="false">A2434&amp;"_"&amp;B2434</f>
        <v>MAW753_1</v>
      </c>
      <c r="O2434" s="0" t="n">
        <f aca="false">HLOOKUP(N2434,UP!$C$15:$AH$16,2,0)</f>
        <v>1</v>
      </c>
    </row>
    <row r="2435" customFormat="false" ht="15.75" hidden="false" customHeight="true" outlineLevel="0" collapsed="false">
      <c r="A2435" s="21" t="s">
        <v>62</v>
      </c>
      <c r="B2435" s="36" t="n">
        <v>1</v>
      </c>
      <c r="C2435" s="37" t="s">
        <v>56</v>
      </c>
      <c r="D2435" s="38" t="n">
        <v>6674</v>
      </c>
      <c r="E2435" s="24" t="s">
        <v>98</v>
      </c>
      <c r="F2435" s="15" t="n">
        <f aca="false">IF(ISERROR(SEARCH("2",E2435)),0,1)</f>
        <v>1</v>
      </c>
      <c r="G2435" s="15" t="n">
        <v>0</v>
      </c>
      <c r="H2435" s="2" t="n">
        <f aca="false">MAX(I2435:J2435)</f>
        <v>0</v>
      </c>
      <c r="I2435" s="15" t="n">
        <v>0</v>
      </c>
      <c r="J2435" s="15" t="n">
        <v>0</v>
      </c>
      <c r="K2435" s="15" t="n">
        <v>2.41525643207983</v>
      </c>
      <c r="L2435" s="15" t="n">
        <v>75</v>
      </c>
      <c r="M2435" s="25" t="n">
        <v>5.79997425</v>
      </c>
      <c r="N2435" s="0" t="str">
        <f aca="false">A2435&amp;"_"&amp;B2435</f>
        <v>MAW753_1</v>
      </c>
      <c r="O2435" s="0" t="n">
        <f aca="false">HLOOKUP(N2435,UP!$C$15:$AH$16,2,0)</f>
        <v>1</v>
      </c>
    </row>
    <row r="2436" customFormat="false" ht="15.75" hidden="false" customHeight="true" outlineLevel="0" collapsed="false">
      <c r="A2436" s="21" t="s">
        <v>62</v>
      </c>
      <c r="B2436" s="36" t="n">
        <v>1</v>
      </c>
      <c r="C2436" s="37" t="s">
        <v>56</v>
      </c>
      <c r="D2436" s="38" t="n">
        <v>6492</v>
      </c>
      <c r="E2436" s="24" t="s">
        <v>98</v>
      </c>
      <c r="F2436" s="15" t="n">
        <f aca="false">IF(ISERROR(SEARCH("2",E2436)),0,1)</f>
        <v>1</v>
      </c>
      <c r="G2436" s="15" t="n">
        <v>0</v>
      </c>
      <c r="H2436" s="2" t="n">
        <f aca="false">MAX(I2436:J2436)</f>
        <v>0</v>
      </c>
      <c r="I2436" s="15" t="n">
        <v>0</v>
      </c>
      <c r="J2436" s="15" t="n">
        <v>0</v>
      </c>
      <c r="K2436" s="15" t="n">
        <v>6.94951710900598</v>
      </c>
      <c r="L2436" s="15" t="n">
        <v>75</v>
      </c>
      <c r="M2436" s="25" t="n">
        <v>5.79997425</v>
      </c>
      <c r="N2436" s="0" t="str">
        <f aca="false">A2436&amp;"_"&amp;B2436</f>
        <v>MAW753_1</v>
      </c>
      <c r="O2436" s="0" t="n">
        <f aca="false">HLOOKUP(N2436,UP!$C$15:$AH$16,2,0)</f>
        <v>1</v>
      </c>
    </row>
    <row r="2437" customFormat="false" ht="15.75" hidden="false" customHeight="true" outlineLevel="0" collapsed="false">
      <c r="A2437" s="21" t="s">
        <v>62</v>
      </c>
      <c r="B2437" s="36" t="n">
        <v>1</v>
      </c>
      <c r="C2437" s="37" t="s">
        <v>56</v>
      </c>
      <c r="D2437" s="38" t="n">
        <v>6682</v>
      </c>
      <c r="E2437" s="24" t="s">
        <v>98</v>
      </c>
      <c r="F2437" s="15" t="n">
        <f aca="false">IF(ISERROR(SEARCH("2",E2437)),0,1)</f>
        <v>1</v>
      </c>
      <c r="G2437" s="15" t="n">
        <v>0</v>
      </c>
      <c r="H2437" s="2" t="n">
        <f aca="false">MAX(I2437:J2437)</f>
        <v>0</v>
      </c>
      <c r="I2437" s="15" t="n">
        <v>0</v>
      </c>
      <c r="J2437" s="15" t="n">
        <v>0</v>
      </c>
      <c r="K2437" s="15" t="n">
        <v>6.42714879053034</v>
      </c>
      <c r="L2437" s="15" t="n">
        <v>75</v>
      </c>
      <c r="M2437" s="25" t="n">
        <v>5.79997425</v>
      </c>
      <c r="N2437" s="0" t="str">
        <f aca="false">A2437&amp;"_"&amp;B2437</f>
        <v>MAW753_1</v>
      </c>
      <c r="O2437" s="0" t="n">
        <f aca="false">HLOOKUP(N2437,UP!$C$15:$AH$16,2,0)</f>
        <v>1</v>
      </c>
    </row>
    <row r="2438" customFormat="false" ht="15.75" hidden="false" customHeight="true" outlineLevel="0" collapsed="false">
      <c r="A2438" s="21" t="s">
        <v>62</v>
      </c>
      <c r="B2438" s="36" t="n">
        <v>1</v>
      </c>
      <c r="C2438" s="37" t="s">
        <v>60</v>
      </c>
      <c r="D2438" s="38" t="n">
        <v>6684</v>
      </c>
      <c r="E2438" s="24" t="s">
        <v>98</v>
      </c>
      <c r="F2438" s="15" t="n">
        <f aca="false">IF(ISERROR(SEARCH("2",E2438)),0,1)</f>
        <v>1</v>
      </c>
      <c r="G2438" s="15" t="n">
        <v>0</v>
      </c>
      <c r="H2438" s="2" t="n">
        <f aca="false">MAX(I2438:J2438)</f>
        <v>0</v>
      </c>
      <c r="I2438" s="15" t="n">
        <v>0</v>
      </c>
      <c r="J2438" s="15" t="n">
        <v>0</v>
      </c>
      <c r="K2438" s="15" t="n">
        <v>6.84179975089602</v>
      </c>
      <c r="L2438" s="15" t="n">
        <v>75</v>
      </c>
      <c r="M2438" s="25" t="n">
        <v>5.79997425</v>
      </c>
      <c r="N2438" s="0" t="str">
        <f aca="false">A2438&amp;"_"&amp;B2438</f>
        <v>MAW753_1</v>
      </c>
      <c r="O2438" s="0" t="n">
        <f aca="false">HLOOKUP(N2438,UP!$C$15:$AH$16,2,0)</f>
        <v>1</v>
      </c>
    </row>
    <row r="2439" customFormat="false" ht="15.75" hidden="false" customHeight="true" outlineLevel="0" collapsed="false">
      <c r="A2439" s="21" t="s">
        <v>62</v>
      </c>
      <c r="B2439" s="36" t="n">
        <v>1</v>
      </c>
      <c r="C2439" s="37" t="s">
        <v>56</v>
      </c>
      <c r="D2439" s="38" t="n">
        <v>6508</v>
      </c>
      <c r="E2439" s="24" t="s">
        <v>98</v>
      </c>
      <c r="F2439" s="15" t="n">
        <f aca="false">IF(ISERROR(SEARCH("2",E2439)),0,1)</f>
        <v>1</v>
      </c>
      <c r="G2439" s="15" t="n">
        <v>0</v>
      </c>
      <c r="H2439" s="2" t="n">
        <f aca="false">MAX(I2439:J2439)</f>
        <v>0</v>
      </c>
      <c r="I2439" s="15" t="n">
        <v>0</v>
      </c>
      <c r="J2439" s="15" t="n">
        <v>0</v>
      </c>
      <c r="K2439" s="15" t="n">
        <v>3.08692894141733</v>
      </c>
      <c r="L2439" s="15" t="n">
        <v>75</v>
      </c>
      <c r="M2439" s="25" t="n">
        <v>5.79997425</v>
      </c>
      <c r="N2439" s="0" t="str">
        <f aca="false">A2439&amp;"_"&amp;B2439</f>
        <v>MAW753_1</v>
      </c>
      <c r="O2439" s="0" t="n">
        <f aca="false">HLOOKUP(N2439,UP!$C$15:$AH$16,2,0)</f>
        <v>1</v>
      </c>
    </row>
    <row r="2440" customFormat="false" ht="15.75" hidden="false" customHeight="true" outlineLevel="0" collapsed="false">
      <c r="A2440" s="21" t="s">
        <v>62</v>
      </c>
      <c r="B2440" s="36" t="n">
        <v>1</v>
      </c>
      <c r="C2440" s="37" t="s">
        <v>56</v>
      </c>
      <c r="D2440" s="38" t="n">
        <v>6066</v>
      </c>
      <c r="E2440" s="24" t="s">
        <v>98</v>
      </c>
      <c r="F2440" s="15" t="n">
        <f aca="false">IF(ISERROR(SEARCH("2",E2440)),0,1)</f>
        <v>1</v>
      </c>
      <c r="G2440" s="15" t="n">
        <v>0</v>
      </c>
      <c r="H2440" s="2" t="n">
        <f aca="false">MAX(I2440:J2440)</f>
        <v>0</v>
      </c>
      <c r="I2440" s="15" t="n">
        <v>0</v>
      </c>
      <c r="J2440" s="15" t="n">
        <v>0</v>
      </c>
      <c r="K2440" s="15" t="n">
        <v>7.24066420817741</v>
      </c>
      <c r="L2440" s="15" t="n">
        <v>75</v>
      </c>
      <c r="M2440" s="25" t="n">
        <v>5.79997425</v>
      </c>
      <c r="N2440" s="0" t="str">
        <f aca="false">A2440&amp;"_"&amp;B2440</f>
        <v>MAW753_1</v>
      </c>
      <c r="O2440" s="0" t="n">
        <f aca="false">HLOOKUP(N2440,UP!$C$15:$AH$16,2,0)</f>
        <v>1</v>
      </c>
    </row>
    <row r="2441" customFormat="false" ht="15.75" hidden="false" customHeight="true" outlineLevel="0" collapsed="false">
      <c r="A2441" s="21" t="s">
        <v>62</v>
      </c>
      <c r="B2441" s="36" t="n">
        <v>1</v>
      </c>
      <c r="C2441" s="37" t="s">
        <v>104</v>
      </c>
      <c r="D2441" s="38" t="n">
        <v>6657</v>
      </c>
      <c r="E2441" s="24" t="s">
        <v>98</v>
      </c>
      <c r="F2441" s="15" t="n">
        <f aca="false">IF(ISERROR(SEARCH("2",E2441)),0,1)</f>
        <v>1</v>
      </c>
      <c r="G2441" s="15" t="n">
        <v>0</v>
      </c>
      <c r="H2441" s="2" t="n">
        <f aca="false">MAX(I2441:J2441)</f>
        <v>0</v>
      </c>
      <c r="I2441" s="15" t="n">
        <v>0</v>
      </c>
      <c r="J2441" s="15" t="n">
        <v>0</v>
      </c>
      <c r="K2441" s="15" t="n">
        <v>5.60648624959635</v>
      </c>
      <c r="L2441" s="15" t="n">
        <v>75</v>
      </c>
      <c r="M2441" s="25" t="n">
        <v>5.79997425</v>
      </c>
      <c r="N2441" s="0" t="str">
        <f aca="false">A2441&amp;"_"&amp;B2441</f>
        <v>MAW753_1</v>
      </c>
      <c r="O2441" s="0" t="n">
        <f aca="false">HLOOKUP(N2441,UP!$C$15:$AH$16,2,0)</f>
        <v>1</v>
      </c>
    </row>
    <row r="2442" customFormat="false" ht="15.75" hidden="false" customHeight="true" outlineLevel="0" collapsed="false">
      <c r="A2442" s="21" t="s">
        <v>62</v>
      </c>
      <c r="B2442" s="36" t="n">
        <v>1</v>
      </c>
      <c r="C2442" s="37" t="s">
        <v>56</v>
      </c>
      <c r="D2442" s="38" t="n">
        <v>6659</v>
      </c>
      <c r="E2442" s="24" t="s">
        <v>98</v>
      </c>
      <c r="F2442" s="15" t="n">
        <f aca="false">IF(ISERROR(SEARCH("2",E2442)),0,1)</f>
        <v>1</v>
      </c>
      <c r="G2442" s="15" t="n">
        <v>0</v>
      </c>
      <c r="H2442" s="2" t="n">
        <f aca="false">MAX(I2442:J2442)</f>
        <v>0</v>
      </c>
      <c r="I2442" s="15" t="n">
        <v>0</v>
      </c>
      <c r="J2442" s="15" t="n">
        <v>0</v>
      </c>
      <c r="K2442" s="15" t="n">
        <v>5.6818844732825</v>
      </c>
      <c r="L2442" s="15" t="n">
        <v>75</v>
      </c>
      <c r="M2442" s="25" t="n">
        <v>5.79997425</v>
      </c>
      <c r="N2442" s="0" t="str">
        <f aca="false">A2442&amp;"_"&amp;B2442</f>
        <v>MAW753_1</v>
      </c>
      <c r="O2442" s="0" t="n">
        <f aca="false">HLOOKUP(N2442,UP!$C$15:$AH$16,2,0)</f>
        <v>1</v>
      </c>
    </row>
    <row r="2443" customFormat="false" ht="15.75" hidden="false" customHeight="true" outlineLevel="0" collapsed="false">
      <c r="A2443" s="21" t="s">
        <v>62</v>
      </c>
      <c r="B2443" s="36" t="n">
        <v>1</v>
      </c>
      <c r="C2443" s="37" t="s">
        <v>56</v>
      </c>
      <c r="D2443" s="38" t="n">
        <v>6660</v>
      </c>
      <c r="E2443" s="24" t="s">
        <v>98</v>
      </c>
      <c r="F2443" s="15" t="n">
        <f aca="false">IF(ISERROR(SEARCH("2",E2443)),0,1)</f>
        <v>1</v>
      </c>
      <c r="G2443" s="15" t="n">
        <v>0</v>
      </c>
      <c r="H2443" s="2" t="n">
        <f aca="false">MAX(I2443:J2443)</f>
        <v>0</v>
      </c>
      <c r="I2443" s="15" t="n">
        <v>0</v>
      </c>
      <c r="J2443" s="15" t="n">
        <v>0</v>
      </c>
      <c r="K2443" s="15" t="n">
        <v>3.92624468873201</v>
      </c>
      <c r="L2443" s="15" t="n">
        <v>75</v>
      </c>
      <c r="M2443" s="25" t="n">
        <v>5.79997425</v>
      </c>
      <c r="N2443" s="0" t="str">
        <f aca="false">A2443&amp;"_"&amp;B2443</f>
        <v>MAW753_1</v>
      </c>
      <c r="O2443" s="0" t="n">
        <f aca="false">HLOOKUP(N2443,UP!$C$15:$AH$16,2,0)</f>
        <v>1</v>
      </c>
    </row>
    <row r="2444" customFormat="false" ht="15.75" hidden="false" customHeight="true" outlineLevel="0" collapsed="false">
      <c r="A2444" s="21" t="s">
        <v>62</v>
      </c>
      <c r="B2444" s="36" t="n">
        <v>1</v>
      </c>
      <c r="C2444" s="37" t="s">
        <v>67</v>
      </c>
      <c r="D2444" s="38" t="n">
        <v>6484</v>
      </c>
      <c r="E2444" s="24" t="s">
        <v>98</v>
      </c>
      <c r="F2444" s="15" t="n">
        <f aca="false">IF(ISERROR(SEARCH("2",E2444)),0,1)</f>
        <v>1</v>
      </c>
      <c r="G2444" s="15" t="n">
        <v>0</v>
      </c>
      <c r="H2444" s="2" t="n">
        <f aca="false">MAX(I2444:J2444)</f>
        <v>0</v>
      </c>
      <c r="I2444" s="15" t="n">
        <v>0</v>
      </c>
      <c r="J2444" s="15" t="n">
        <v>0</v>
      </c>
      <c r="K2444" s="15" t="n">
        <v>7.01403756812908</v>
      </c>
      <c r="L2444" s="15" t="n">
        <v>75</v>
      </c>
      <c r="M2444" s="25" t="n">
        <v>5.79997425</v>
      </c>
      <c r="N2444" s="0" t="str">
        <f aca="false">A2444&amp;"_"&amp;B2444</f>
        <v>MAW753_1</v>
      </c>
      <c r="O2444" s="0" t="n">
        <f aca="false">HLOOKUP(N2444,UP!$C$15:$AH$16,2,0)</f>
        <v>1</v>
      </c>
    </row>
    <row r="2445" customFormat="false" ht="15.75" hidden="false" customHeight="true" outlineLevel="0" collapsed="false">
      <c r="A2445" s="21" t="s">
        <v>47</v>
      </c>
      <c r="B2445" s="26" t="n">
        <v>1</v>
      </c>
      <c r="C2445" s="27" t="s">
        <v>56</v>
      </c>
      <c r="D2445" s="27" t="n">
        <v>871</v>
      </c>
      <c r="E2445" s="24" t="s">
        <v>92</v>
      </c>
      <c r="F2445" s="15" t="n">
        <v>1</v>
      </c>
      <c r="G2445" s="15" t="n">
        <v>0</v>
      </c>
      <c r="H2445" s="2" t="n">
        <f aca="false">MAX(I2445:J2445)</f>
        <v>0</v>
      </c>
      <c r="I2445" s="15" t="n">
        <v>0</v>
      </c>
      <c r="J2445" s="15" t="n">
        <v>0</v>
      </c>
      <c r="K2445" s="15" t="n">
        <v>5.45058471416195</v>
      </c>
      <c r="L2445" s="15" t="n">
        <v>75</v>
      </c>
      <c r="M2445" s="25" t="n">
        <v>5.79997425</v>
      </c>
      <c r="N2445" s="0" t="str">
        <f aca="false">A2445&amp;"_"&amp;B2445</f>
        <v>MAW744_1</v>
      </c>
      <c r="O2445" s="0" t="n">
        <f aca="false">HLOOKUP(N2445,UP!$C$15:$AH$16,2,0)</f>
        <v>0</v>
      </c>
    </row>
    <row r="2446" customFormat="false" ht="15.75" hidden="false" customHeight="true" outlineLevel="0" collapsed="false">
      <c r="A2446" s="21" t="s">
        <v>47</v>
      </c>
      <c r="B2446" s="26" t="n">
        <v>1</v>
      </c>
      <c r="C2446" s="27" t="s">
        <v>75</v>
      </c>
      <c r="D2446" s="27" t="n">
        <v>572</v>
      </c>
      <c r="E2446" s="24" t="s">
        <v>92</v>
      </c>
      <c r="F2446" s="15" t="n">
        <v>1</v>
      </c>
      <c r="G2446" s="15" t="n">
        <v>0</v>
      </c>
      <c r="H2446" s="2" t="n">
        <f aca="false">MAX(I2446:J2446)</f>
        <v>0</v>
      </c>
      <c r="I2446" s="15" t="n">
        <v>0</v>
      </c>
      <c r="J2446" s="15" t="n">
        <v>0</v>
      </c>
      <c r="K2446" s="15" t="n">
        <v>4.68325070852264</v>
      </c>
      <c r="L2446" s="15" t="n">
        <v>75</v>
      </c>
      <c r="M2446" s="25" t="n">
        <v>5.79997425</v>
      </c>
      <c r="N2446" s="0" t="str">
        <f aca="false">A2446&amp;"_"&amp;B2446</f>
        <v>MAW744_1</v>
      </c>
      <c r="O2446" s="0" t="n">
        <f aca="false">HLOOKUP(N2446,UP!$C$15:$AH$16,2,0)</f>
        <v>0</v>
      </c>
    </row>
    <row r="2447" customFormat="false" ht="15.75" hidden="false" customHeight="true" outlineLevel="0" collapsed="false">
      <c r="A2447" s="21" t="s">
        <v>47</v>
      </c>
      <c r="B2447" s="26" t="n">
        <v>1</v>
      </c>
      <c r="C2447" s="27" t="s">
        <v>85</v>
      </c>
      <c r="D2447" s="27" t="n">
        <v>724</v>
      </c>
      <c r="E2447" s="24" t="s">
        <v>92</v>
      </c>
      <c r="F2447" s="15" t="n">
        <v>1</v>
      </c>
      <c r="G2447" s="15" t="n">
        <v>0</v>
      </c>
      <c r="H2447" s="2" t="n">
        <f aca="false">MAX(I2447:J2447)</f>
        <v>0</v>
      </c>
      <c r="I2447" s="15" t="n">
        <v>0</v>
      </c>
      <c r="J2447" s="15" t="n">
        <v>0</v>
      </c>
      <c r="K2447" s="15" t="n">
        <v>7.05036223318621</v>
      </c>
      <c r="L2447" s="15" t="n">
        <v>75</v>
      </c>
      <c r="M2447" s="25" t="n">
        <v>5.79997425</v>
      </c>
      <c r="N2447" s="0" t="str">
        <f aca="false">A2447&amp;"_"&amp;B2447</f>
        <v>MAW744_1</v>
      </c>
      <c r="O2447" s="0" t="n">
        <f aca="false">HLOOKUP(N2447,UP!$C$15:$AH$16,2,0)</f>
        <v>0</v>
      </c>
    </row>
    <row r="2448" customFormat="false" ht="15.75" hidden="false" customHeight="true" outlineLevel="0" collapsed="false">
      <c r="A2448" s="21" t="s">
        <v>47</v>
      </c>
      <c r="B2448" s="26" t="n">
        <v>1</v>
      </c>
      <c r="C2448" s="27" t="s">
        <v>56</v>
      </c>
      <c r="D2448" s="27" t="n">
        <v>853</v>
      </c>
      <c r="E2448" s="24" t="s">
        <v>92</v>
      </c>
      <c r="F2448" s="15" t="n">
        <v>1</v>
      </c>
      <c r="G2448" s="15" t="n">
        <v>0</v>
      </c>
      <c r="H2448" s="2" t="n">
        <f aca="false">MAX(I2448:J2448)</f>
        <v>0</v>
      </c>
      <c r="I2448" s="15" t="n">
        <v>0</v>
      </c>
      <c r="J2448" s="15" t="n">
        <v>0</v>
      </c>
      <c r="K2448" s="15" t="n">
        <v>6.40299779700587</v>
      </c>
      <c r="L2448" s="15" t="n">
        <v>75</v>
      </c>
      <c r="M2448" s="25" t="n">
        <v>5.79997425</v>
      </c>
      <c r="N2448" s="0" t="str">
        <f aca="false">A2448&amp;"_"&amp;B2448</f>
        <v>MAW744_1</v>
      </c>
      <c r="O2448" s="0" t="n">
        <f aca="false">HLOOKUP(N2448,UP!$C$15:$AH$16,2,0)</f>
        <v>0</v>
      </c>
    </row>
    <row r="2449" customFormat="false" ht="15.75" hidden="false" customHeight="true" outlineLevel="0" collapsed="false">
      <c r="A2449" s="21" t="s">
        <v>47</v>
      </c>
      <c r="B2449" s="26" t="n">
        <v>1</v>
      </c>
      <c r="C2449" s="27" t="s">
        <v>56</v>
      </c>
      <c r="D2449" s="27" t="n">
        <v>865</v>
      </c>
      <c r="E2449" s="24" t="s">
        <v>92</v>
      </c>
      <c r="F2449" s="15" t="n">
        <v>1</v>
      </c>
      <c r="G2449" s="15" t="n">
        <v>0</v>
      </c>
      <c r="H2449" s="2" t="n">
        <f aca="false">MAX(I2449:J2449)</f>
        <v>0</v>
      </c>
      <c r="I2449" s="15" t="n">
        <v>0</v>
      </c>
      <c r="J2449" s="15" t="n">
        <v>0</v>
      </c>
      <c r="K2449" s="15" t="n">
        <v>5.32621691498797</v>
      </c>
      <c r="L2449" s="15" t="n">
        <v>75</v>
      </c>
      <c r="M2449" s="25" t="n">
        <v>5.79997425</v>
      </c>
      <c r="N2449" s="0" t="str">
        <f aca="false">A2449&amp;"_"&amp;B2449</f>
        <v>MAW744_1</v>
      </c>
      <c r="O2449" s="0" t="n">
        <f aca="false">HLOOKUP(N2449,UP!$C$15:$AH$16,2,0)</f>
        <v>0</v>
      </c>
    </row>
    <row r="2450" customFormat="false" ht="15.75" hidden="false" customHeight="true" outlineLevel="0" collapsed="false">
      <c r="A2450" s="21" t="s">
        <v>47</v>
      </c>
      <c r="B2450" s="26" t="n">
        <v>1</v>
      </c>
      <c r="C2450" s="27" t="s">
        <v>56</v>
      </c>
      <c r="D2450" s="27" t="n">
        <v>736</v>
      </c>
      <c r="E2450" s="24" t="s">
        <v>92</v>
      </c>
      <c r="F2450" s="15" t="n">
        <v>1</v>
      </c>
      <c r="G2450" s="15" t="n">
        <v>0</v>
      </c>
      <c r="H2450" s="2" t="n">
        <f aca="false">MAX(I2450:J2450)</f>
        <v>0</v>
      </c>
      <c r="I2450" s="15" t="n">
        <v>0</v>
      </c>
      <c r="J2450" s="15" t="n">
        <v>0</v>
      </c>
      <c r="K2450" s="15" t="n">
        <v>7.66988430447412</v>
      </c>
      <c r="L2450" s="15" t="n">
        <v>75</v>
      </c>
      <c r="M2450" s="25" t="n">
        <v>5.79997425</v>
      </c>
      <c r="N2450" s="0" t="str">
        <f aca="false">A2450&amp;"_"&amp;B2450</f>
        <v>MAW744_1</v>
      </c>
      <c r="O2450" s="0" t="n">
        <f aca="false">HLOOKUP(N2450,UP!$C$15:$AH$16,2,0)</f>
        <v>0</v>
      </c>
    </row>
    <row r="2451" customFormat="false" ht="15.75" hidden="false" customHeight="true" outlineLevel="0" collapsed="false">
      <c r="A2451" s="21" t="s">
        <v>47</v>
      </c>
      <c r="B2451" s="26" t="n">
        <v>1</v>
      </c>
      <c r="C2451" s="27" t="s">
        <v>56</v>
      </c>
      <c r="D2451" s="27" t="n">
        <v>851</v>
      </c>
      <c r="E2451" s="24" t="s">
        <v>92</v>
      </c>
      <c r="F2451" s="15" t="n">
        <v>1</v>
      </c>
      <c r="G2451" s="15" t="n">
        <v>0</v>
      </c>
      <c r="H2451" s="2" t="n">
        <f aca="false">MAX(I2451:J2451)</f>
        <v>0</v>
      </c>
      <c r="I2451" s="15" t="n">
        <v>0</v>
      </c>
      <c r="J2451" s="15" t="n">
        <v>0</v>
      </c>
      <c r="K2451" s="15" t="n">
        <v>8.19288094148048</v>
      </c>
      <c r="L2451" s="15" t="n">
        <v>75</v>
      </c>
      <c r="M2451" s="25" t="n">
        <v>5.79997425</v>
      </c>
      <c r="N2451" s="0" t="str">
        <f aca="false">A2451&amp;"_"&amp;B2451</f>
        <v>MAW744_1</v>
      </c>
      <c r="O2451" s="0" t="n">
        <f aca="false">HLOOKUP(N2451,UP!$C$15:$AH$16,2,0)</f>
        <v>0</v>
      </c>
    </row>
    <row r="2452" customFormat="false" ht="15.75" hidden="false" customHeight="true" outlineLevel="0" collapsed="false">
      <c r="A2452" s="21" t="s">
        <v>47</v>
      </c>
      <c r="B2452" s="26" t="n">
        <v>1</v>
      </c>
      <c r="C2452" s="27" t="s">
        <v>56</v>
      </c>
      <c r="D2452" s="27" t="n">
        <v>702</v>
      </c>
      <c r="E2452" s="24" t="s">
        <v>92</v>
      </c>
      <c r="F2452" s="15" t="n">
        <v>1</v>
      </c>
      <c r="G2452" s="15" t="n">
        <v>0</v>
      </c>
      <c r="H2452" s="2" t="n">
        <f aca="false">MAX(I2452:J2452)</f>
        <v>0</v>
      </c>
      <c r="I2452" s="15" t="n">
        <v>0</v>
      </c>
      <c r="J2452" s="15" t="n">
        <v>0</v>
      </c>
      <c r="K2452" s="15" t="n">
        <v>6.84662994960092</v>
      </c>
      <c r="L2452" s="15" t="n">
        <v>75</v>
      </c>
      <c r="M2452" s="25" t="n">
        <v>5.79997425</v>
      </c>
      <c r="N2452" s="0" t="str">
        <f aca="false">A2452&amp;"_"&amp;B2452</f>
        <v>MAW744_1</v>
      </c>
      <c r="O2452" s="0" t="n">
        <f aca="false">HLOOKUP(N2452,UP!$C$15:$AH$16,2,0)</f>
        <v>0</v>
      </c>
    </row>
    <row r="2453" customFormat="false" ht="15.75" hidden="false" customHeight="true" outlineLevel="0" collapsed="false">
      <c r="A2453" s="21" t="s">
        <v>47</v>
      </c>
      <c r="B2453" s="26" t="n">
        <v>1</v>
      </c>
      <c r="C2453" s="27" t="s">
        <v>56</v>
      </c>
      <c r="D2453" s="27" t="n">
        <v>843</v>
      </c>
      <c r="E2453" s="24" t="s">
        <v>92</v>
      </c>
      <c r="F2453" s="15" t="n">
        <v>1</v>
      </c>
      <c r="G2453" s="15" t="n">
        <v>0</v>
      </c>
      <c r="H2453" s="2" t="n">
        <f aca="false">MAX(I2453:J2453)</f>
        <v>0</v>
      </c>
      <c r="I2453" s="15" t="n">
        <v>0</v>
      </c>
      <c r="J2453" s="15" t="n">
        <v>0</v>
      </c>
      <c r="K2453" s="15" t="n">
        <v>6.22247402914896</v>
      </c>
      <c r="L2453" s="15" t="n">
        <v>75</v>
      </c>
      <c r="M2453" s="25" t="n">
        <v>5.79997425</v>
      </c>
      <c r="N2453" s="0" t="str">
        <f aca="false">A2453&amp;"_"&amp;B2453</f>
        <v>MAW744_1</v>
      </c>
      <c r="O2453" s="0" t="n">
        <f aca="false">HLOOKUP(N2453,UP!$C$15:$AH$16,2,0)</f>
        <v>0</v>
      </c>
    </row>
    <row r="2454" customFormat="false" ht="15.75" hidden="false" customHeight="true" outlineLevel="0" collapsed="false">
      <c r="A2454" s="21" t="s">
        <v>47</v>
      </c>
      <c r="B2454" s="26" t="n">
        <v>1</v>
      </c>
      <c r="C2454" s="27" t="s">
        <v>56</v>
      </c>
      <c r="D2454" s="27" t="n">
        <v>839</v>
      </c>
      <c r="E2454" s="24" t="s">
        <v>92</v>
      </c>
      <c r="F2454" s="15" t="n">
        <v>1</v>
      </c>
      <c r="G2454" s="15" t="n">
        <v>0</v>
      </c>
      <c r="H2454" s="2" t="n">
        <f aca="false">MAX(I2454:J2454)</f>
        <v>0</v>
      </c>
      <c r="I2454" s="15" t="n">
        <v>0</v>
      </c>
      <c r="J2454" s="15" t="n">
        <v>0</v>
      </c>
      <c r="K2454" s="15" t="n">
        <v>6.35544193821215</v>
      </c>
      <c r="L2454" s="15" t="n">
        <v>75</v>
      </c>
      <c r="M2454" s="25" t="n">
        <v>5.79997425</v>
      </c>
      <c r="N2454" s="0" t="str">
        <f aca="false">A2454&amp;"_"&amp;B2454</f>
        <v>MAW744_1</v>
      </c>
      <c r="O2454" s="0" t="n">
        <f aca="false">HLOOKUP(N2454,UP!$C$15:$AH$16,2,0)</f>
        <v>0</v>
      </c>
    </row>
    <row r="2455" customFormat="false" ht="15.75" hidden="false" customHeight="true" outlineLevel="0" collapsed="false">
      <c r="A2455" s="21" t="s">
        <v>47</v>
      </c>
      <c r="B2455" s="26" t="n">
        <v>1</v>
      </c>
      <c r="C2455" s="27" t="s">
        <v>56</v>
      </c>
      <c r="D2455" s="27" t="n">
        <v>835</v>
      </c>
      <c r="E2455" s="24" t="s">
        <v>92</v>
      </c>
      <c r="F2455" s="15" t="n">
        <v>1</v>
      </c>
      <c r="G2455" s="15" t="n">
        <v>0</v>
      </c>
      <c r="H2455" s="2" t="n">
        <f aca="false">MAX(I2455:J2455)</f>
        <v>0</v>
      </c>
      <c r="I2455" s="15" t="n">
        <v>0</v>
      </c>
      <c r="J2455" s="15" t="n">
        <v>0</v>
      </c>
      <c r="K2455" s="15" t="n">
        <v>6.35143640757882</v>
      </c>
      <c r="L2455" s="15" t="n">
        <v>75</v>
      </c>
      <c r="M2455" s="25" t="n">
        <v>5.79997425</v>
      </c>
      <c r="N2455" s="0" t="str">
        <f aca="false">A2455&amp;"_"&amp;B2455</f>
        <v>MAW744_1</v>
      </c>
      <c r="O2455" s="0" t="n">
        <f aca="false">HLOOKUP(N2455,UP!$C$15:$AH$16,2,0)</f>
        <v>0</v>
      </c>
    </row>
    <row r="2456" customFormat="false" ht="15.75" hidden="false" customHeight="true" outlineLevel="0" collapsed="false">
      <c r="A2456" s="21" t="s">
        <v>47</v>
      </c>
      <c r="B2456" s="26" t="n">
        <v>1</v>
      </c>
      <c r="C2456" s="27" t="s">
        <v>56</v>
      </c>
      <c r="D2456" s="27" t="n">
        <v>562</v>
      </c>
      <c r="E2456" s="24" t="s">
        <v>92</v>
      </c>
      <c r="F2456" s="15" t="n">
        <v>1</v>
      </c>
      <c r="G2456" s="15" t="n">
        <v>0</v>
      </c>
      <c r="H2456" s="2" t="n">
        <f aca="false">MAX(I2456:J2456)</f>
        <v>0</v>
      </c>
      <c r="I2456" s="15" t="n">
        <v>0</v>
      </c>
      <c r="J2456" s="15" t="n">
        <v>0</v>
      </c>
      <c r="K2456" s="15" t="n">
        <v>7.99660994044746</v>
      </c>
      <c r="L2456" s="15" t="n">
        <v>75</v>
      </c>
      <c r="M2456" s="25" t="n">
        <v>5.79997425</v>
      </c>
      <c r="N2456" s="0" t="str">
        <f aca="false">A2456&amp;"_"&amp;B2456</f>
        <v>MAW744_1</v>
      </c>
      <c r="O2456" s="0" t="n">
        <f aca="false">HLOOKUP(N2456,UP!$C$15:$AH$16,2,0)</f>
        <v>0</v>
      </c>
    </row>
    <row r="2457" customFormat="false" ht="15.75" hidden="false" customHeight="true" outlineLevel="0" collapsed="false">
      <c r="A2457" s="21" t="s">
        <v>47</v>
      </c>
      <c r="B2457" s="26" t="n">
        <v>1</v>
      </c>
      <c r="C2457" s="27" t="s">
        <v>56</v>
      </c>
      <c r="D2457" s="27" t="n">
        <v>698</v>
      </c>
      <c r="E2457" s="24" t="s">
        <v>92</v>
      </c>
      <c r="F2457" s="15" t="n">
        <v>1</v>
      </c>
      <c r="G2457" s="15" t="n">
        <v>0</v>
      </c>
      <c r="H2457" s="2" t="n">
        <f aca="false">MAX(I2457:J2457)</f>
        <v>0</v>
      </c>
      <c r="I2457" s="15" t="n">
        <v>0</v>
      </c>
      <c r="J2457" s="15" t="n">
        <v>0</v>
      </c>
      <c r="K2457" s="15" t="n">
        <v>6.28758353689461</v>
      </c>
      <c r="L2457" s="15" t="n">
        <v>75</v>
      </c>
      <c r="M2457" s="25" t="n">
        <v>5.79997425</v>
      </c>
      <c r="N2457" s="0" t="str">
        <f aca="false">A2457&amp;"_"&amp;B2457</f>
        <v>MAW744_1</v>
      </c>
      <c r="O2457" s="0" t="n">
        <f aca="false">HLOOKUP(N2457,UP!$C$15:$AH$16,2,0)</f>
        <v>0</v>
      </c>
    </row>
    <row r="2458" customFormat="false" ht="15.75" hidden="false" customHeight="true" outlineLevel="0" collapsed="false">
      <c r="A2458" s="21" t="s">
        <v>47</v>
      </c>
      <c r="B2458" s="26" t="n">
        <v>1</v>
      </c>
      <c r="C2458" s="27" t="s">
        <v>56</v>
      </c>
      <c r="D2458" s="27" t="n">
        <v>861</v>
      </c>
      <c r="E2458" s="24" t="s">
        <v>92</v>
      </c>
      <c r="F2458" s="15" t="n">
        <v>1</v>
      </c>
      <c r="G2458" s="15" t="n">
        <v>0</v>
      </c>
      <c r="H2458" s="2" t="n">
        <f aca="false">MAX(I2458:J2458)</f>
        <v>0</v>
      </c>
      <c r="I2458" s="15" t="n">
        <v>0</v>
      </c>
      <c r="J2458" s="15" t="n">
        <v>0</v>
      </c>
      <c r="K2458" s="15" t="n">
        <v>4.64987128657825</v>
      </c>
      <c r="L2458" s="15" t="n">
        <v>75</v>
      </c>
      <c r="M2458" s="25" t="n">
        <v>5.79997425</v>
      </c>
      <c r="N2458" s="0" t="str">
        <f aca="false">A2458&amp;"_"&amp;B2458</f>
        <v>MAW744_1</v>
      </c>
      <c r="O2458" s="0" t="n">
        <f aca="false">HLOOKUP(N2458,UP!$C$15:$AH$16,2,0)</f>
        <v>0</v>
      </c>
    </row>
    <row r="2459" customFormat="false" ht="15.75" hidden="false" customHeight="true" outlineLevel="0" collapsed="false">
      <c r="A2459" s="21" t="s">
        <v>47</v>
      </c>
      <c r="B2459" s="26" t="n">
        <v>1</v>
      </c>
      <c r="C2459" s="27" t="s">
        <v>56</v>
      </c>
      <c r="D2459" s="27" t="n">
        <v>715</v>
      </c>
      <c r="E2459" s="24" t="s">
        <v>92</v>
      </c>
      <c r="F2459" s="15" t="n">
        <v>1</v>
      </c>
      <c r="G2459" s="15" t="n">
        <v>0</v>
      </c>
      <c r="H2459" s="2" t="n">
        <f aca="false">MAX(I2459:J2459)</f>
        <v>0</v>
      </c>
      <c r="I2459" s="15" t="n">
        <v>0</v>
      </c>
      <c r="J2459" s="15" t="n">
        <v>0</v>
      </c>
      <c r="K2459" s="15" t="n">
        <v>4.20828116920804</v>
      </c>
      <c r="L2459" s="15" t="n">
        <v>75</v>
      </c>
      <c r="M2459" s="25" t="n">
        <v>5.79997425</v>
      </c>
      <c r="N2459" s="0" t="str">
        <f aca="false">A2459&amp;"_"&amp;B2459</f>
        <v>MAW744_1</v>
      </c>
      <c r="O2459" s="0" t="n">
        <f aca="false">HLOOKUP(N2459,UP!$C$15:$AH$16,2,0)</f>
        <v>0</v>
      </c>
    </row>
    <row r="2460" customFormat="false" ht="15.75" hidden="false" customHeight="true" outlineLevel="0" collapsed="false">
      <c r="A2460" s="21" t="s">
        <v>47</v>
      </c>
      <c r="B2460" s="26" t="n">
        <v>2</v>
      </c>
      <c r="C2460" s="27" t="s">
        <v>76</v>
      </c>
      <c r="D2460" s="27" t="n">
        <v>541</v>
      </c>
      <c r="E2460" s="24" t="s">
        <v>92</v>
      </c>
      <c r="F2460" s="15" t="n">
        <v>1</v>
      </c>
      <c r="G2460" s="15" t="n">
        <v>0</v>
      </c>
      <c r="H2460" s="2" t="n">
        <f aca="false">MAX(I2460:J2460)</f>
        <v>0</v>
      </c>
      <c r="I2460" s="15" t="n">
        <v>0</v>
      </c>
      <c r="J2460" s="15" t="n">
        <v>0</v>
      </c>
      <c r="K2460" s="15" t="n">
        <v>7.13895514601745</v>
      </c>
      <c r="L2460" s="15" t="n">
        <v>75</v>
      </c>
      <c r="M2460" s="25" t="n">
        <v>5.79997425</v>
      </c>
      <c r="N2460" s="0" t="str">
        <f aca="false">A2460&amp;"_"&amp;B2460</f>
        <v>MAW744_2</v>
      </c>
      <c r="O2460" s="0" t="n">
        <f aca="false">HLOOKUP(N2460,UP!$C$15:$AH$16,2,0)</f>
        <v>1</v>
      </c>
    </row>
    <row r="2461" customFormat="false" ht="15.75" hidden="false" customHeight="true" outlineLevel="0" collapsed="false">
      <c r="A2461" s="21" t="s">
        <v>47</v>
      </c>
      <c r="B2461" s="26" t="n">
        <v>2</v>
      </c>
      <c r="C2461" s="27" t="s">
        <v>56</v>
      </c>
      <c r="D2461" s="27" t="n">
        <v>542</v>
      </c>
      <c r="E2461" s="24" t="s">
        <v>92</v>
      </c>
      <c r="F2461" s="15" t="n">
        <v>1</v>
      </c>
      <c r="G2461" s="15" t="n">
        <v>0</v>
      </c>
      <c r="H2461" s="2" t="n">
        <f aca="false">MAX(I2461:J2461)</f>
        <v>0</v>
      </c>
      <c r="I2461" s="15" t="n">
        <v>0</v>
      </c>
      <c r="J2461" s="15" t="n">
        <v>0</v>
      </c>
      <c r="K2461" s="15" t="n">
        <v>6.05200335778355</v>
      </c>
      <c r="L2461" s="15" t="n">
        <v>75</v>
      </c>
      <c r="M2461" s="25" t="n">
        <v>5.79997425</v>
      </c>
      <c r="N2461" s="0" t="str">
        <f aca="false">A2461&amp;"_"&amp;B2461</f>
        <v>MAW744_2</v>
      </c>
      <c r="O2461" s="0" t="n">
        <f aca="false">HLOOKUP(N2461,UP!$C$15:$AH$16,2,0)</f>
        <v>1</v>
      </c>
    </row>
    <row r="2462" customFormat="false" ht="15.75" hidden="false" customHeight="true" outlineLevel="0" collapsed="false">
      <c r="A2462" s="21" t="s">
        <v>47</v>
      </c>
      <c r="B2462" s="26" t="n">
        <v>2</v>
      </c>
      <c r="C2462" s="27" t="s">
        <v>56</v>
      </c>
      <c r="D2462" s="27" t="n">
        <v>188</v>
      </c>
      <c r="E2462" s="24" t="s">
        <v>92</v>
      </c>
      <c r="F2462" s="15" t="n">
        <v>1</v>
      </c>
      <c r="G2462" s="15" t="n">
        <v>0</v>
      </c>
      <c r="H2462" s="2" t="n">
        <f aca="false">MAX(I2462:J2462)</f>
        <v>0</v>
      </c>
      <c r="I2462" s="15" t="n">
        <v>0</v>
      </c>
      <c r="J2462" s="15" t="n">
        <v>0</v>
      </c>
      <c r="K2462" s="15" t="n">
        <v>5.64124011832668</v>
      </c>
      <c r="L2462" s="15" t="n">
        <v>75</v>
      </c>
      <c r="M2462" s="25" t="n">
        <v>5.79997425</v>
      </c>
      <c r="N2462" s="0" t="str">
        <f aca="false">A2462&amp;"_"&amp;B2462</f>
        <v>MAW744_2</v>
      </c>
      <c r="O2462" s="0" t="n">
        <f aca="false">HLOOKUP(N2462,UP!$C$15:$AH$16,2,0)</f>
        <v>1</v>
      </c>
    </row>
    <row r="2463" customFormat="false" ht="15.75" hidden="false" customHeight="true" outlineLevel="0" collapsed="false">
      <c r="A2463" s="21" t="s">
        <v>47</v>
      </c>
      <c r="B2463" s="26" t="n">
        <v>2</v>
      </c>
      <c r="C2463" s="27" t="s">
        <v>56</v>
      </c>
      <c r="D2463" s="27" t="n">
        <v>543</v>
      </c>
      <c r="E2463" s="24" t="s">
        <v>92</v>
      </c>
      <c r="F2463" s="15" t="n">
        <v>1</v>
      </c>
      <c r="G2463" s="15" t="n">
        <v>0</v>
      </c>
      <c r="H2463" s="2" t="n">
        <f aca="false">MAX(I2463:J2463)</f>
        <v>0</v>
      </c>
      <c r="I2463" s="15" t="n">
        <v>0</v>
      </c>
      <c r="J2463" s="15" t="n">
        <v>0</v>
      </c>
      <c r="K2463" s="15" t="n">
        <v>4.61861243967504</v>
      </c>
      <c r="L2463" s="15" t="n">
        <v>75</v>
      </c>
      <c r="M2463" s="25" t="n">
        <v>5.79997425</v>
      </c>
      <c r="N2463" s="0" t="str">
        <f aca="false">A2463&amp;"_"&amp;B2463</f>
        <v>MAW744_2</v>
      </c>
      <c r="O2463" s="0" t="n">
        <f aca="false">HLOOKUP(N2463,UP!$C$15:$AH$16,2,0)</f>
        <v>1</v>
      </c>
    </row>
    <row r="2464" customFormat="false" ht="15.75" hidden="false" customHeight="true" outlineLevel="0" collapsed="false">
      <c r="A2464" s="21" t="s">
        <v>47</v>
      </c>
      <c r="B2464" s="26" t="n">
        <v>2</v>
      </c>
      <c r="C2464" s="27" t="s">
        <v>56</v>
      </c>
      <c r="D2464" s="27" t="n">
        <v>654</v>
      </c>
      <c r="E2464" s="24" t="s">
        <v>92</v>
      </c>
      <c r="F2464" s="15" t="n">
        <v>1</v>
      </c>
      <c r="G2464" s="15" t="n">
        <v>0</v>
      </c>
      <c r="H2464" s="2" t="n">
        <f aca="false">MAX(I2464:J2464)</f>
        <v>0</v>
      </c>
      <c r="I2464" s="15" t="n">
        <v>0</v>
      </c>
      <c r="J2464" s="15" t="n">
        <v>0</v>
      </c>
      <c r="K2464" s="15" t="n">
        <v>6.60166426243725</v>
      </c>
      <c r="L2464" s="15" t="n">
        <v>75</v>
      </c>
      <c r="M2464" s="25" t="n">
        <v>5.79997425</v>
      </c>
      <c r="N2464" s="0" t="str">
        <f aca="false">A2464&amp;"_"&amp;B2464</f>
        <v>MAW744_2</v>
      </c>
      <c r="O2464" s="0" t="n">
        <f aca="false">HLOOKUP(N2464,UP!$C$15:$AH$16,2,0)</f>
        <v>1</v>
      </c>
    </row>
    <row r="2465" customFormat="false" ht="15.75" hidden="false" customHeight="true" outlineLevel="0" collapsed="false">
      <c r="A2465" s="21" t="s">
        <v>47</v>
      </c>
      <c r="B2465" s="26" t="n">
        <v>2</v>
      </c>
      <c r="C2465" s="27" t="s">
        <v>56</v>
      </c>
      <c r="D2465" s="27" t="n">
        <v>619</v>
      </c>
      <c r="E2465" s="24" t="s">
        <v>92</v>
      </c>
      <c r="F2465" s="15" t="n">
        <v>1</v>
      </c>
      <c r="G2465" s="15" t="n">
        <v>0</v>
      </c>
      <c r="H2465" s="2" t="n">
        <f aca="false">MAX(I2465:J2465)</f>
        <v>0</v>
      </c>
      <c r="I2465" s="15" t="n">
        <v>0</v>
      </c>
      <c r="J2465" s="15" t="n">
        <v>0</v>
      </c>
      <c r="K2465" s="15" t="n">
        <v>6.71303372200701</v>
      </c>
      <c r="L2465" s="15" t="n">
        <v>75</v>
      </c>
      <c r="M2465" s="25" t="n">
        <v>5.79997425</v>
      </c>
      <c r="N2465" s="0" t="str">
        <f aca="false">A2465&amp;"_"&amp;B2465</f>
        <v>MAW744_2</v>
      </c>
      <c r="O2465" s="0" t="n">
        <f aca="false">HLOOKUP(N2465,UP!$C$15:$AH$16,2,0)</f>
        <v>1</v>
      </c>
    </row>
    <row r="2466" customFormat="false" ht="15.75" hidden="false" customHeight="true" outlineLevel="0" collapsed="false">
      <c r="A2466" s="21" t="s">
        <v>47</v>
      </c>
      <c r="B2466" s="26" t="n">
        <v>3</v>
      </c>
      <c r="C2466" s="27" t="s">
        <v>56</v>
      </c>
      <c r="D2466" s="27" t="n">
        <v>52</v>
      </c>
      <c r="E2466" s="24" t="s">
        <v>92</v>
      </c>
      <c r="F2466" s="15" t="n">
        <v>1</v>
      </c>
      <c r="G2466" s="15" t="n">
        <v>0</v>
      </c>
      <c r="H2466" s="2" t="n">
        <f aca="false">MAX(I2466:J2466)</f>
        <v>0</v>
      </c>
      <c r="I2466" s="15" t="n">
        <v>0</v>
      </c>
      <c r="J2466" s="15" t="n">
        <v>0</v>
      </c>
      <c r="K2466" s="15" t="n">
        <v>5.98567648288463</v>
      </c>
      <c r="L2466" s="15" t="n">
        <v>75</v>
      </c>
      <c r="M2466" s="25" t="n">
        <v>5.79997425</v>
      </c>
      <c r="N2466" s="0" t="str">
        <f aca="false">A2466&amp;"_"&amp;B2466</f>
        <v>MAW744_3</v>
      </c>
      <c r="O2466" s="0" t="n">
        <f aca="false">HLOOKUP(N2466,UP!$C$15:$AH$16,2,0)</f>
        <v>1</v>
      </c>
    </row>
    <row r="2467" customFormat="false" ht="15.75" hidden="false" customHeight="true" outlineLevel="0" collapsed="false">
      <c r="A2467" s="21" t="s">
        <v>47</v>
      </c>
      <c r="B2467" s="26" t="n">
        <v>3</v>
      </c>
      <c r="C2467" s="27" t="s">
        <v>56</v>
      </c>
      <c r="D2467" s="27" t="n">
        <v>466</v>
      </c>
      <c r="E2467" s="24" t="s">
        <v>92</v>
      </c>
      <c r="F2467" s="15" t="n">
        <v>1</v>
      </c>
      <c r="G2467" s="15" t="n">
        <v>0</v>
      </c>
      <c r="H2467" s="2" t="n">
        <f aca="false">MAX(I2467:J2467)</f>
        <v>0</v>
      </c>
      <c r="I2467" s="15" t="n">
        <v>0</v>
      </c>
      <c r="J2467" s="15" t="n">
        <v>0</v>
      </c>
      <c r="K2467" s="15" t="n">
        <v>4.23015450805866</v>
      </c>
      <c r="L2467" s="15" t="n">
        <v>75</v>
      </c>
      <c r="M2467" s="25" t="n">
        <v>5.79997425</v>
      </c>
      <c r="N2467" s="0" t="str">
        <f aca="false">A2467&amp;"_"&amp;B2467</f>
        <v>MAW744_3</v>
      </c>
      <c r="O2467" s="0" t="n">
        <f aca="false">HLOOKUP(N2467,UP!$C$15:$AH$16,2,0)</f>
        <v>1</v>
      </c>
    </row>
    <row r="2468" customFormat="false" ht="15.75" hidden="false" customHeight="true" outlineLevel="0" collapsed="false">
      <c r="A2468" s="21" t="s">
        <v>47</v>
      </c>
      <c r="B2468" s="26" t="n">
        <v>2</v>
      </c>
      <c r="C2468" s="27" t="s">
        <v>56</v>
      </c>
      <c r="D2468" s="27" t="n">
        <v>668</v>
      </c>
      <c r="E2468" s="24" t="s">
        <v>92</v>
      </c>
      <c r="F2468" s="15" t="n">
        <v>1</v>
      </c>
      <c r="G2468" s="15" t="n">
        <v>0</v>
      </c>
      <c r="H2468" s="2" t="n">
        <f aca="false">MAX(I2468:J2468)</f>
        <v>0</v>
      </c>
      <c r="I2468" s="15" t="n">
        <v>0</v>
      </c>
      <c r="J2468" s="15" t="n">
        <v>0</v>
      </c>
      <c r="K2468" s="15" t="n">
        <v>4.75220866726894</v>
      </c>
      <c r="L2468" s="15" t="n">
        <v>75</v>
      </c>
      <c r="M2468" s="25" t="n">
        <v>5.79997425</v>
      </c>
      <c r="N2468" s="0" t="str">
        <f aca="false">A2468&amp;"_"&amp;B2468</f>
        <v>MAW744_2</v>
      </c>
      <c r="O2468" s="0" t="n">
        <f aca="false">HLOOKUP(N2468,UP!$C$15:$AH$16,2,0)</f>
        <v>1</v>
      </c>
    </row>
    <row r="2469" customFormat="false" ht="15.75" hidden="false" customHeight="true" outlineLevel="0" collapsed="false">
      <c r="A2469" s="21" t="s">
        <v>47</v>
      </c>
      <c r="B2469" s="26" t="n">
        <v>2</v>
      </c>
      <c r="C2469" s="27" t="s">
        <v>56</v>
      </c>
      <c r="D2469" s="27" t="n">
        <v>525</v>
      </c>
      <c r="E2469" s="24" t="s">
        <v>92</v>
      </c>
      <c r="F2469" s="15" t="n">
        <v>1</v>
      </c>
      <c r="G2469" s="15" t="n">
        <v>0</v>
      </c>
      <c r="H2469" s="2" t="n">
        <f aca="false">MAX(I2469:J2469)</f>
        <v>0</v>
      </c>
      <c r="I2469" s="15" t="n">
        <v>0</v>
      </c>
      <c r="J2469" s="15" t="n">
        <v>0</v>
      </c>
      <c r="K2469" s="15" t="n">
        <v>6.18909460720457</v>
      </c>
      <c r="L2469" s="15" t="n">
        <v>75</v>
      </c>
      <c r="M2469" s="25" t="n">
        <v>5.79997425</v>
      </c>
      <c r="N2469" s="0" t="str">
        <f aca="false">A2469&amp;"_"&amp;B2469</f>
        <v>MAW744_2</v>
      </c>
      <c r="O2469" s="0" t="n">
        <f aca="false">HLOOKUP(N2469,UP!$C$15:$AH$16,2,0)</f>
        <v>1</v>
      </c>
    </row>
    <row r="2470" customFormat="false" ht="15.75" hidden="false" customHeight="true" outlineLevel="0" collapsed="false">
      <c r="A2470" s="21" t="s">
        <v>47</v>
      </c>
      <c r="B2470" s="26" t="n">
        <v>3</v>
      </c>
      <c r="C2470" s="27" t="s">
        <v>56</v>
      </c>
      <c r="D2470" s="27" t="n">
        <v>6</v>
      </c>
      <c r="E2470" s="24" t="s">
        <v>92</v>
      </c>
      <c r="F2470" s="15" t="n">
        <v>1</v>
      </c>
      <c r="G2470" s="15" t="n">
        <v>0</v>
      </c>
      <c r="H2470" s="2" t="n">
        <f aca="false">MAX(I2470:J2470)</f>
        <v>0</v>
      </c>
      <c r="I2470" s="15" t="n">
        <v>0</v>
      </c>
      <c r="J2470" s="15" t="n">
        <v>0</v>
      </c>
      <c r="K2470" s="15" t="n">
        <v>7.7492880587936</v>
      </c>
      <c r="L2470" s="15" t="n">
        <v>75</v>
      </c>
      <c r="M2470" s="25" t="n">
        <v>5.79997425</v>
      </c>
      <c r="N2470" s="0" t="str">
        <f aca="false">A2470&amp;"_"&amp;B2470</f>
        <v>MAW744_3</v>
      </c>
      <c r="O2470" s="0" t="n">
        <f aca="false">HLOOKUP(N2470,UP!$C$15:$AH$16,2,0)</f>
        <v>1</v>
      </c>
    </row>
    <row r="2471" customFormat="false" ht="15.75" hidden="false" customHeight="true" outlineLevel="0" collapsed="false">
      <c r="A2471" s="21" t="s">
        <v>47</v>
      </c>
      <c r="B2471" s="26" t="n">
        <v>3</v>
      </c>
      <c r="C2471" s="27" t="s">
        <v>56</v>
      </c>
      <c r="D2471" s="27" t="n">
        <v>225</v>
      </c>
      <c r="E2471" s="24" t="s">
        <v>92</v>
      </c>
      <c r="F2471" s="15" t="n">
        <v>1</v>
      </c>
      <c r="G2471" s="15" t="n">
        <v>0</v>
      </c>
      <c r="H2471" s="2" t="n">
        <f aca="false">MAX(I2471:J2471)</f>
        <v>0</v>
      </c>
      <c r="I2471" s="15" t="n">
        <v>0</v>
      </c>
      <c r="J2471" s="15" t="n">
        <v>0</v>
      </c>
      <c r="K2471" s="15" t="n">
        <v>5.32083693756869</v>
      </c>
      <c r="L2471" s="15" t="n">
        <v>75</v>
      </c>
      <c r="M2471" s="25" t="n">
        <v>5.79997425</v>
      </c>
      <c r="N2471" s="0" t="str">
        <f aca="false">A2471&amp;"_"&amp;B2471</f>
        <v>MAW744_3</v>
      </c>
      <c r="O2471" s="0" t="n">
        <f aca="false">HLOOKUP(N2471,UP!$C$15:$AH$16,2,0)</f>
        <v>1</v>
      </c>
    </row>
    <row r="2472" customFormat="false" ht="15.75" hidden="false" customHeight="true" outlineLevel="0" collapsed="false">
      <c r="A2472" s="21" t="s">
        <v>47</v>
      </c>
      <c r="B2472" s="26" t="n">
        <v>3</v>
      </c>
      <c r="C2472" s="27" t="s">
        <v>56</v>
      </c>
      <c r="D2472" s="27" t="n">
        <v>212</v>
      </c>
      <c r="E2472" s="24" t="s">
        <v>92</v>
      </c>
      <c r="F2472" s="15" t="n">
        <v>1</v>
      </c>
      <c r="G2472" s="15" t="n">
        <v>0</v>
      </c>
      <c r="H2472" s="2" t="n">
        <f aca="false">MAX(I2472:J2472)</f>
        <v>0</v>
      </c>
      <c r="I2472" s="15" t="n">
        <v>0</v>
      </c>
      <c r="J2472" s="15" t="n">
        <v>0</v>
      </c>
      <c r="K2472" s="15" t="n">
        <v>8.95236096548581</v>
      </c>
      <c r="L2472" s="15" t="n">
        <v>75</v>
      </c>
      <c r="M2472" s="25" t="n">
        <v>5.79997425</v>
      </c>
      <c r="N2472" s="0" t="str">
        <f aca="false">A2472&amp;"_"&amp;B2472</f>
        <v>MAW744_3</v>
      </c>
      <c r="O2472" s="0" t="n">
        <f aca="false">HLOOKUP(N2472,UP!$C$15:$AH$16,2,0)</f>
        <v>1</v>
      </c>
    </row>
    <row r="2473" customFormat="false" ht="15.75" hidden="false" customHeight="true" outlineLevel="0" collapsed="false">
      <c r="A2473" s="21" t="s">
        <v>47</v>
      </c>
      <c r="B2473" s="26" t="n">
        <v>3</v>
      </c>
      <c r="C2473" s="27" t="s">
        <v>56</v>
      </c>
      <c r="D2473" s="27" t="n">
        <v>405</v>
      </c>
      <c r="E2473" s="24" t="s">
        <v>92</v>
      </c>
      <c r="F2473" s="15" t="n">
        <v>1</v>
      </c>
      <c r="G2473" s="15" t="n">
        <v>0</v>
      </c>
      <c r="H2473" s="2" t="n">
        <f aca="false">MAX(I2473:J2473)</f>
        <v>0</v>
      </c>
      <c r="I2473" s="15" t="n">
        <v>0</v>
      </c>
      <c r="J2473" s="15" t="n">
        <v>0</v>
      </c>
      <c r="K2473" s="15" t="n">
        <v>6.55257687722491</v>
      </c>
      <c r="L2473" s="15" t="n">
        <v>75</v>
      </c>
      <c r="M2473" s="25" t="n">
        <v>5.79997425</v>
      </c>
      <c r="N2473" s="0" t="str">
        <f aca="false">A2473&amp;"_"&amp;B2473</f>
        <v>MAW744_3</v>
      </c>
      <c r="O2473" s="0" t="n">
        <f aca="false">HLOOKUP(N2473,UP!$C$15:$AH$16,2,0)</f>
        <v>1</v>
      </c>
    </row>
    <row r="2474" customFormat="false" ht="15.75" hidden="false" customHeight="true" outlineLevel="0" collapsed="false">
      <c r="A2474" s="21" t="s">
        <v>47</v>
      </c>
      <c r="B2474" s="26" t="n">
        <v>3</v>
      </c>
      <c r="C2474" s="27" t="s">
        <v>56</v>
      </c>
      <c r="D2474" s="27" t="n">
        <v>2</v>
      </c>
      <c r="E2474" s="24" t="s">
        <v>92</v>
      </c>
      <c r="F2474" s="15" t="n">
        <v>1</v>
      </c>
      <c r="G2474" s="15" t="n">
        <v>0</v>
      </c>
      <c r="H2474" s="2" t="n">
        <f aca="false">MAX(I2474:J2474)</f>
        <v>0</v>
      </c>
      <c r="I2474" s="15" t="n">
        <v>0</v>
      </c>
      <c r="J2474" s="15" t="n">
        <v>0</v>
      </c>
      <c r="K2474" s="15" t="n">
        <v>7.13773777886418</v>
      </c>
      <c r="L2474" s="15" t="n">
        <v>75</v>
      </c>
      <c r="M2474" s="25" t="n">
        <v>5.79997425</v>
      </c>
      <c r="N2474" s="0" t="str">
        <f aca="false">A2474&amp;"_"&amp;B2474</f>
        <v>MAW744_3</v>
      </c>
      <c r="O2474" s="0" t="n">
        <f aca="false">HLOOKUP(N2474,UP!$C$15:$AH$16,2,0)</f>
        <v>1</v>
      </c>
    </row>
    <row r="2475" customFormat="false" ht="15.75" hidden="false" customHeight="true" outlineLevel="0" collapsed="false">
      <c r="A2475" s="21" t="s">
        <v>47</v>
      </c>
      <c r="B2475" s="26" t="n">
        <v>3</v>
      </c>
      <c r="C2475" s="27" t="s">
        <v>79</v>
      </c>
      <c r="D2475" s="27" t="n">
        <v>424</v>
      </c>
      <c r="E2475" s="24" t="s">
        <v>92</v>
      </c>
      <c r="F2475" s="15" t="n">
        <v>1</v>
      </c>
      <c r="G2475" s="15" t="n">
        <v>0</v>
      </c>
      <c r="H2475" s="2" t="n">
        <f aca="false">MAX(I2475:J2475)</f>
        <v>0</v>
      </c>
      <c r="I2475" s="15" t="n">
        <v>0</v>
      </c>
      <c r="J2475" s="15" t="n">
        <v>0</v>
      </c>
      <c r="K2475" s="15" t="n">
        <v>6.28255698864887</v>
      </c>
      <c r="L2475" s="15" t="n">
        <v>75</v>
      </c>
      <c r="M2475" s="25" t="n">
        <v>5.79997425</v>
      </c>
      <c r="N2475" s="0" t="str">
        <f aca="false">A2475&amp;"_"&amp;B2475</f>
        <v>MAW744_3</v>
      </c>
      <c r="O2475" s="0" t="n">
        <f aca="false">HLOOKUP(N2475,UP!$C$15:$AH$16,2,0)</f>
        <v>1</v>
      </c>
    </row>
    <row r="2476" customFormat="false" ht="15.75" hidden="false" customHeight="true" outlineLevel="0" collapsed="false">
      <c r="A2476" s="21" t="s">
        <v>47</v>
      </c>
      <c r="B2476" s="26" t="n">
        <v>3</v>
      </c>
      <c r="C2476" s="27" t="s">
        <v>67</v>
      </c>
      <c r="D2476" s="27" t="n">
        <v>402</v>
      </c>
      <c r="E2476" s="24" t="s">
        <v>92</v>
      </c>
      <c r="F2476" s="15" t="n">
        <v>1</v>
      </c>
      <c r="G2476" s="15" t="n">
        <v>0</v>
      </c>
      <c r="H2476" s="2" t="n">
        <f aca="false">MAX(I2476:J2476)</f>
        <v>0</v>
      </c>
      <c r="I2476" s="15" t="n">
        <v>0</v>
      </c>
      <c r="J2476" s="15" t="n">
        <v>0</v>
      </c>
      <c r="K2476" s="15" t="n">
        <v>7.59715643454352</v>
      </c>
      <c r="L2476" s="15" t="n">
        <v>75</v>
      </c>
      <c r="M2476" s="25" t="n">
        <v>5.79997425</v>
      </c>
      <c r="N2476" s="0" t="str">
        <f aca="false">A2476&amp;"_"&amp;B2476</f>
        <v>MAW744_3</v>
      </c>
      <c r="O2476" s="0" t="n">
        <f aca="false">HLOOKUP(N2476,UP!$C$15:$AH$16,2,0)</f>
        <v>1</v>
      </c>
    </row>
    <row r="2477" customFormat="false" ht="15.75" hidden="false" customHeight="true" outlineLevel="0" collapsed="false">
      <c r="A2477" s="21" t="s">
        <v>47</v>
      </c>
      <c r="B2477" s="26" t="n">
        <v>3</v>
      </c>
      <c r="C2477" s="27" t="s">
        <v>56</v>
      </c>
      <c r="D2477" s="27" t="n">
        <v>428</v>
      </c>
      <c r="E2477" s="24" t="s">
        <v>92</v>
      </c>
      <c r="F2477" s="15" t="n">
        <v>1</v>
      </c>
      <c r="G2477" s="15" t="n">
        <v>0</v>
      </c>
      <c r="H2477" s="2" t="n">
        <f aca="false">MAX(I2477:J2477)</f>
        <v>0</v>
      </c>
      <c r="I2477" s="15" t="n">
        <v>0</v>
      </c>
      <c r="J2477" s="15" t="n">
        <v>0</v>
      </c>
      <c r="K2477" s="15" t="n">
        <v>6.75198947091152</v>
      </c>
      <c r="L2477" s="15" t="n">
        <v>75</v>
      </c>
      <c r="M2477" s="25" t="n">
        <v>5.79997425</v>
      </c>
      <c r="N2477" s="0" t="str">
        <f aca="false">A2477&amp;"_"&amp;B2477</f>
        <v>MAW744_3</v>
      </c>
      <c r="O2477" s="0" t="n">
        <f aca="false">HLOOKUP(N2477,UP!$C$15:$AH$16,2,0)</f>
        <v>1</v>
      </c>
    </row>
    <row r="2478" customFormat="false" ht="15.75" hidden="false" customHeight="true" outlineLevel="0" collapsed="false">
      <c r="A2478" s="21" t="s">
        <v>47</v>
      </c>
      <c r="B2478" s="26" t="n">
        <v>3</v>
      </c>
      <c r="C2478" s="27" t="s">
        <v>56</v>
      </c>
      <c r="D2478" s="27" t="n">
        <v>19</v>
      </c>
      <c r="E2478" s="24" t="s">
        <v>92</v>
      </c>
      <c r="F2478" s="15" t="n">
        <v>1</v>
      </c>
      <c r="G2478" s="15" t="n">
        <v>0</v>
      </c>
      <c r="H2478" s="2" t="n">
        <f aca="false">MAX(I2478:J2478)</f>
        <v>0</v>
      </c>
      <c r="I2478" s="15" t="n">
        <v>0</v>
      </c>
      <c r="J2478" s="15" t="n">
        <v>0</v>
      </c>
      <c r="K2478" s="15" t="n">
        <v>6.48554314397894</v>
      </c>
      <c r="L2478" s="15" t="n">
        <v>75</v>
      </c>
      <c r="M2478" s="25" t="n">
        <v>5.79997425</v>
      </c>
      <c r="N2478" s="0" t="str">
        <f aca="false">A2478&amp;"_"&amp;B2478</f>
        <v>MAW744_3</v>
      </c>
      <c r="O2478" s="0" t="n">
        <f aca="false">HLOOKUP(N2478,UP!$C$15:$AH$16,2,0)</f>
        <v>1</v>
      </c>
    </row>
    <row r="2479" customFormat="false" ht="15.75" hidden="false" customHeight="true" outlineLevel="0" collapsed="false">
      <c r="A2479" s="21" t="s">
        <v>47</v>
      </c>
      <c r="B2479" s="26" t="n">
        <v>3</v>
      </c>
      <c r="C2479" s="27" t="s">
        <v>56</v>
      </c>
      <c r="D2479" s="27" t="n">
        <v>430</v>
      </c>
      <c r="E2479" s="24" t="s">
        <v>92</v>
      </c>
      <c r="F2479" s="15" t="n">
        <v>1</v>
      </c>
      <c r="G2479" s="15" t="n">
        <v>0</v>
      </c>
      <c r="H2479" s="2" t="n">
        <f aca="false">MAX(I2479:J2479)</f>
        <v>0</v>
      </c>
      <c r="I2479" s="15" t="n">
        <v>0</v>
      </c>
      <c r="J2479" s="15" t="n">
        <v>0</v>
      </c>
      <c r="K2479" s="15" t="n">
        <v>5.72838004455563</v>
      </c>
      <c r="L2479" s="15" t="n">
        <v>75</v>
      </c>
      <c r="M2479" s="25" t="n">
        <v>5.79997425</v>
      </c>
      <c r="N2479" s="0" t="str">
        <f aca="false">A2479&amp;"_"&amp;B2479</f>
        <v>MAW744_3</v>
      </c>
      <c r="O2479" s="0" t="n">
        <f aca="false">HLOOKUP(N2479,UP!$C$15:$AH$16,2,0)</f>
        <v>1</v>
      </c>
    </row>
    <row r="2480" customFormat="false" ht="15.75" hidden="false" customHeight="true" outlineLevel="0" collapsed="false">
      <c r="A2480" s="21" t="s">
        <v>47</v>
      </c>
      <c r="B2480" s="26" t="n">
        <v>3</v>
      </c>
      <c r="C2480" s="27" t="s">
        <v>56</v>
      </c>
      <c r="D2480" s="27" t="n">
        <v>431</v>
      </c>
      <c r="E2480" s="24" t="s">
        <v>92</v>
      </c>
      <c r="F2480" s="15" t="n">
        <v>1</v>
      </c>
      <c r="G2480" s="15" t="n">
        <v>0</v>
      </c>
      <c r="H2480" s="2" t="n">
        <f aca="false">MAX(I2480:J2480)</f>
        <v>0</v>
      </c>
      <c r="I2480" s="15" t="n">
        <v>0</v>
      </c>
      <c r="J2480" s="15" t="n">
        <v>0</v>
      </c>
      <c r="K2480" s="15" t="n">
        <v>6.07368034709332</v>
      </c>
      <c r="L2480" s="15" t="n">
        <v>75</v>
      </c>
      <c r="M2480" s="25" t="n">
        <v>5.79997425</v>
      </c>
      <c r="N2480" s="0" t="str">
        <f aca="false">A2480&amp;"_"&amp;B2480</f>
        <v>MAW744_3</v>
      </c>
      <c r="O2480" s="0" t="n">
        <f aca="false">HLOOKUP(N2480,UP!$C$15:$AH$16,2,0)</f>
        <v>1</v>
      </c>
    </row>
    <row r="2481" customFormat="false" ht="15.75" hidden="false" customHeight="true" outlineLevel="0" collapsed="false">
      <c r="A2481" s="21" t="s">
        <v>47</v>
      </c>
      <c r="B2481" s="26" t="n">
        <v>3</v>
      </c>
      <c r="C2481" s="27" t="s">
        <v>83</v>
      </c>
      <c r="D2481" s="27" t="n">
        <v>251</v>
      </c>
      <c r="E2481" s="24" t="s">
        <v>92</v>
      </c>
      <c r="F2481" s="15" t="n">
        <v>1</v>
      </c>
      <c r="G2481" s="15" t="n">
        <v>0</v>
      </c>
      <c r="H2481" s="2" t="n">
        <f aca="false">MAX(I2481:J2481)</f>
        <v>0</v>
      </c>
      <c r="I2481" s="15" t="n">
        <v>0</v>
      </c>
      <c r="J2481" s="15" t="n">
        <v>0</v>
      </c>
      <c r="K2481" s="15" t="n">
        <v>7.48044626746266</v>
      </c>
      <c r="L2481" s="15" t="n">
        <v>75</v>
      </c>
      <c r="M2481" s="25" t="n">
        <v>5.79997425</v>
      </c>
      <c r="N2481" s="0" t="str">
        <f aca="false">A2481&amp;"_"&amp;B2481</f>
        <v>MAW744_3</v>
      </c>
      <c r="O2481" s="0" t="n">
        <f aca="false">HLOOKUP(N2481,UP!$C$15:$AH$16,2,0)</f>
        <v>1</v>
      </c>
    </row>
    <row r="2482" customFormat="false" ht="15.75" hidden="false" customHeight="true" outlineLevel="0" collapsed="false">
      <c r="A2482" s="21" t="s">
        <v>47</v>
      </c>
      <c r="B2482" s="26" t="n">
        <v>3</v>
      </c>
      <c r="C2482" s="27" t="s">
        <v>56</v>
      </c>
      <c r="D2482" s="27" t="n">
        <v>246</v>
      </c>
      <c r="E2482" s="24" t="s">
        <v>92</v>
      </c>
      <c r="F2482" s="15" t="n">
        <v>1</v>
      </c>
      <c r="G2482" s="15" t="n">
        <v>0</v>
      </c>
      <c r="H2482" s="2" t="n">
        <f aca="false">MAX(I2482:J2482)</f>
        <v>0</v>
      </c>
      <c r="I2482" s="15" t="n">
        <v>0</v>
      </c>
      <c r="J2482" s="15" t="n">
        <v>0</v>
      </c>
      <c r="K2482" s="15" t="n">
        <v>5.97063610805557</v>
      </c>
      <c r="L2482" s="15" t="n">
        <v>75</v>
      </c>
      <c r="M2482" s="25" t="n">
        <v>5.79997425</v>
      </c>
      <c r="N2482" s="0" t="str">
        <f aca="false">A2482&amp;"_"&amp;B2482</f>
        <v>MAW744_3</v>
      </c>
      <c r="O2482" s="0" t="n">
        <f aca="false">HLOOKUP(N2482,UP!$C$15:$AH$16,2,0)</f>
        <v>1</v>
      </c>
    </row>
    <row r="2483" customFormat="false" ht="15.75" hidden="false" customHeight="true" outlineLevel="0" collapsed="false">
      <c r="A2483" s="21" t="s">
        <v>47</v>
      </c>
      <c r="B2483" s="26" t="n">
        <v>3</v>
      </c>
      <c r="C2483" s="27" t="s">
        <v>56</v>
      </c>
      <c r="D2483" s="27" t="n">
        <v>458</v>
      </c>
      <c r="E2483" s="24" t="s">
        <v>92</v>
      </c>
      <c r="F2483" s="15" t="n">
        <v>1</v>
      </c>
      <c r="G2483" s="15" t="n">
        <v>0</v>
      </c>
      <c r="H2483" s="2" t="n">
        <f aca="false">MAX(I2483:J2483)</f>
        <v>0</v>
      </c>
      <c r="I2483" s="15" t="n">
        <v>0</v>
      </c>
      <c r="J2483" s="15" t="n">
        <v>0</v>
      </c>
      <c r="K2483" s="15" t="n">
        <v>4.90088453960008</v>
      </c>
      <c r="L2483" s="15" t="n">
        <v>75</v>
      </c>
      <c r="M2483" s="25" t="n">
        <v>5.79997425</v>
      </c>
      <c r="N2483" s="0" t="str">
        <f aca="false">A2483&amp;"_"&amp;B2483</f>
        <v>MAW744_3</v>
      </c>
      <c r="O2483" s="0" t="n">
        <f aca="false">HLOOKUP(N2483,UP!$C$15:$AH$16,2,0)</f>
        <v>1</v>
      </c>
    </row>
    <row r="2484" customFormat="false" ht="15.75" hidden="false" customHeight="true" outlineLevel="0" collapsed="false">
      <c r="A2484" s="21" t="s">
        <v>47</v>
      </c>
      <c r="B2484" s="26" t="n">
        <v>4</v>
      </c>
      <c r="C2484" s="27" t="s">
        <v>56</v>
      </c>
      <c r="D2484" s="27" t="n">
        <v>345</v>
      </c>
      <c r="E2484" s="24" t="s">
        <v>92</v>
      </c>
      <c r="F2484" s="15" t="n">
        <v>1</v>
      </c>
      <c r="G2484" s="15" t="n">
        <v>0</v>
      </c>
      <c r="H2484" s="2" t="n">
        <f aca="false">MAX(I2484:J2484)</f>
        <v>0</v>
      </c>
      <c r="I2484" s="15" t="n">
        <v>0</v>
      </c>
      <c r="J2484" s="15" t="n">
        <v>0</v>
      </c>
      <c r="K2484" s="15" t="n">
        <v>6.09146961549427</v>
      </c>
      <c r="L2484" s="15" t="n">
        <v>75</v>
      </c>
      <c r="M2484" s="25" t="n">
        <v>5.79997425</v>
      </c>
      <c r="N2484" s="0" t="str">
        <f aca="false">A2484&amp;"_"&amp;B2484</f>
        <v>MAW744_4</v>
      </c>
      <c r="O2484" s="0" t="n">
        <f aca="false">HLOOKUP(N2484,UP!$C$15:$AH$16,2,0)</f>
        <v>0</v>
      </c>
    </row>
    <row r="2485" customFormat="false" ht="15.75" hidden="false" customHeight="true" outlineLevel="0" collapsed="false">
      <c r="A2485" s="21" t="s">
        <v>47</v>
      </c>
      <c r="B2485" s="26" t="n">
        <v>4</v>
      </c>
      <c r="C2485" s="27" t="s">
        <v>56</v>
      </c>
      <c r="D2485" s="27" t="n">
        <v>487</v>
      </c>
      <c r="E2485" s="24" t="s">
        <v>92</v>
      </c>
      <c r="F2485" s="15" t="n">
        <v>1</v>
      </c>
      <c r="G2485" s="15" t="n">
        <v>0</v>
      </c>
      <c r="H2485" s="2" t="n">
        <f aca="false">MAX(I2485:J2485)</f>
        <v>0</v>
      </c>
      <c r="I2485" s="15" t="n">
        <v>0</v>
      </c>
      <c r="J2485" s="15" t="n">
        <v>0</v>
      </c>
      <c r="K2485" s="15" t="n">
        <v>6.15233797315757</v>
      </c>
      <c r="L2485" s="15" t="n">
        <v>75</v>
      </c>
      <c r="M2485" s="25" t="n">
        <v>5.79997425</v>
      </c>
      <c r="N2485" s="0" t="str">
        <f aca="false">A2485&amp;"_"&amp;B2485</f>
        <v>MAW744_4</v>
      </c>
      <c r="O2485" s="0" t="n">
        <f aca="false">HLOOKUP(N2485,UP!$C$15:$AH$16,2,0)</f>
        <v>0</v>
      </c>
    </row>
    <row r="2486" customFormat="false" ht="15.75" hidden="false" customHeight="true" outlineLevel="0" collapsed="false">
      <c r="A2486" s="21" t="s">
        <v>47</v>
      </c>
      <c r="B2486" s="26" t="n">
        <v>4</v>
      </c>
      <c r="C2486" s="27" t="s">
        <v>56</v>
      </c>
      <c r="D2486" s="27" t="n">
        <v>72</v>
      </c>
      <c r="E2486" s="24" t="s">
        <v>92</v>
      </c>
      <c r="F2486" s="15" t="n">
        <v>1</v>
      </c>
      <c r="G2486" s="15" t="n">
        <v>0</v>
      </c>
      <c r="H2486" s="2" t="n">
        <f aca="false">MAX(I2486:J2486)</f>
        <v>0</v>
      </c>
      <c r="I2486" s="15" t="n">
        <v>0</v>
      </c>
      <c r="J2486" s="15" t="n">
        <v>0</v>
      </c>
      <c r="K2486" s="15" t="n">
        <v>3.96783152148391</v>
      </c>
      <c r="L2486" s="15" t="n">
        <v>75</v>
      </c>
      <c r="M2486" s="25" t="n">
        <v>5.79997425</v>
      </c>
      <c r="N2486" s="0" t="str">
        <f aca="false">A2486&amp;"_"&amp;B2486</f>
        <v>MAW744_4</v>
      </c>
      <c r="O2486" s="0" t="n">
        <f aca="false">HLOOKUP(N2486,UP!$C$15:$AH$16,2,0)</f>
        <v>0</v>
      </c>
    </row>
    <row r="2487" customFormat="false" ht="15.75" hidden="false" customHeight="true" outlineLevel="0" collapsed="false">
      <c r="A2487" s="21" t="s">
        <v>47</v>
      </c>
      <c r="B2487" s="26" t="n">
        <v>4</v>
      </c>
      <c r="C2487" s="27" t="s">
        <v>56</v>
      </c>
      <c r="D2487" s="27" t="n">
        <v>304</v>
      </c>
      <c r="E2487" s="24" t="s">
        <v>92</v>
      </c>
      <c r="F2487" s="15" t="n">
        <v>1</v>
      </c>
      <c r="G2487" s="15" t="n">
        <v>0</v>
      </c>
      <c r="H2487" s="2" t="n">
        <f aca="false">MAX(I2487:J2487)</f>
        <v>0</v>
      </c>
      <c r="I2487" s="15" t="n">
        <v>0</v>
      </c>
      <c r="J2487" s="15" t="n">
        <v>0</v>
      </c>
      <c r="K2487" s="15" t="n">
        <v>5.33956868376572</v>
      </c>
      <c r="L2487" s="15" t="n">
        <v>75</v>
      </c>
      <c r="M2487" s="25" t="n">
        <v>5.79997425</v>
      </c>
      <c r="N2487" s="0" t="str">
        <f aca="false">A2487&amp;"_"&amp;B2487</f>
        <v>MAW744_4</v>
      </c>
      <c r="O2487" s="0" t="n">
        <f aca="false">HLOOKUP(N2487,UP!$C$15:$AH$16,2,0)</f>
        <v>0</v>
      </c>
    </row>
    <row r="2488" customFormat="false" ht="15.75" hidden="false" customHeight="true" outlineLevel="0" collapsed="false">
      <c r="A2488" s="21" t="s">
        <v>47</v>
      </c>
      <c r="B2488" s="26" t="n">
        <v>4</v>
      </c>
      <c r="C2488" s="27" t="s">
        <v>56</v>
      </c>
      <c r="D2488" s="27" t="n">
        <v>471</v>
      </c>
      <c r="E2488" s="24" t="s">
        <v>92</v>
      </c>
      <c r="F2488" s="15" t="n">
        <v>1</v>
      </c>
      <c r="G2488" s="15" t="n">
        <v>0</v>
      </c>
      <c r="H2488" s="2" t="n">
        <f aca="false">MAX(I2488:J2488)</f>
        <v>0</v>
      </c>
      <c r="I2488" s="15" t="n">
        <v>0</v>
      </c>
      <c r="J2488" s="15" t="n">
        <v>0</v>
      </c>
      <c r="K2488" s="15" t="n">
        <v>5.6864397826302</v>
      </c>
      <c r="L2488" s="15" t="n">
        <v>75</v>
      </c>
      <c r="M2488" s="25" t="n">
        <v>5.79997425</v>
      </c>
      <c r="N2488" s="0" t="str">
        <f aca="false">A2488&amp;"_"&amp;B2488</f>
        <v>MAW744_4</v>
      </c>
      <c r="O2488" s="0" t="n">
        <f aca="false">HLOOKUP(N2488,UP!$C$15:$AH$16,2,0)</f>
        <v>0</v>
      </c>
    </row>
    <row r="2489" customFormat="false" ht="15.75" hidden="false" customHeight="true" outlineLevel="0" collapsed="false">
      <c r="A2489" s="21" t="s">
        <v>47</v>
      </c>
      <c r="B2489" s="26" t="n">
        <v>4</v>
      </c>
      <c r="C2489" s="27" t="s">
        <v>56</v>
      </c>
      <c r="D2489" s="27" t="n">
        <v>120</v>
      </c>
      <c r="E2489" s="24" t="s">
        <v>92</v>
      </c>
      <c r="F2489" s="15" t="n">
        <v>1</v>
      </c>
      <c r="G2489" s="15" t="n">
        <v>0</v>
      </c>
      <c r="H2489" s="2" t="n">
        <f aca="false">MAX(I2489:J2489)</f>
        <v>0</v>
      </c>
      <c r="I2489" s="15" t="n">
        <v>0</v>
      </c>
      <c r="J2489" s="15" t="n">
        <v>0</v>
      </c>
      <c r="K2489" s="15" t="n">
        <v>5.67257750504624</v>
      </c>
      <c r="L2489" s="15" t="n">
        <v>75</v>
      </c>
      <c r="M2489" s="25" t="n">
        <v>5.79997425</v>
      </c>
      <c r="N2489" s="0" t="str">
        <f aca="false">A2489&amp;"_"&amp;B2489</f>
        <v>MAW744_4</v>
      </c>
      <c r="O2489" s="0" t="n">
        <f aca="false">HLOOKUP(N2489,UP!$C$15:$AH$16,2,0)</f>
        <v>0</v>
      </c>
    </row>
    <row r="2490" customFormat="false" ht="15.75" hidden="false" customHeight="true" outlineLevel="0" collapsed="false">
      <c r="A2490" s="21" t="s">
        <v>47</v>
      </c>
      <c r="B2490" s="26" t="n">
        <v>4</v>
      </c>
      <c r="C2490" s="27" t="s">
        <v>56</v>
      </c>
      <c r="D2490" s="27" t="n">
        <v>501</v>
      </c>
      <c r="E2490" s="24" t="s">
        <v>92</v>
      </c>
      <c r="F2490" s="15" t="n">
        <v>1</v>
      </c>
      <c r="G2490" s="15" t="n">
        <v>0</v>
      </c>
      <c r="H2490" s="2" t="n">
        <f aca="false">MAX(I2490:J2490)</f>
        <v>0</v>
      </c>
      <c r="I2490" s="15" t="n">
        <v>0</v>
      </c>
      <c r="J2490" s="15" t="n">
        <v>0</v>
      </c>
      <c r="K2490" s="15" t="n">
        <v>8.6292481610641</v>
      </c>
      <c r="L2490" s="15" t="n">
        <v>75</v>
      </c>
      <c r="M2490" s="25" t="n">
        <v>5.79997425</v>
      </c>
      <c r="N2490" s="0" t="str">
        <f aca="false">A2490&amp;"_"&amp;B2490</f>
        <v>MAW744_4</v>
      </c>
      <c r="O2490" s="0" t="n">
        <f aca="false">HLOOKUP(N2490,UP!$C$15:$AH$16,2,0)</f>
        <v>0</v>
      </c>
    </row>
    <row r="2491" customFormat="false" ht="15.75" hidden="false" customHeight="true" outlineLevel="0" collapsed="false">
      <c r="A2491" s="21" t="s">
        <v>47</v>
      </c>
      <c r="B2491" s="26" t="n">
        <v>4</v>
      </c>
      <c r="C2491" s="27" t="s">
        <v>56</v>
      </c>
      <c r="D2491" s="27" t="n">
        <v>374</v>
      </c>
      <c r="E2491" s="24" t="s">
        <v>92</v>
      </c>
      <c r="F2491" s="15" t="n">
        <v>1</v>
      </c>
      <c r="G2491" s="15" t="n">
        <v>0</v>
      </c>
      <c r="H2491" s="2" t="n">
        <f aca="false">MAX(I2491:J2491)</f>
        <v>0</v>
      </c>
      <c r="I2491" s="15" t="n">
        <v>0</v>
      </c>
      <c r="J2491" s="15" t="n">
        <v>0</v>
      </c>
      <c r="K2491" s="15" t="n">
        <v>6.99090759221703</v>
      </c>
      <c r="L2491" s="15" t="n">
        <v>75</v>
      </c>
      <c r="M2491" s="25" t="n">
        <v>5.79997425</v>
      </c>
      <c r="N2491" s="0" t="str">
        <f aca="false">A2491&amp;"_"&amp;B2491</f>
        <v>MAW744_4</v>
      </c>
      <c r="O2491" s="0" t="n">
        <f aca="false">HLOOKUP(N2491,UP!$C$15:$AH$16,2,0)</f>
        <v>0</v>
      </c>
    </row>
    <row r="2492" customFormat="false" ht="15.75" hidden="false" customHeight="true" outlineLevel="0" collapsed="false">
      <c r="A2492" s="21" t="s">
        <v>47</v>
      </c>
      <c r="B2492" s="26" t="n">
        <v>4</v>
      </c>
      <c r="C2492" s="27" t="s">
        <v>56</v>
      </c>
      <c r="D2492" s="27" t="n">
        <v>358</v>
      </c>
      <c r="E2492" s="24" t="s">
        <v>92</v>
      </c>
      <c r="F2492" s="15" t="n">
        <v>1</v>
      </c>
      <c r="G2492" s="15" t="n">
        <v>0</v>
      </c>
      <c r="H2492" s="2" t="n">
        <f aca="false">MAX(I2492:J2492)</f>
        <v>0</v>
      </c>
      <c r="I2492" s="15" t="n">
        <v>0</v>
      </c>
      <c r="J2492" s="15" t="n">
        <v>0</v>
      </c>
      <c r="K2492" s="15" t="n">
        <v>6.62907465833982</v>
      </c>
      <c r="L2492" s="15" t="n">
        <v>75</v>
      </c>
      <c r="M2492" s="25" t="n">
        <v>5.79997425</v>
      </c>
      <c r="N2492" s="0" t="str">
        <f aca="false">A2492&amp;"_"&amp;B2492</f>
        <v>MAW744_4</v>
      </c>
      <c r="O2492" s="0" t="n">
        <f aca="false">HLOOKUP(N2492,UP!$C$15:$AH$16,2,0)</f>
        <v>0</v>
      </c>
    </row>
    <row r="2493" customFormat="false" ht="15.75" hidden="false" customHeight="true" outlineLevel="0" collapsed="false">
      <c r="A2493" s="21" t="s">
        <v>47</v>
      </c>
      <c r="B2493" s="26" t="n">
        <v>4</v>
      </c>
      <c r="C2493" s="27" t="s">
        <v>57</v>
      </c>
      <c r="D2493" s="27" t="n">
        <v>492</v>
      </c>
      <c r="E2493" s="24" t="s">
        <v>92</v>
      </c>
      <c r="F2493" s="15" t="n">
        <v>1</v>
      </c>
      <c r="G2493" s="15" t="n">
        <v>0</v>
      </c>
      <c r="H2493" s="2" t="n">
        <f aca="false">MAX(I2493:J2493)</f>
        <v>0</v>
      </c>
      <c r="I2493" s="15" t="n">
        <v>0</v>
      </c>
      <c r="J2493" s="15" t="n">
        <v>0</v>
      </c>
      <c r="K2493" s="15" t="n">
        <v>2.29167403106924</v>
      </c>
      <c r="L2493" s="15" t="n">
        <v>75</v>
      </c>
      <c r="M2493" s="25" t="n">
        <v>5.79997425</v>
      </c>
      <c r="N2493" s="0" t="str">
        <f aca="false">A2493&amp;"_"&amp;B2493</f>
        <v>MAW744_4</v>
      </c>
      <c r="O2493" s="0" t="n">
        <f aca="false">HLOOKUP(N2493,UP!$C$15:$AH$16,2,0)</f>
        <v>0</v>
      </c>
    </row>
    <row r="2494" customFormat="false" ht="15.75" hidden="false" customHeight="true" outlineLevel="0" collapsed="false">
      <c r="A2494" s="21" t="s">
        <v>47</v>
      </c>
      <c r="B2494" s="26" t="n">
        <v>4</v>
      </c>
      <c r="C2494" s="27" t="s">
        <v>79</v>
      </c>
      <c r="D2494" s="27" t="n">
        <v>493</v>
      </c>
      <c r="E2494" s="24" t="s">
        <v>92</v>
      </c>
      <c r="F2494" s="15" t="n">
        <v>1</v>
      </c>
      <c r="G2494" s="15" t="n">
        <v>0</v>
      </c>
      <c r="H2494" s="2" t="n">
        <f aca="false">MAX(I2494:J2494)</f>
        <v>0</v>
      </c>
      <c r="I2494" s="15" t="n">
        <v>0</v>
      </c>
      <c r="J2494" s="15" t="n">
        <v>0</v>
      </c>
      <c r="K2494" s="15" t="n">
        <v>7.03622506624506</v>
      </c>
      <c r="L2494" s="15" t="n">
        <v>75</v>
      </c>
      <c r="M2494" s="25" t="n">
        <v>5.79997425</v>
      </c>
      <c r="N2494" s="0" t="str">
        <f aca="false">A2494&amp;"_"&amp;B2494</f>
        <v>MAW744_4</v>
      </c>
      <c r="O2494" s="0" t="n">
        <f aca="false">HLOOKUP(N2494,UP!$C$15:$AH$16,2,0)</f>
        <v>0</v>
      </c>
    </row>
    <row r="2495" customFormat="false" ht="15.75" hidden="false" customHeight="true" outlineLevel="0" collapsed="false">
      <c r="A2495" s="21" t="s">
        <v>47</v>
      </c>
      <c r="B2495" s="26" t="n">
        <v>4</v>
      </c>
      <c r="C2495" s="27" t="s">
        <v>67</v>
      </c>
      <c r="D2495" s="27" t="n">
        <v>470</v>
      </c>
      <c r="E2495" s="24" t="s">
        <v>92</v>
      </c>
      <c r="F2495" s="15" t="n">
        <v>1</v>
      </c>
      <c r="G2495" s="15" t="n">
        <v>0</v>
      </c>
      <c r="H2495" s="2" t="n">
        <f aca="false">MAX(I2495:J2495)</f>
        <v>0</v>
      </c>
      <c r="I2495" s="15" t="n">
        <v>0</v>
      </c>
      <c r="J2495" s="15" t="n">
        <v>0</v>
      </c>
      <c r="K2495" s="15" t="n">
        <v>6.34366096576119</v>
      </c>
      <c r="L2495" s="15" t="n">
        <v>75</v>
      </c>
      <c r="M2495" s="25" t="n">
        <v>5.79997425</v>
      </c>
      <c r="N2495" s="0" t="str">
        <f aca="false">A2495&amp;"_"&amp;B2495</f>
        <v>MAW744_4</v>
      </c>
      <c r="O2495" s="0" t="n">
        <f aca="false">HLOOKUP(N2495,UP!$C$15:$AH$16,2,0)</f>
        <v>0</v>
      </c>
    </row>
    <row r="2496" customFormat="false" ht="15.75" hidden="false" customHeight="true" outlineLevel="0" collapsed="false">
      <c r="A2496" s="21" t="s">
        <v>47</v>
      </c>
      <c r="B2496" s="26" t="n">
        <v>4</v>
      </c>
      <c r="C2496" s="27" t="s">
        <v>57</v>
      </c>
      <c r="D2496" s="27" t="n">
        <v>353</v>
      </c>
      <c r="E2496" s="24" t="s">
        <v>92</v>
      </c>
      <c r="F2496" s="15" t="n">
        <v>1</v>
      </c>
      <c r="G2496" s="15" t="n">
        <v>0</v>
      </c>
      <c r="H2496" s="2" t="n">
        <f aca="false">MAX(I2496:J2496)</f>
        <v>0</v>
      </c>
      <c r="I2496" s="15" t="n">
        <v>0</v>
      </c>
      <c r="J2496" s="15" t="n">
        <v>0</v>
      </c>
      <c r="K2496" s="15" t="n">
        <v>3.56327292751788</v>
      </c>
      <c r="L2496" s="15" t="n">
        <v>75</v>
      </c>
      <c r="M2496" s="25" t="n">
        <v>5.79997425</v>
      </c>
      <c r="N2496" s="0" t="str">
        <f aca="false">A2496&amp;"_"&amp;B2496</f>
        <v>MAW744_4</v>
      </c>
      <c r="O2496" s="0" t="n">
        <f aca="false">HLOOKUP(N2496,UP!$C$15:$AH$16,2,0)</f>
        <v>0</v>
      </c>
    </row>
    <row r="2497" customFormat="false" ht="15.75" hidden="false" customHeight="true" outlineLevel="0" collapsed="false">
      <c r="A2497" s="21" t="s">
        <v>47</v>
      </c>
      <c r="B2497" s="26" t="n">
        <v>3</v>
      </c>
      <c r="C2497" s="27" t="s">
        <v>56</v>
      </c>
      <c r="D2497" s="27" t="n">
        <v>448</v>
      </c>
      <c r="E2497" s="24" t="s">
        <v>92</v>
      </c>
      <c r="F2497" s="15" t="n">
        <v>1</v>
      </c>
      <c r="G2497" s="15" t="n">
        <v>0</v>
      </c>
      <c r="H2497" s="2" t="n">
        <f aca="false">MAX(I2497:J2497)</f>
        <v>0</v>
      </c>
      <c r="I2497" s="15" t="n">
        <v>0</v>
      </c>
      <c r="J2497" s="15" t="n">
        <v>0</v>
      </c>
      <c r="K2497" s="15" t="n">
        <v>7.59589979748208</v>
      </c>
      <c r="L2497" s="15" t="n">
        <v>75</v>
      </c>
      <c r="M2497" s="25" t="n">
        <v>5.79997425</v>
      </c>
      <c r="N2497" s="0" t="str">
        <f aca="false">A2497&amp;"_"&amp;B2497</f>
        <v>MAW744_3</v>
      </c>
      <c r="O2497" s="0" t="n">
        <f aca="false">HLOOKUP(N2497,UP!$C$15:$AH$16,2,0)</f>
        <v>1</v>
      </c>
    </row>
    <row r="2498" customFormat="false" ht="15.75" hidden="false" customHeight="true" outlineLevel="0" collapsed="false">
      <c r="A2498" s="21" t="s">
        <v>47</v>
      </c>
      <c r="B2498" s="26" t="n">
        <v>3</v>
      </c>
      <c r="C2498" s="27" t="s">
        <v>56</v>
      </c>
      <c r="D2498" s="27" t="n">
        <v>452</v>
      </c>
      <c r="E2498" s="24" t="s">
        <v>92</v>
      </c>
      <c r="F2498" s="15" t="n">
        <v>1</v>
      </c>
      <c r="G2498" s="15" t="n">
        <v>0</v>
      </c>
      <c r="H2498" s="2" t="n">
        <f aca="false">MAX(I2498:J2498)</f>
        <v>0</v>
      </c>
      <c r="I2498" s="15" t="n">
        <v>0</v>
      </c>
      <c r="J2498" s="15" t="n">
        <v>0</v>
      </c>
      <c r="K2498" s="15" t="n">
        <v>4.65662571078347</v>
      </c>
      <c r="L2498" s="15" t="n">
        <v>75</v>
      </c>
      <c r="M2498" s="25" t="n">
        <v>5.79997425</v>
      </c>
      <c r="N2498" s="0" t="str">
        <f aca="false">A2498&amp;"_"&amp;B2498</f>
        <v>MAW744_3</v>
      </c>
      <c r="O2498" s="0" t="n">
        <f aca="false">HLOOKUP(N2498,UP!$C$15:$AH$16,2,0)</f>
        <v>1</v>
      </c>
    </row>
    <row r="2499" customFormat="false" ht="15.75" hidden="false" customHeight="true" outlineLevel="0" collapsed="false">
      <c r="A2499" s="21" t="s">
        <v>47</v>
      </c>
      <c r="B2499" s="26" t="n">
        <v>3</v>
      </c>
      <c r="C2499" s="27" t="s">
        <v>56</v>
      </c>
      <c r="D2499" s="27" t="n">
        <v>453</v>
      </c>
      <c r="E2499" s="24" t="s">
        <v>92</v>
      </c>
      <c r="F2499" s="15" t="n">
        <v>1</v>
      </c>
      <c r="G2499" s="15" t="n">
        <v>0</v>
      </c>
      <c r="H2499" s="2" t="n">
        <f aca="false">MAX(I2499:J2499)</f>
        <v>0</v>
      </c>
      <c r="I2499" s="15" t="n">
        <v>0</v>
      </c>
      <c r="J2499" s="15" t="n">
        <v>0</v>
      </c>
      <c r="K2499" s="15" t="n">
        <v>8.51764308204533</v>
      </c>
      <c r="L2499" s="15" t="n">
        <v>75</v>
      </c>
      <c r="M2499" s="25" t="n">
        <v>5.79997425</v>
      </c>
      <c r="N2499" s="0" t="str">
        <f aca="false">A2499&amp;"_"&amp;B2499</f>
        <v>MAW744_3</v>
      </c>
      <c r="O2499" s="0" t="n">
        <f aca="false">HLOOKUP(N2499,UP!$C$15:$AH$16,2,0)</f>
        <v>1</v>
      </c>
    </row>
    <row r="2500" customFormat="false" ht="15.75" hidden="false" customHeight="true" outlineLevel="0" collapsed="false">
      <c r="A2500" s="21" t="s">
        <v>47</v>
      </c>
      <c r="B2500" s="26" t="n">
        <v>3</v>
      </c>
      <c r="C2500" s="27" t="s">
        <v>67</v>
      </c>
      <c r="D2500" s="27" t="n">
        <v>48</v>
      </c>
      <c r="E2500" s="24" t="s">
        <v>92</v>
      </c>
      <c r="F2500" s="15" t="n">
        <v>1</v>
      </c>
      <c r="G2500" s="15" t="n">
        <v>0</v>
      </c>
      <c r="H2500" s="2" t="n">
        <f aca="false">MAX(I2500:J2500)</f>
        <v>0</v>
      </c>
      <c r="I2500" s="15" t="n">
        <v>0</v>
      </c>
      <c r="J2500" s="15" t="n">
        <v>0</v>
      </c>
      <c r="K2500" s="15" t="n">
        <v>7.75910553583607</v>
      </c>
      <c r="L2500" s="15" t="n">
        <v>75</v>
      </c>
      <c r="M2500" s="25" t="n">
        <v>5.79997425</v>
      </c>
      <c r="N2500" s="0" t="str">
        <f aca="false">A2500&amp;"_"&amp;B2500</f>
        <v>MAW744_3</v>
      </c>
      <c r="O2500" s="0" t="n">
        <f aca="false">HLOOKUP(N2500,UP!$C$15:$AH$16,2,0)</f>
        <v>1</v>
      </c>
    </row>
    <row r="2501" customFormat="false" ht="15.75" hidden="false" customHeight="true" outlineLevel="0" collapsed="false">
      <c r="A2501" s="21" t="s">
        <v>47</v>
      </c>
      <c r="B2501" s="26" t="n">
        <v>3</v>
      </c>
      <c r="C2501" s="27" t="s">
        <v>103</v>
      </c>
      <c r="D2501" s="27" t="n">
        <v>27</v>
      </c>
      <c r="E2501" s="24" t="s">
        <v>92</v>
      </c>
      <c r="F2501" s="15" t="n">
        <v>1</v>
      </c>
      <c r="G2501" s="15" t="n">
        <v>0</v>
      </c>
      <c r="H2501" s="2" t="n">
        <f aca="false">MAX(I2501:J2501)</f>
        <v>0</v>
      </c>
      <c r="I2501" s="15" t="n">
        <v>0</v>
      </c>
      <c r="J2501" s="15" t="n">
        <v>0</v>
      </c>
      <c r="K2501" s="15" t="n">
        <v>7.77383175139977</v>
      </c>
      <c r="L2501" s="15" t="n">
        <v>75</v>
      </c>
      <c r="M2501" s="25" t="n">
        <v>5.79997425</v>
      </c>
      <c r="N2501" s="0" t="str">
        <f aca="false">A2501&amp;"_"&amp;B2501</f>
        <v>MAW744_3</v>
      </c>
      <c r="O2501" s="0" t="n">
        <f aca="false">HLOOKUP(N2501,UP!$C$15:$AH$16,2,0)</f>
        <v>1</v>
      </c>
    </row>
    <row r="2502" customFormat="false" ht="15.75" hidden="false" customHeight="true" outlineLevel="0" collapsed="false">
      <c r="A2502" s="21" t="s">
        <v>47</v>
      </c>
      <c r="B2502" s="26" t="n">
        <v>2</v>
      </c>
      <c r="C2502" s="27" t="s">
        <v>56</v>
      </c>
      <c r="D2502" s="27" t="n">
        <v>647</v>
      </c>
      <c r="E2502" s="24" t="s">
        <v>92</v>
      </c>
      <c r="F2502" s="15" t="n">
        <v>1</v>
      </c>
      <c r="G2502" s="15" t="n">
        <v>0</v>
      </c>
      <c r="H2502" s="2" t="n">
        <f aca="false">MAX(I2502:J2502)</f>
        <v>0</v>
      </c>
      <c r="I2502" s="15" t="n">
        <v>0</v>
      </c>
      <c r="J2502" s="15" t="n">
        <v>0</v>
      </c>
      <c r="K2502" s="15" t="n">
        <v>4.07150407905237</v>
      </c>
      <c r="L2502" s="15" t="n">
        <v>75</v>
      </c>
      <c r="M2502" s="25" t="n">
        <v>5.79997425</v>
      </c>
      <c r="N2502" s="0" t="str">
        <f aca="false">A2502&amp;"_"&amp;B2502</f>
        <v>MAW744_2</v>
      </c>
      <c r="O2502" s="0" t="n">
        <f aca="false">HLOOKUP(N2502,UP!$C$15:$AH$16,2,0)</f>
        <v>1</v>
      </c>
    </row>
    <row r="2503" customFormat="false" ht="15.75" hidden="false" customHeight="true" outlineLevel="0" collapsed="false">
      <c r="A2503" s="21" t="s">
        <v>47</v>
      </c>
      <c r="B2503" s="26" t="n">
        <v>2</v>
      </c>
      <c r="C2503" s="27" t="s">
        <v>56</v>
      </c>
      <c r="D2503" s="27" t="n">
        <v>526</v>
      </c>
      <c r="E2503" s="24" t="s">
        <v>92</v>
      </c>
      <c r="F2503" s="15" t="n">
        <v>1</v>
      </c>
      <c r="G2503" s="15" t="n">
        <v>0</v>
      </c>
      <c r="H2503" s="2" t="n">
        <f aca="false">MAX(I2503:J2503)</f>
        <v>0</v>
      </c>
      <c r="I2503" s="15" t="n">
        <v>0</v>
      </c>
      <c r="J2503" s="15" t="n">
        <v>0</v>
      </c>
      <c r="K2503" s="15" t="n">
        <v>5.42317431825938</v>
      </c>
      <c r="L2503" s="15" t="n">
        <v>75</v>
      </c>
      <c r="M2503" s="25" t="n">
        <v>5.79997425</v>
      </c>
      <c r="N2503" s="0" t="str">
        <f aca="false">A2503&amp;"_"&amp;B2503</f>
        <v>MAW744_2</v>
      </c>
      <c r="O2503" s="0" t="n">
        <f aca="false">HLOOKUP(N2503,UP!$C$15:$AH$16,2,0)</f>
        <v>1</v>
      </c>
    </row>
    <row r="2504" customFormat="false" ht="15.75" hidden="false" customHeight="true" outlineLevel="0" collapsed="false">
      <c r="A2504" s="21" t="s">
        <v>47</v>
      </c>
      <c r="B2504" s="26" t="n">
        <v>2</v>
      </c>
      <c r="C2504" s="27" t="s">
        <v>67</v>
      </c>
      <c r="D2504" s="27" t="n">
        <v>601</v>
      </c>
      <c r="E2504" s="24" t="s">
        <v>92</v>
      </c>
      <c r="F2504" s="15" t="n">
        <v>1</v>
      </c>
      <c r="G2504" s="15" t="n">
        <v>0</v>
      </c>
      <c r="H2504" s="2" t="n">
        <f aca="false">MAX(I2504:J2504)</f>
        <v>0</v>
      </c>
      <c r="I2504" s="15" t="n">
        <v>0</v>
      </c>
      <c r="J2504" s="15" t="n">
        <v>0</v>
      </c>
      <c r="K2504" s="15" t="n">
        <v>7.79963208106738</v>
      </c>
      <c r="L2504" s="15" t="n">
        <v>75</v>
      </c>
      <c r="M2504" s="25" t="n">
        <v>5.79997425</v>
      </c>
      <c r="N2504" s="0" t="str">
        <f aca="false">A2504&amp;"_"&amp;B2504</f>
        <v>MAW744_2</v>
      </c>
      <c r="O2504" s="0" t="n">
        <f aca="false">HLOOKUP(N2504,UP!$C$15:$AH$16,2,0)</f>
        <v>1</v>
      </c>
    </row>
    <row r="2505" customFormat="false" ht="15.75" hidden="false" customHeight="true" outlineLevel="0" collapsed="false">
      <c r="A2505" s="21" t="s">
        <v>47</v>
      </c>
      <c r="B2505" s="12" t="n">
        <v>5</v>
      </c>
      <c r="C2505" s="29" t="s">
        <v>56</v>
      </c>
      <c r="D2505" s="30" t="n">
        <v>7609</v>
      </c>
      <c r="E2505" s="24" t="s">
        <v>92</v>
      </c>
      <c r="F2505" s="15" t="n">
        <v>1</v>
      </c>
      <c r="G2505" s="15" t="n">
        <v>0</v>
      </c>
      <c r="H2505" s="2" t="n">
        <f aca="false">MAX(I2505:J2505)</f>
        <v>0</v>
      </c>
      <c r="I2505" s="15" t="n">
        <v>0</v>
      </c>
      <c r="J2505" s="15" t="n">
        <v>0</v>
      </c>
      <c r="K2505" s="15" t="n">
        <v>4.84692768577467</v>
      </c>
      <c r="L2505" s="15" t="n">
        <v>75</v>
      </c>
      <c r="M2505" s="25" t="n">
        <v>5.79997425</v>
      </c>
      <c r="N2505" s="0" t="str">
        <f aca="false">A2505&amp;"_"&amp;B2505</f>
        <v>MAW744_5</v>
      </c>
      <c r="O2505" s="0" t="n">
        <f aca="false">HLOOKUP(N2505,UP!$C$15:$AH$16,2,0)</f>
        <v>0</v>
      </c>
    </row>
    <row r="2506" customFormat="false" ht="15.75" hidden="false" customHeight="true" outlineLevel="0" collapsed="false">
      <c r="A2506" s="21" t="s">
        <v>47</v>
      </c>
      <c r="B2506" s="12" t="n">
        <v>5</v>
      </c>
      <c r="C2506" s="29" t="s">
        <v>56</v>
      </c>
      <c r="D2506" s="30" t="n">
        <v>7405</v>
      </c>
      <c r="E2506" s="24" t="s">
        <v>92</v>
      </c>
      <c r="F2506" s="15" t="n">
        <v>1</v>
      </c>
      <c r="G2506" s="15" t="n">
        <v>0</v>
      </c>
      <c r="H2506" s="2" t="n">
        <f aca="false">MAX(I2506:J2506)</f>
        <v>0</v>
      </c>
      <c r="I2506" s="15" t="n">
        <v>0</v>
      </c>
      <c r="J2506" s="15" t="n">
        <v>0</v>
      </c>
      <c r="K2506" s="15" t="n">
        <v>7.51783122004037</v>
      </c>
      <c r="L2506" s="15" t="n">
        <v>75</v>
      </c>
      <c r="M2506" s="25" t="n">
        <v>5.79997425</v>
      </c>
      <c r="N2506" s="0" t="str">
        <f aca="false">A2506&amp;"_"&amp;B2506</f>
        <v>MAW744_5</v>
      </c>
      <c r="O2506" s="0" t="n">
        <f aca="false">HLOOKUP(N2506,UP!$C$15:$AH$16,2,0)</f>
        <v>0</v>
      </c>
    </row>
    <row r="2507" customFormat="false" ht="15.75" hidden="false" customHeight="true" outlineLevel="0" collapsed="false">
      <c r="A2507" s="21" t="s">
        <v>47</v>
      </c>
      <c r="B2507" s="12" t="n">
        <v>5</v>
      </c>
      <c r="C2507" s="29" t="s">
        <v>56</v>
      </c>
      <c r="D2507" s="30" t="n">
        <v>7208</v>
      </c>
      <c r="E2507" s="24" t="s">
        <v>92</v>
      </c>
      <c r="F2507" s="15" t="n">
        <v>1</v>
      </c>
      <c r="G2507" s="15" t="n">
        <v>0</v>
      </c>
      <c r="H2507" s="2" t="n">
        <f aca="false">MAX(I2507:J2507)</f>
        <v>0</v>
      </c>
      <c r="I2507" s="15" t="n">
        <v>0</v>
      </c>
      <c r="J2507" s="15" t="n">
        <v>0</v>
      </c>
      <c r="K2507" s="15" t="n">
        <v>3.86840011399779</v>
      </c>
      <c r="L2507" s="15" t="n">
        <v>75</v>
      </c>
      <c r="M2507" s="25" t="n">
        <v>5.79997425</v>
      </c>
      <c r="N2507" s="0" t="str">
        <f aca="false">A2507&amp;"_"&amp;B2507</f>
        <v>MAW744_5</v>
      </c>
      <c r="O2507" s="0" t="n">
        <f aca="false">HLOOKUP(N2507,UP!$C$15:$AH$16,2,0)</f>
        <v>0</v>
      </c>
    </row>
    <row r="2508" customFormat="false" ht="15.75" hidden="false" customHeight="true" outlineLevel="0" collapsed="false">
      <c r="A2508" s="21" t="s">
        <v>47</v>
      </c>
      <c r="B2508" s="12" t="n">
        <v>5</v>
      </c>
      <c r="C2508" s="29" t="s">
        <v>56</v>
      </c>
      <c r="D2508" s="30" t="n">
        <v>7209</v>
      </c>
      <c r="E2508" s="24" t="s">
        <v>92</v>
      </c>
      <c r="F2508" s="15" t="n">
        <v>1</v>
      </c>
      <c r="G2508" s="15" t="n">
        <v>0</v>
      </c>
      <c r="H2508" s="2" t="n">
        <f aca="false">MAX(I2508:J2508)</f>
        <v>0</v>
      </c>
      <c r="I2508" s="15" t="n">
        <v>0</v>
      </c>
      <c r="J2508" s="15" t="n">
        <v>0</v>
      </c>
      <c r="K2508" s="15" t="n">
        <v>4.85061905714264</v>
      </c>
      <c r="L2508" s="15" t="n">
        <v>75</v>
      </c>
      <c r="M2508" s="25" t="n">
        <v>5.79997425</v>
      </c>
      <c r="N2508" s="0" t="str">
        <f aca="false">A2508&amp;"_"&amp;B2508</f>
        <v>MAW744_5</v>
      </c>
      <c r="O2508" s="0" t="n">
        <f aca="false">HLOOKUP(N2508,UP!$C$15:$AH$16,2,0)</f>
        <v>0</v>
      </c>
    </row>
    <row r="2509" customFormat="false" ht="15.75" hidden="false" customHeight="true" outlineLevel="0" collapsed="false">
      <c r="A2509" s="21" t="s">
        <v>47</v>
      </c>
      <c r="B2509" s="12" t="n">
        <v>5</v>
      </c>
      <c r="C2509" s="29" t="s">
        <v>56</v>
      </c>
      <c r="D2509" s="30" t="n">
        <v>7412</v>
      </c>
      <c r="E2509" s="24" t="s">
        <v>92</v>
      </c>
      <c r="F2509" s="15" t="n">
        <v>1</v>
      </c>
      <c r="G2509" s="15" t="n">
        <v>0</v>
      </c>
      <c r="H2509" s="2" t="n">
        <f aca="false">MAX(I2509:J2509)</f>
        <v>0</v>
      </c>
      <c r="I2509" s="15" t="n">
        <v>0</v>
      </c>
      <c r="J2509" s="15" t="n">
        <v>0</v>
      </c>
      <c r="K2509" s="15" t="n">
        <v>5.00573519441364</v>
      </c>
      <c r="L2509" s="15" t="n">
        <v>75</v>
      </c>
      <c r="M2509" s="25" t="n">
        <v>5.79997425</v>
      </c>
      <c r="N2509" s="0" t="str">
        <f aca="false">A2509&amp;"_"&amp;B2509</f>
        <v>MAW744_5</v>
      </c>
      <c r="O2509" s="0" t="n">
        <f aca="false">HLOOKUP(N2509,UP!$C$15:$AH$16,2,0)</f>
        <v>0</v>
      </c>
    </row>
    <row r="2510" customFormat="false" ht="15.75" hidden="false" customHeight="true" outlineLevel="0" collapsed="false">
      <c r="A2510" s="21" t="s">
        <v>47</v>
      </c>
      <c r="B2510" s="12" t="n">
        <v>5</v>
      </c>
      <c r="C2510" s="29" t="s">
        <v>56</v>
      </c>
      <c r="D2510" s="30" t="n">
        <v>7612</v>
      </c>
      <c r="E2510" s="24" t="s">
        <v>92</v>
      </c>
      <c r="F2510" s="15" t="n">
        <v>1</v>
      </c>
      <c r="G2510" s="15" t="n">
        <v>0</v>
      </c>
      <c r="H2510" s="2" t="n">
        <f aca="false">MAX(I2510:J2510)</f>
        <v>0</v>
      </c>
      <c r="I2510" s="15" t="n">
        <v>0</v>
      </c>
      <c r="J2510" s="15" t="n">
        <v>0</v>
      </c>
      <c r="K2510" s="15" t="n">
        <v>6.68059677785869</v>
      </c>
      <c r="L2510" s="15" t="n">
        <v>75</v>
      </c>
      <c r="M2510" s="25" t="n">
        <v>5.79997425</v>
      </c>
      <c r="N2510" s="0" t="str">
        <f aca="false">A2510&amp;"_"&amp;B2510</f>
        <v>MAW744_5</v>
      </c>
      <c r="O2510" s="0" t="n">
        <f aca="false">HLOOKUP(N2510,UP!$C$15:$AH$16,2,0)</f>
        <v>0</v>
      </c>
    </row>
    <row r="2511" customFormat="false" ht="15.75" hidden="false" customHeight="true" outlineLevel="0" collapsed="false">
      <c r="A2511" s="21" t="s">
        <v>47</v>
      </c>
      <c r="B2511" s="12" t="n">
        <v>5</v>
      </c>
      <c r="C2511" s="29" t="s">
        <v>83</v>
      </c>
      <c r="D2511" s="30" t="n">
        <v>7614</v>
      </c>
      <c r="E2511" s="24" t="s">
        <v>92</v>
      </c>
      <c r="F2511" s="15" t="n">
        <v>1</v>
      </c>
      <c r="G2511" s="15" t="n">
        <v>0</v>
      </c>
      <c r="H2511" s="2" t="n">
        <f aca="false">MAX(I2511:J2511)</f>
        <v>0</v>
      </c>
      <c r="I2511" s="15" t="n">
        <v>0</v>
      </c>
      <c r="J2511" s="15" t="n">
        <v>0</v>
      </c>
      <c r="K2511" s="15" t="n">
        <v>4.28921644994615</v>
      </c>
      <c r="L2511" s="15" t="n">
        <v>75</v>
      </c>
      <c r="M2511" s="25" t="n">
        <v>5.79997425</v>
      </c>
      <c r="N2511" s="0" t="str">
        <f aca="false">A2511&amp;"_"&amp;B2511</f>
        <v>MAW744_5</v>
      </c>
      <c r="O2511" s="0" t="n">
        <f aca="false">HLOOKUP(N2511,UP!$C$15:$AH$16,2,0)</f>
        <v>0</v>
      </c>
    </row>
    <row r="2512" customFormat="false" ht="15.75" hidden="false" customHeight="true" outlineLevel="0" collapsed="false">
      <c r="A2512" s="21" t="s">
        <v>47</v>
      </c>
      <c r="B2512" s="12" t="n">
        <v>5</v>
      </c>
      <c r="C2512" s="29" t="s">
        <v>56</v>
      </c>
      <c r="D2512" s="30" t="n">
        <v>7215</v>
      </c>
      <c r="E2512" s="24" t="s">
        <v>92</v>
      </c>
      <c r="F2512" s="15" t="n">
        <v>1</v>
      </c>
      <c r="G2512" s="15" t="n">
        <v>0</v>
      </c>
      <c r="H2512" s="2" t="n">
        <f aca="false">MAX(I2512:J2512)</f>
        <v>0</v>
      </c>
      <c r="I2512" s="15" t="n">
        <v>0</v>
      </c>
      <c r="J2512" s="15" t="n">
        <v>0</v>
      </c>
      <c r="K2512" s="15" t="n">
        <v>7.55835776527168</v>
      </c>
      <c r="L2512" s="15" t="n">
        <v>75</v>
      </c>
      <c r="M2512" s="25" t="n">
        <v>5.79997425</v>
      </c>
      <c r="N2512" s="0" t="str">
        <f aca="false">A2512&amp;"_"&amp;B2512</f>
        <v>MAW744_5</v>
      </c>
      <c r="O2512" s="0" t="n">
        <f aca="false">HLOOKUP(N2512,UP!$C$15:$AH$16,2,0)</f>
        <v>0</v>
      </c>
    </row>
    <row r="2513" customFormat="false" ht="15.75" hidden="false" customHeight="true" outlineLevel="0" collapsed="false">
      <c r="A2513" s="21" t="s">
        <v>55</v>
      </c>
      <c r="B2513" s="26" t="n">
        <v>2</v>
      </c>
      <c r="C2513" s="27" t="s">
        <v>56</v>
      </c>
      <c r="D2513" s="27" t="n">
        <v>1504</v>
      </c>
      <c r="E2513" s="24" t="s">
        <v>92</v>
      </c>
      <c r="F2513" s="15" t="n">
        <v>1</v>
      </c>
      <c r="G2513" s="15" t="n">
        <v>0</v>
      </c>
      <c r="H2513" s="2" t="n">
        <f aca="false">MAX(I2513:J2513)</f>
        <v>0</v>
      </c>
      <c r="I2513" s="15" t="n">
        <v>0</v>
      </c>
      <c r="J2513" s="15" t="n">
        <v>0</v>
      </c>
      <c r="K2513" s="15" t="n">
        <v>6.45644414202506</v>
      </c>
      <c r="L2513" s="15" t="n">
        <v>75</v>
      </c>
      <c r="M2513" s="25" t="n">
        <v>5.79997425</v>
      </c>
      <c r="N2513" s="0" t="str">
        <f aca="false">A2513&amp;"_"&amp;B2513</f>
        <v>MAW745_2</v>
      </c>
      <c r="O2513" s="0" t="n">
        <f aca="false">HLOOKUP(N2513,UP!$C$15:$AH$16,2,0)</f>
        <v>0</v>
      </c>
    </row>
    <row r="2514" customFormat="false" ht="15.75" hidden="false" customHeight="true" outlineLevel="0" collapsed="false">
      <c r="A2514" s="21" t="s">
        <v>55</v>
      </c>
      <c r="B2514" s="26" t="n">
        <v>2</v>
      </c>
      <c r="C2514" s="27" t="s">
        <v>56</v>
      </c>
      <c r="D2514" s="27" t="n">
        <v>1505</v>
      </c>
      <c r="E2514" s="24" t="s">
        <v>92</v>
      </c>
      <c r="F2514" s="15" t="n">
        <v>1</v>
      </c>
      <c r="G2514" s="15" t="n">
        <v>0</v>
      </c>
      <c r="H2514" s="2" t="n">
        <f aca="false">MAX(I2514:J2514)</f>
        <v>0</v>
      </c>
      <c r="I2514" s="15" t="n">
        <v>0</v>
      </c>
      <c r="J2514" s="15" t="n">
        <v>0</v>
      </c>
      <c r="K2514" s="15" t="n">
        <v>6.07756806800214</v>
      </c>
      <c r="L2514" s="15" t="n">
        <v>75</v>
      </c>
      <c r="M2514" s="25" t="n">
        <v>5.79997425</v>
      </c>
      <c r="N2514" s="0" t="str">
        <f aca="false">A2514&amp;"_"&amp;B2514</f>
        <v>MAW745_2</v>
      </c>
      <c r="O2514" s="0" t="n">
        <f aca="false">HLOOKUP(N2514,UP!$C$15:$AH$16,2,0)</f>
        <v>0</v>
      </c>
    </row>
    <row r="2515" customFormat="false" ht="15.75" hidden="false" customHeight="true" outlineLevel="0" collapsed="false">
      <c r="A2515" s="21" t="s">
        <v>55</v>
      </c>
      <c r="B2515" s="26" t="n">
        <v>2</v>
      </c>
      <c r="C2515" s="27" t="s">
        <v>56</v>
      </c>
      <c r="D2515" s="27" t="n">
        <v>1379</v>
      </c>
      <c r="E2515" s="24" t="s">
        <v>92</v>
      </c>
      <c r="F2515" s="15" t="n">
        <v>1</v>
      </c>
      <c r="G2515" s="15" t="n">
        <v>0</v>
      </c>
      <c r="H2515" s="2" t="n">
        <f aca="false">MAX(I2515:J2515)</f>
        <v>0</v>
      </c>
      <c r="I2515" s="15" t="n">
        <v>0</v>
      </c>
      <c r="J2515" s="15" t="n">
        <v>0</v>
      </c>
      <c r="K2515" s="15" t="n">
        <v>6.09382580998446</v>
      </c>
      <c r="L2515" s="15" t="n">
        <v>75</v>
      </c>
      <c r="M2515" s="25" t="n">
        <v>5.79997425</v>
      </c>
      <c r="N2515" s="0" t="str">
        <f aca="false">A2515&amp;"_"&amp;B2515</f>
        <v>MAW745_2</v>
      </c>
      <c r="O2515" s="0" t="n">
        <f aca="false">HLOOKUP(N2515,UP!$C$15:$AH$16,2,0)</f>
        <v>0</v>
      </c>
    </row>
    <row r="2516" customFormat="false" ht="15.75" hidden="false" customHeight="true" outlineLevel="0" collapsed="false">
      <c r="A2516" s="21" t="s">
        <v>55</v>
      </c>
      <c r="B2516" s="26" t="n">
        <v>2</v>
      </c>
      <c r="C2516" s="27" t="s">
        <v>56</v>
      </c>
      <c r="D2516" s="27" t="n">
        <v>1169</v>
      </c>
      <c r="E2516" s="24" t="s">
        <v>92</v>
      </c>
      <c r="F2516" s="15" t="n">
        <v>1</v>
      </c>
      <c r="G2516" s="15" t="n">
        <v>0</v>
      </c>
      <c r="H2516" s="2" t="n">
        <f aca="false">MAX(I2516:J2516)</f>
        <v>0</v>
      </c>
      <c r="I2516" s="15" t="n">
        <v>0</v>
      </c>
      <c r="J2516" s="15" t="n">
        <v>0</v>
      </c>
      <c r="K2516" s="15" t="n">
        <v>4.95205322994542</v>
      </c>
      <c r="L2516" s="15" t="n">
        <v>75</v>
      </c>
      <c r="M2516" s="25" t="n">
        <v>5.79997425</v>
      </c>
      <c r="N2516" s="0" t="str">
        <f aca="false">A2516&amp;"_"&amp;B2516</f>
        <v>MAW745_2</v>
      </c>
      <c r="O2516" s="0" t="n">
        <f aca="false">HLOOKUP(N2516,UP!$C$15:$AH$16,2,0)</f>
        <v>0</v>
      </c>
    </row>
    <row r="2517" customFormat="false" ht="15.75" hidden="false" customHeight="true" outlineLevel="0" collapsed="false">
      <c r="A2517" s="21" t="s">
        <v>55</v>
      </c>
      <c r="B2517" s="26" t="n">
        <v>2</v>
      </c>
      <c r="C2517" s="27" t="s">
        <v>56</v>
      </c>
      <c r="D2517" s="27" t="n">
        <v>1393</v>
      </c>
      <c r="E2517" s="24" t="s">
        <v>92</v>
      </c>
      <c r="F2517" s="15" t="n">
        <v>1</v>
      </c>
      <c r="G2517" s="15" t="n">
        <v>0</v>
      </c>
      <c r="H2517" s="2" t="n">
        <f aca="false">MAX(I2517:J2517)</f>
        <v>0</v>
      </c>
      <c r="I2517" s="15" t="n">
        <v>0</v>
      </c>
      <c r="J2517" s="15" t="n">
        <v>0</v>
      </c>
      <c r="K2517" s="15" t="n">
        <v>7.29289318604335</v>
      </c>
      <c r="L2517" s="15" t="n">
        <v>75</v>
      </c>
      <c r="M2517" s="25" t="n">
        <v>5.79997425</v>
      </c>
      <c r="N2517" s="0" t="str">
        <f aca="false">A2517&amp;"_"&amp;B2517</f>
        <v>MAW745_2</v>
      </c>
      <c r="O2517" s="0" t="n">
        <f aca="false">HLOOKUP(N2517,UP!$C$15:$AH$16,2,0)</f>
        <v>0</v>
      </c>
    </row>
    <row r="2518" customFormat="false" ht="15.75" hidden="false" customHeight="true" outlineLevel="0" collapsed="false">
      <c r="A2518" s="21" t="s">
        <v>55</v>
      </c>
      <c r="B2518" s="26" t="n">
        <v>2</v>
      </c>
      <c r="C2518" s="27" t="s">
        <v>56</v>
      </c>
      <c r="D2518" s="27" t="n">
        <v>1514</v>
      </c>
      <c r="E2518" s="24" t="s">
        <v>92</v>
      </c>
      <c r="F2518" s="15" t="n">
        <v>1</v>
      </c>
      <c r="G2518" s="15" t="n">
        <v>0</v>
      </c>
      <c r="H2518" s="2" t="n">
        <f aca="false">MAX(I2518:J2518)</f>
        <v>0</v>
      </c>
      <c r="I2518" s="15" t="n">
        <v>0</v>
      </c>
      <c r="J2518" s="15" t="n">
        <v>0</v>
      </c>
      <c r="K2518" s="15" t="n">
        <v>5.44897464792699</v>
      </c>
      <c r="L2518" s="15" t="n">
        <v>75</v>
      </c>
      <c r="M2518" s="25" t="n">
        <v>5.79997425</v>
      </c>
      <c r="N2518" s="0" t="str">
        <f aca="false">A2518&amp;"_"&amp;B2518</f>
        <v>MAW745_2</v>
      </c>
      <c r="O2518" s="0" t="n">
        <f aca="false">HLOOKUP(N2518,UP!$C$15:$AH$16,2,0)</f>
        <v>0</v>
      </c>
    </row>
    <row r="2519" customFormat="false" ht="15.75" hidden="false" customHeight="true" outlineLevel="0" collapsed="false">
      <c r="A2519" s="21" t="s">
        <v>55</v>
      </c>
      <c r="B2519" s="26" t="n">
        <v>2</v>
      </c>
      <c r="C2519" s="27" t="s">
        <v>56</v>
      </c>
      <c r="D2519" s="27" t="n">
        <v>1166</v>
      </c>
      <c r="E2519" s="24" t="s">
        <v>92</v>
      </c>
      <c r="F2519" s="15" t="n">
        <v>1</v>
      </c>
      <c r="G2519" s="15" t="n">
        <v>0</v>
      </c>
      <c r="H2519" s="2" t="n">
        <f aca="false">MAX(I2519:J2519)</f>
        <v>0</v>
      </c>
      <c r="I2519" s="15" t="n">
        <v>0</v>
      </c>
      <c r="J2519" s="15" t="n">
        <v>0</v>
      </c>
      <c r="K2519" s="15" t="n">
        <v>8.1163438904574</v>
      </c>
      <c r="L2519" s="15" t="n">
        <v>75</v>
      </c>
      <c r="M2519" s="25" t="n">
        <v>5.79997425</v>
      </c>
      <c r="N2519" s="0" t="str">
        <f aca="false">A2519&amp;"_"&amp;B2519</f>
        <v>MAW745_2</v>
      </c>
      <c r="O2519" s="0" t="n">
        <f aca="false">HLOOKUP(N2519,UP!$C$15:$AH$16,2,0)</f>
        <v>0</v>
      </c>
    </row>
    <row r="2520" customFormat="false" ht="15.75" hidden="false" customHeight="true" outlineLevel="0" collapsed="false">
      <c r="A2520" s="21" t="s">
        <v>55</v>
      </c>
      <c r="B2520" s="26" t="n">
        <v>2</v>
      </c>
      <c r="C2520" s="27" t="s">
        <v>56</v>
      </c>
      <c r="D2520" s="27" t="n">
        <v>1348</v>
      </c>
      <c r="E2520" s="24" t="s">
        <v>92</v>
      </c>
      <c r="F2520" s="15" t="n">
        <v>1</v>
      </c>
      <c r="G2520" s="15" t="n">
        <v>0</v>
      </c>
      <c r="H2520" s="2" t="n">
        <f aca="false">MAX(I2520:J2520)</f>
        <v>0</v>
      </c>
      <c r="I2520" s="15" t="n">
        <v>0</v>
      </c>
      <c r="J2520" s="15" t="n">
        <v>0</v>
      </c>
      <c r="K2520" s="15" t="n">
        <v>5.03613010333712</v>
      </c>
      <c r="L2520" s="15" t="n">
        <v>75</v>
      </c>
      <c r="M2520" s="25" t="n">
        <v>5.79997425</v>
      </c>
      <c r="N2520" s="0" t="str">
        <f aca="false">A2520&amp;"_"&amp;B2520</f>
        <v>MAW745_2</v>
      </c>
      <c r="O2520" s="0" t="n">
        <f aca="false">HLOOKUP(N2520,UP!$C$15:$AH$16,2,0)</f>
        <v>0</v>
      </c>
    </row>
    <row r="2521" customFormat="false" ht="15.75" hidden="false" customHeight="true" outlineLevel="0" collapsed="false">
      <c r="A2521" s="21" t="s">
        <v>55</v>
      </c>
      <c r="B2521" s="26" t="n">
        <v>2</v>
      </c>
      <c r="C2521" s="27" t="s">
        <v>56</v>
      </c>
      <c r="D2521" s="27" t="n">
        <v>1522</v>
      </c>
      <c r="E2521" s="24" t="s">
        <v>92</v>
      </c>
      <c r="F2521" s="15" t="n">
        <v>1</v>
      </c>
      <c r="G2521" s="15" t="n">
        <v>0</v>
      </c>
      <c r="H2521" s="2" t="n">
        <f aca="false">MAX(I2521:J2521)</f>
        <v>0</v>
      </c>
      <c r="I2521" s="15" t="n">
        <v>0</v>
      </c>
      <c r="J2521" s="15" t="n">
        <v>0</v>
      </c>
      <c r="K2521" s="15" t="n">
        <v>2.37582944427728</v>
      </c>
      <c r="L2521" s="15" t="n">
        <v>75</v>
      </c>
      <c r="M2521" s="25" t="n">
        <v>5.79997425</v>
      </c>
      <c r="N2521" s="0" t="str">
        <f aca="false">A2521&amp;"_"&amp;B2521</f>
        <v>MAW745_2</v>
      </c>
      <c r="O2521" s="0" t="n">
        <f aca="false">HLOOKUP(N2521,UP!$C$15:$AH$16,2,0)</f>
        <v>0</v>
      </c>
    </row>
    <row r="2522" customFormat="false" ht="15.75" hidden="false" customHeight="true" outlineLevel="0" collapsed="false">
      <c r="A2522" s="21" t="s">
        <v>55</v>
      </c>
      <c r="B2522" s="26" t="n">
        <v>2</v>
      </c>
      <c r="C2522" s="27" t="s">
        <v>56</v>
      </c>
      <c r="D2522" s="27" t="n">
        <v>1486</v>
      </c>
      <c r="E2522" s="24" t="s">
        <v>92</v>
      </c>
      <c r="F2522" s="15" t="n">
        <v>1</v>
      </c>
      <c r="G2522" s="15" t="n">
        <v>0</v>
      </c>
      <c r="H2522" s="2" t="n">
        <f aca="false">MAX(I2522:J2522)</f>
        <v>0</v>
      </c>
      <c r="I2522" s="15" t="n">
        <v>0</v>
      </c>
      <c r="J2522" s="15" t="n">
        <v>0</v>
      </c>
      <c r="K2522" s="15" t="n">
        <v>5.42415606596363</v>
      </c>
      <c r="L2522" s="15" t="n">
        <v>75</v>
      </c>
      <c r="M2522" s="25" t="n">
        <v>5.79997425</v>
      </c>
      <c r="N2522" s="0" t="str">
        <f aca="false">A2522&amp;"_"&amp;B2522</f>
        <v>MAW745_2</v>
      </c>
      <c r="O2522" s="0" t="n">
        <f aca="false">HLOOKUP(N2522,UP!$C$15:$AH$16,2,0)</f>
        <v>0</v>
      </c>
    </row>
    <row r="2523" customFormat="false" ht="15.75" hidden="false" customHeight="true" outlineLevel="0" collapsed="false">
      <c r="A2523" s="21" t="s">
        <v>55</v>
      </c>
      <c r="B2523" s="26" t="n">
        <v>2</v>
      </c>
      <c r="C2523" s="27" t="s">
        <v>74</v>
      </c>
      <c r="D2523" s="27" t="n">
        <v>1600</v>
      </c>
      <c r="E2523" s="24" t="s">
        <v>92</v>
      </c>
      <c r="F2523" s="15" t="n">
        <v>1</v>
      </c>
      <c r="G2523" s="15" t="n">
        <v>0</v>
      </c>
      <c r="H2523" s="2" t="n">
        <f aca="false">MAX(I2523:J2523)</f>
        <v>0</v>
      </c>
      <c r="I2523" s="15" t="n">
        <v>0</v>
      </c>
      <c r="J2523" s="15" t="n">
        <v>0</v>
      </c>
      <c r="K2523" s="15" t="n">
        <v>6.14401275262556</v>
      </c>
      <c r="L2523" s="15" t="n">
        <v>75</v>
      </c>
      <c r="M2523" s="25" t="n">
        <v>5.79997425</v>
      </c>
      <c r="N2523" s="0" t="str">
        <f aca="false">A2523&amp;"_"&amp;B2523</f>
        <v>MAW745_2</v>
      </c>
      <c r="O2523" s="0" t="n">
        <f aca="false">HLOOKUP(N2523,UP!$C$15:$AH$16,2,0)</f>
        <v>0</v>
      </c>
    </row>
    <row r="2524" customFormat="false" ht="15.75" hidden="false" customHeight="true" outlineLevel="0" collapsed="false">
      <c r="A2524" s="21" t="s">
        <v>55</v>
      </c>
      <c r="B2524" s="26" t="n">
        <v>2</v>
      </c>
      <c r="C2524" s="27" t="s">
        <v>56</v>
      </c>
      <c r="D2524" s="27" t="n">
        <v>1476</v>
      </c>
      <c r="E2524" s="24" t="s">
        <v>92</v>
      </c>
      <c r="F2524" s="15" t="n">
        <v>1</v>
      </c>
      <c r="G2524" s="15" t="n">
        <v>0</v>
      </c>
      <c r="H2524" s="2" t="n">
        <f aca="false">MAX(I2524:J2524)</f>
        <v>0</v>
      </c>
      <c r="I2524" s="15" t="n">
        <v>0</v>
      </c>
      <c r="J2524" s="15" t="n">
        <v>0</v>
      </c>
      <c r="K2524" s="15" t="n">
        <v>5.61669642572051</v>
      </c>
      <c r="L2524" s="15" t="n">
        <v>75</v>
      </c>
      <c r="M2524" s="25" t="n">
        <v>5.79997425</v>
      </c>
      <c r="N2524" s="0" t="str">
        <f aca="false">A2524&amp;"_"&amp;B2524</f>
        <v>MAW745_2</v>
      </c>
      <c r="O2524" s="0" t="n">
        <f aca="false">HLOOKUP(N2524,UP!$C$15:$AH$16,2,0)</f>
        <v>0</v>
      </c>
    </row>
    <row r="2525" customFormat="false" ht="15.75" hidden="false" customHeight="true" outlineLevel="0" collapsed="false">
      <c r="A2525" s="21" t="s">
        <v>55</v>
      </c>
      <c r="B2525" s="26" t="n">
        <v>2</v>
      </c>
      <c r="C2525" s="27" t="s">
        <v>56</v>
      </c>
      <c r="D2525" s="27" t="n">
        <v>1480</v>
      </c>
      <c r="E2525" s="24" t="s">
        <v>92</v>
      </c>
      <c r="F2525" s="15" t="n">
        <v>1</v>
      </c>
      <c r="G2525" s="15" t="n">
        <v>0</v>
      </c>
      <c r="H2525" s="2" t="n">
        <f aca="false">MAX(I2525:J2525)</f>
        <v>0</v>
      </c>
      <c r="I2525" s="15" t="n">
        <v>0</v>
      </c>
      <c r="J2525" s="15" t="n">
        <v>0</v>
      </c>
      <c r="K2525" s="15" t="n">
        <v>6.34366096576119</v>
      </c>
      <c r="L2525" s="15" t="n">
        <v>75</v>
      </c>
      <c r="M2525" s="25" t="n">
        <v>5.79997425</v>
      </c>
      <c r="N2525" s="0" t="str">
        <f aca="false">A2525&amp;"_"&amp;B2525</f>
        <v>MAW745_2</v>
      </c>
      <c r="O2525" s="0" t="n">
        <f aca="false">HLOOKUP(N2525,UP!$C$15:$AH$16,2,0)</f>
        <v>0</v>
      </c>
    </row>
    <row r="2526" customFormat="false" ht="15.75" hidden="false" customHeight="true" outlineLevel="0" collapsed="false">
      <c r="A2526" s="21" t="s">
        <v>55</v>
      </c>
      <c r="B2526" s="26" t="n">
        <v>2</v>
      </c>
      <c r="C2526" s="27" t="s">
        <v>56</v>
      </c>
      <c r="D2526" s="27" t="n">
        <v>1482</v>
      </c>
      <c r="E2526" s="24" t="s">
        <v>92</v>
      </c>
      <c r="F2526" s="15" t="n">
        <v>1</v>
      </c>
      <c r="G2526" s="15" t="n">
        <v>0</v>
      </c>
      <c r="H2526" s="2" t="n">
        <f aca="false">MAX(I2526:J2526)</f>
        <v>0</v>
      </c>
      <c r="I2526" s="15" t="n">
        <v>0</v>
      </c>
      <c r="J2526" s="15" t="n">
        <v>0</v>
      </c>
      <c r="K2526" s="15" t="n">
        <v>5.98787559774215</v>
      </c>
      <c r="L2526" s="15" t="n">
        <v>75</v>
      </c>
      <c r="M2526" s="25" t="n">
        <v>5.79997425</v>
      </c>
      <c r="N2526" s="0" t="str">
        <f aca="false">A2526&amp;"_"&amp;B2526</f>
        <v>MAW745_2</v>
      </c>
      <c r="O2526" s="0" t="n">
        <f aca="false">HLOOKUP(N2526,UP!$C$15:$AH$16,2,0)</f>
        <v>0</v>
      </c>
    </row>
    <row r="2527" customFormat="false" ht="15.75" hidden="false" customHeight="true" outlineLevel="0" collapsed="false">
      <c r="A2527" s="21" t="s">
        <v>55</v>
      </c>
      <c r="B2527" s="26" t="n">
        <v>2</v>
      </c>
      <c r="C2527" s="27" t="s">
        <v>67</v>
      </c>
      <c r="D2527" s="27" t="n">
        <v>1603</v>
      </c>
      <c r="E2527" s="24" t="s">
        <v>92</v>
      </c>
      <c r="F2527" s="15" t="n">
        <v>1</v>
      </c>
      <c r="G2527" s="15" t="n">
        <v>0</v>
      </c>
      <c r="H2527" s="2" t="n">
        <f aca="false">MAX(I2527:J2527)</f>
        <v>0</v>
      </c>
      <c r="I2527" s="15" t="n">
        <v>0</v>
      </c>
      <c r="J2527" s="15" t="n">
        <v>0</v>
      </c>
      <c r="K2527" s="15" t="n">
        <v>7.25959230391529</v>
      </c>
      <c r="L2527" s="15" t="n">
        <v>75</v>
      </c>
      <c r="M2527" s="25" t="n">
        <v>5.79997425</v>
      </c>
      <c r="N2527" s="0" t="str">
        <f aca="false">A2527&amp;"_"&amp;B2527</f>
        <v>MAW745_2</v>
      </c>
      <c r="O2527" s="0" t="n">
        <f aca="false">HLOOKUP(N2527,UP!$C$15:$AH$16,2,0)</f>
        <v>0</v>
      </c>
    </row>
    <row r="2528" customFormat="false" ht="15.75" hidden="false" customHeight="true" outlineLevel="0" collapsed="false">
      <c r="A2528" s="21" t="s">
        <v>55</v>
      </c>
      <c r="B2528" s="26" t="n">
        <v>2</v>
      </c>
      <c r="C2528" s="27" t="s">
        <v>58</v>
      </c>
      <c r="D2528" s="27" t="n">
        <v>1604</v>
      </c>
      <c r="E2528" s="24" t="s">
        <v>92</v>
      </c>
      <c r="F2528" s="15" t="n">
        <v>1</v>
      </c>
      <c r="G2528" s="15" t="n">
        <v>0</v>
      </c>
      <c r="H2528" s="2" t="n">
        <f aca="false">MAX(I2528:J2528)</f>
        <v>0</v>
      </c>
      <c r="I2528" s="15" t="n">
        <v>0</v>
      </c>
      <c r="J2528" s="15" t="n">
        <v>0</v>
      </c>
      <c r="K2528" s="15" t="n">
        <v>6.49053042231651</v>
      </c>
      <c r="L2528" s="15" t="n">
        <v>75</v>
      </c>
      <c r="M2528" s="25" t="n">
        <v>5.79997425</v>
      </c>
      <c r="N2528" s="0" t="str">
        <f aca="false">A2528&amp;"_"&amp;B2528</f>
        <v>MAW745_2</v>
      </c>
      <c r="O2528" s="0" t="n">
        <f aca="false">HLOOKUP(N2528,UP!$C$15:$AH$16,2,0)</f>
        <v>0</v>
      </c>
    </row>
    <row r="2529" customFormat="false" ht="15.75" hidden="false" customHeight="true" outlineLevel="0" collapsed="false">
      <c r="A2529" s="21" t="s">
        <v>55</v>
      </c>
      <c r="B2529" s="26" t="n">
        <v>2</v>
      </c>
      <c r="C2529" s="27" t="s">
        <v>56</v>
      </c>
      <c r="D2529" s="27" t="n">
        <v>1143</v>
      </c>
      <c r="E2529" s="24" t="s">
        <v>92</v>
      </c>
      <c r="F2529" s="15" t="n">
        <v>1</v>
      </c>
      <c r="G2529" s="15" t="n">
        <v>0</v>
      </c>
      <c r="H2529" s="2" t="n">
        <f aca="false">MAX(I2529:J2529)</f>
        <v>0</v>
      </c>
      <c r="I2529" s="15" t="n">
        <v>0</v>
      </c>
      <c r="J2529" s="15" t="n">
        <v>0</v>
      </c>
      <c r="K2529" s="15" t="n">
        <v>8.31618845313388</v>
      </c>
      <c r="L2529" s="15" t="n">
        <v>75</v>
      </c>
      <c r="M2529" s="25" t="n">
        <v>5.79997425</v>
      </c>
      <c r="N2529" s="0" t="str">
        <f aca="false">A2529&amp;"_"&amp;B2529</f>
        <v>MAW745_2</v>
      </c>
      <c r="O2529" s="0" t="n">
        <f aca="false">HLOOKUP(N2529,UP!$C$15:$AH$16,2,0)</f>
        <v>0</v>
      </c>
    </row>
    <row r="2530" customFormat="false" ht="15.75" hidden="false" customHeight="true" outlineLevel="0" collapsed="false">
      <c r="A2530" s="21" t="s">
        <v>55</v>
      </c>
      <c r="B2530" s="26" t="n">
        <v>2</v>
      </c>
      <c r="C2530" s="27" t="s">
        <v>56</v>
      </c>
      <c r="D2530" s="27" t="n">
        <v>1474</v>
      </c>
      <c r="E2530" s="24" t="s">
        <v>92</v>
      </c>
      <c r="F2530" s="15" t="n">
        <v>1</v>
      </c>
      <c r="G2530" s="15" t="n">
        <v>0</v>
      </c>
      <c r="H2530" s="2" t="n">
        <f aca="false">MAX(I2530:J2530)</f>
        <v>0</v>
      </c>
      <c r="I2530" s="15" t="n">
        <v>0</v>
      </c>
      <c r="J2530" s="15" t="n">
        <v>0</v>
      </c>
      <c r="K2530" s="15" t="n">
        <v>4.3385394546075</v>
      </c>
      <c r="L2530" s="15" t="n">
        <v>75</v>
      </c>
      <c r="M2530" s="25" t="n">
        <v>5.79997425</v>
      </c>
      <c r="N2530" s="0" t="str">
        <f aca="false">A2530&amp;"_"&amp;B2530</f>
        <v>MAW745_2</v>
      </c>
      <c r="O2530" s="0" t="n">
        <f aca="false">HLOOKUP(N2530,UP!$C$15:$AH$16,2,0)</f>
        <v>0</v>
      </c>
    </row>
    <row r="2531" customFormat="false" ht="15.75" hidden="false" customHeight="true" outlineLevel="0" collapsed="false">
      <c r="A2531" s="21" t="s">
        <v>55</v>
      </c>
      <c r="B2531" s="26" t="n">
        <v>2</v>
      </c>
      <c r="C2531" s="27" t="s">
        <v>56</v>
      </c>
      <c r="D2531" s="27" t="n">
        <v>1332</v>
      </c>
      <c r="E2531" s="24" t="s">
        <v>92</v>
      </c>
      <c r="F2531" s="15" t="n">
        <v>1</v>
      </c>
      <c r="G2531" s="15" t="n">
        <v>0</v>
      </c>
      <c r="H2531" s="2" t="n">
        <f aca="false">MAX(I2531:J2531)</f>
        <v>0</v>
      </c>
      <c r="I2531" s="15" t="n">
        <v>0</v>
      </c>
      <c r="J2531" s="15" t="n">
        <v>0</v>
      </c>
      <c r="K2531" s="15" t="n">
        <v>7.61914758311865</v>
      </c>
      <c r="L2531" s="15" t="n">
        <v>75</v>
      </c>
      <c r="M2531" s="25" t="n">
        <v>5.79997425</v>
      </c>
      <c r="N2531" s="0" t="str">
        <f aca="false">A2531&amp;"_"&amp;B2531</f>
        <v>MAW745_2</v>
      </c>
      <c r="O2531" s="0" t="n">
        <f aca="false">HLOOKUP(N2531,UP!$C$15:$AH$16,2,0)</f>
        <v>0</v>
      </c>
    </row>
    <row r="2532" customFormat="false" ht="15.75" hidden="false" customHeight="true" outlineLevel="0" collapsed="false">
      <c r="A2532" s="21" t="s">
        <v>55</v>
      </c>
      <c r="B2532" s="26" t="n">
        <v>2</v>
      </c>
      <c r="C2532" s="27" t="s">
        <v>56</v>
      </c>
      <c r="D2532" s="27" t="n">
        <v>1138</v>
      </c>
      <c r="E2532" s="24" t="s">
        <v>92</v>
      </c>
      <c r="F2532" s="15" t="n">
        <v>1</v>
      </c>
      <c r="G2532" s="15" t="n">
        <v>0</v>
      </c>
      <c r="H2532" s="2" t="n">
        <f aca="false">MAX(I2532:J2532)</f>
        <v>0</v>
      </c>
      <c r="I2532" s="15" t="n">
        <v>0</v>
      </c>
      <c r="J2532" s="15" t="n">
        <v>0</v>
      </c>
      <c r="K2532" s="15" t="n">
        <v>3.16861035041066</v>
      </c>
      <c r="L2532" s="15" t="n">
        <v>75</v>
      </c>
      <c r="M2532" s="25" t="n">
        <v>5.79997425</v>
      </c>
      <c r="N2532" s="0" t="str">
        <f aca="false">A2532&amp;"_"&amp;B2532</f>
        <v>MAW745_2</v>
      </c>
      <c r="O2532" s="0" t="n">
        <f aca="false">HLOOKUP(N2532,UP!$C$15:$AH$16,2,0)</f>
        <v>0</v>
      </c>
    </row>
    <row r="2533" customFormat="false" ht="15.75" hidden="false" customHeight="true" outlineLevel="0" collapsed="false">
      <c r="A2533" s="21" t="s">
        <v>55</v>
      </c>
      <c r="B2533" s="26" t="n">
        <v>2</v>
      </c>
      <c r="C2533" s="27" t="s">
        <v>79</v>
      </c>
      <c r="D2533" s="27" t="n">
        <v>1468</v>
      </c>
      <c r="E2533" s="24" t="s">
        <v>92</v>
      </c>
      <c r="F2533" s="15" t="n">
        <v>1</v>
      </c>
      <c r="G2533" s="15" t="n">
        <v>0</v>
      </c>
      <c r="H2533" s="2" t="n">
        <f aca="false">MAX(I2533:J2533)</f>
        <v>0</v>
      </c>
      <c r="I2533" s="15" t="n">
        <v>0</v>
      </c>
      <c r="J2533" s="15" t="n">
        <v>0</v>
      </c>
      <c r="K2533" s="15" t="n">
        <v>3.25154839646544</v>
      </c>
      <c r="L2533" s="15" t="n">
        <v>75</v>
      </c>
      <c r="M2533" s="25" t="n">
        <v>5.79997425</v>
      </c>
      <c r="N2533" s="0" t="str">
        <f aca="false">A2533&amp;"_"&amp;B2533</f>
        <v>MAW745_2</v>
      </c>
      <c r="O2533" s="0" t="n">
        <f aca="false">HLOOKUP(N2533,UP!$C$15:$AH$16,2,0)</f>
        <v>0</v>
      </c>
    </row>
    <row r="2534" customFormat="false" ht="15.75" hidden="false" customHeight="true" outlineLevel="0" collapsed="false">
      <c r="A2534" s="21" t="s">
        <v>55</v>
      </c>
      <c r="B2534" s="26" t="n">
        <v>2</v>
      </c>
      <c r="C2534" s="27" t="s">
        <v>56</v>
      </c>
      <c r="D2534" s="27" t="n">
        <v>1301</v>
      </c>
      <c r="E2534" s="24" t="s">
        <v>92</v>
      </c>
      <c r="F2534" s="15" t="n">
        <v>1</v>
      </c>
      <c r="G2534" s="15" t="n">
        <v>0</v>
      </c>
      <c r="H2534" s="2" t="n">
        <f aca="false">MAX(I2534:J2534)</f>
        <v>0</v>
      </c>
      <c r="I2534" s="15" t="n">
        <v>0</v>
      </c>
      <c r="J2534" s="15" t="n">
        <v>0</v>
      </c>
      <c r="K2534" s="15" t="n">
        <v>7.43418631563855</v>
      </c>
      <c r="L2534" s="15" t="n">
        <v>75</v>
      </c>
      <c r="M2534" s="25" t="n">
        <v>5.79997425</v>
      </c>
      <c r="N2534" s="0" t="str">
        <f aca="false">A2534&amp;"_"&amp;B2534</f>
        <v>MAW745_2</v>
      </c>
      <c r="O2534" s="0" t="n">
        <f aca="false">HLOOKUP(N2534,UP!$C$15:$AH$16,2,0)</f>
        <v>0</v>
      </c>
    </row>
    <row r="2535" customFormat="false" ht="15.75" hidden="false" customHeight="true" outlineLevel="0" collapsed="false">
      <c r="A2535" s="21" t="s">
        <v>55</v>
      </c>
      <c r="B2535" s="26" t="n">
        <v>2</v>
      </c>
      <c r="C2535" s="27" t="s">
        <v>56</v>
      </c>
      <c r="D2535" s="27" t="n">
        <v>1458</v>
      </c>
      <c r="E2535" s="24" t="s">
        <v>92</v>
      </c>
      <c r="F2535" s="15" t="n">
        <v>1</v>
      </c>
      <c r="G2535" s="15" t="n">
        <v>0</v>
      </c>
      <c r="H2535" s="2" t="n">
        <f aca="false">MAX(I2535:J2535)</f>
        <v>0</v>
      </c>
      <c r="I2535" s="15" t="n">
        <v>0</v>
      </c>
      <c r="J2535" s="15" t="n">
        <v>0</v>
      </c>
      <c r="K2535" s="15" t="n">
        <v>4.09145319240267</v>
      </c>
      <c r="L2535" s="15" t="n">
        <v>75</v>
      </c>
      <c r="M2535" s="25" t="n">
        <v>5.79997425</v>
      </c>
      <c r="N2535" s="0" t="str">
        <f aca="false">A2535&amp;"_"&amp;B2535</f>
        <v>MAW745_2</v>
      </c>
      <c r="O2535" s="0" t="n">
        <f aca="false">HLOOKUP(N2535,UP!$C$15:$AH$16,2,0)</f>
        <v>0</v>
      </c>
    </row>
    <row r="2536" customFormat="false" ht="15.75" hidden="false" customHeight="true" outlineLevel="0" collapsed="false">
      <c r="A2536" s="21" t="s">
        <v>55</v>
      </c>
      <c r="B2536" s="26" t="n">
        <v>2</v>
      </c>
      <c r="C2536" s="27" t="s">
        <v>56</v>
      </c>
      <c r="D2536" s="27" t="n">
        <v>1460</v>
      </c>
      <c r="E2536" s="24" t="s">
        <v>92</v>
      </c>
      <c r="F2536" s="15" t="n">
        <v>1</v>
      </c>
      <c r="G2536" s="15" t="n">
        <v>0</v>
      </c>
      <c r="H2536" s="2" t="n">
        <f aca="false">MAX(I2536:J2536)</f>
        <v>0</v>
      </c>
      <c r="I2536" s="15" t="n">
        <v>0</v>
      </c>
      <c r="J2536" s="15" t="n">
        <v>0</v>
      </c>
      <c r="K2536" s="15" t="n">
        <v>8.4874445226627</v>
      </c>
      <c r="L2536" s="15" t="n">
        <v>75</v>
      </c>
      <c r="M2536" s="25" t="n">
        <v>5.79997425</v>
      </c>
      <c r="N2536" s="0" t="str">
        <f aca="false">A2536&amp;"_"&amp;B2536</f>
        <v>MAW745_2</v>
      </c>
      <c r="O2536" s="0" t="n">
        <f aca="false">HLOOKUP(N2536,UP!$C$15:$AH$16,2,0)</f>
        <v>0</v>
      </c>
    </row>
    <row r="2537" customFormat="false" ht="15.75" hidden="false" customHeight="true" outlineLevel="0" collapsed="false">
      <c r="A2537" s="21" t="s">
        <v>55</v>
      </c>
      <c r="B2537" s="26" t="n">
        <v>1</v>
      </c>
      <c r="C2537" s="27" t="s">
        <v>56</v>
      </c>
      <c r="D2537" s="27" t="n">
        <v>1274</v>
      </c>
      <c r="E2537" s="24" t="s">
        <v>92</v>
      </c>
      <c r="F2537" s="15" t="n">
        <v>1</v>
      </c>
      <c r="G2537" s="15" t="n">
        <v>0</v>
      </c>
      <c r="H2537" s="2" t="n">
        <f aca="false">MAX(I2537:J2537)</f>
        <v>0</v>
      </c>
      <c r="I2537" s="15" t="n">
        <v>0</v>
      </c>
      <c r="J2537" s="15" t="n">
        <v>0</v>
      </c>
      <c r="K2537" s="15" t="n">
        <v>4.75963067991305</v>
      </c>
      <c r="L2537" s="15" t="n">
        <v>75</v>
      </c>
      <c r="M2537" s="25" t="n">
        <v>5.79997425</v>
      </c>
      <c r="N2537" s="0" t="str">
        <f aca="false">A2537&amp;"_"&amp;B2537</f>
        <v>MAW745_1</v>
      </c>
      <c r="O2537" s="0" t="n">
        <f aca="false">HLOOKUP(N2537,UP!$C$15:$AH$16,2,0)</f>
        <v>0</v>
      </c>
    </row>
    <row r="2538" customFormat="false" ht="15.75" hidden="false" customHeight="true" outlineLevel="0" collapsed="false">
      <c r="A2538" s="21" t="s">
        <v>55</v>
      </c>
      <c r="B2538" s="26" t="n">
        <v>1</v>
      </c>
      <c r="C2538" s="27" t="s">
        <v>71</v>
      </c>
      <c r="D2538" s="27" t="n">
        <v>1292</v>
      </c>
      <c r="E2538" s="24" t="s">
        <v>92</v>
      </c>
      <c r="F2538" s="15" t="n">
        <v>1</v>
      </c>
      <c r="G2538" s="15" t="n">
        <v>0</v>
      </c>
      <c r="H2538" s="2" t="n">
        <f aca="false">MAX(I2538:J2538)</f>
        <v>0</v>
      </c>
      <c r="I2538" s="15" t="n">
        <v>0</v>
      </c>
      <c r="J2538" s="15" t="n">
        <v>0</v>
      </c>
      <c r="K2538" s="15" t="n">
        <v>7.22338544858267</v>
      </c>
      <c r="L2538" s="15" t="n">
        <v>75</v>
      </c>
      <c r="M2538" s="25" t="n">
        <v>5.79997425</v>
      </c>
      <c r="N2538" s="0" t="str">
        <f aca="false">A2538&amp;"_"&amp;B2538</f>
        <v>MAW745_1</v>
      </c>
      <c r="O2538" s="0" t="n">
        <f aca="false">HLOOKUP(N2538,UP!$C$15:$AH$16,2,0)</f>
        <v>0</v>
      </c>
    </row>
    <row r="2539" customFormat="false" ht="15.75" hidden="false" customHeight="true" outlineLevel="0" collapsed="false">
      <c r="A2539" s="21" t="s">
        <v>55</v>
      </c>
      <c r="B2539" s="26" t="n">
        <v>1</v>
      </c>
      <c r="C2539" s="27" t="s">
        <v>56</v>
      </c>
      <c r="D2539" s="27" t="n">
        <v>1082</v>
      </c>
      <c r="E2539" s="24" t="s">
        <v>92</v>
      </c>
      <c r="F2539" s="15" t="n">
        <v>1</v>
      </c>
      <c r="G2539" s="15" t="n">
        <v>0</v>
      </c>
      <c r="H2539" s="2" t="n">
        <f aca="false">MAX(I2539:J2539)</f>
        <v>0</v>
      </c>
      <c r="I2539" s="15" t="n">
        <v>0</v>
      </c>
      <c r="J2539" s="15" t="n">
        <v>0</v>
      </c>
      <c r="K2539" s="15" t="n">
        <v>5.10508806208341</v>
      </c>
      <c r="L2539" s="15" t="n">
        <v>75</v>
      </c>
      <c r="M2539" s="25" t="n">
        <v>5.79997425</v>
      </c>
      <c r="N2539" s="0" t="str">
        <f aca="false">A2539&amp;"_"&amp;B2539</f>
        <v>MAW745_1</v>
      </c>
      <c r="O2539" s="0" t="n">
        <f aca="false">HLOOKUP(N2539,UP!$C$15:$AH$16,2,0)</f>
        <v>0</v>
      </c>
    </row>
    <row r="2540" customFormat="false" ht="15.75" hidden="false" customHeight="true" outlineLevel="0" collapsed="false">
      <c r="A2540" s="21" t="s">
        <v>55</v>
      </c>
      <c r="B2540" s="26" t="n">
        <v>1</v>
      </c>
      <c r="C2540" s="27" t="s">
        <v>56</v>
      </c>
      <c r="D2540" s="27" t="n">
        <v>1060</v>
      </c>
      <c r="E2540" s="24" t="s">
        <v>92</v>
      </c>
      <c r="F2540" s="15" t="n">
        <v>1</v>
      </c>
      <c r="G2540" s="15" t="n">
        <v>0</v>
      </c>
      <c r="H2540" s="2" t="n">
        <f aca="false">MAX(I2540:J2540)</f>
        <v>0</v>
      </c>
      <c r="I2540" s="15" t="n">
        <v>0</v>
      </c>
      <c r="J2540" s="15" t="n">
        <v>0</v>
      </c>
      <c r="K2540" s="15" t="n">
        <v>5.95096188406247</v>
      </c>
      <c r="L2540" s="15" t="n">
        <v>75</v>
      </c>
      <c r="M2540" s="25" t="n">
        <v>5.79997425</v>
      </c>
      <c r="N2540" s="0" t="str">
        <f aca="false">A2540&amp;"_"&amp;B2540</f>
        <v>MAW745_1</v>
      </c>
      <c r="O2540" s="0" t="n">
        <f aca="false">HLOOKUP(N2540,UP!$C$15:$AH$16,2,0)</f>
        <v>0</v>
      </c>
    </row>
    <row r="2541" customFormat="false" ht="15.75" hidden="false" customHeight="true" outlineLevel="0" collapsed="false">
      <c r="A2541" s="21" t="s">
        <v>55</v>
      </c>
      <c r="B2541" s="26" t="n">
        <v>1</v>
      </c>
      <c r="C2541" s="27" t="s">
        <v>56</v>
      </c>
      <c r="D2541" s="27" t="n">
        <v>1262</v>
      </c>
      <c r="E2541" s="24" t="s">
        <v>92</v>
      </c>
      <c r="F2541" s="15" t="n">
        <v>1</v>
      </c>
      <c r="G2541" s="15" t="n">
        <v>0</v>
      </c>
      <c r="H2541" s="2" t="n">
        <f aca="false">MAX(I2541:J2541)</f>
        <v>0</v>
      </c>
      <c r="I2541" s="15" t="n">
        <v>0</v>
      </c>
      <c r="J2541" s="15" t="n">
        <v>0</v>
      </c>
      <c r="K2541" s="15" t="n">
        <v>10.7266932263252</v>
      </c>
      <c r="L2541" s="15" t="n">
        <v>75</v>
      </c>
      <c r="M2541" s="25" t="n">
        <v>5.79997425</v>
      </c>
      <c r="N2541" s="0" t="str">
        <f aca="false">A2541&amp;"_"&amp;B2541</f>
        <v>MAW745_1</v>
      </c>
      <c r="O2541" s="0" t="n">
        <f aca="false">HLOOKUP(N2541,UP!$C$15:$AH$16,2,0)</f>
        <v>0</v>
      </c>
    </row>
    <row r="2542" customFormat="false" ht="15.75" hidden="false" customHeight="true" outlineLevel="0" collapsed="false">
      <c r="A2542" s="21" t="s">
        <v>55</v>
      </c>
      <c r="B2542" s="26" t="n">
        <v>1</v>
      </c>
      <c r="C2542" s="27" t="s">
        <v>58</v>
      </c>
      <c r="D2542" s="27" t="n">
        <v>1432</v>
      </c>
      <c r="E2542" s="24" t="s">
        <v>92</v>
      </c>
      <c r="F2542" s="15" t="n">
        <v>1</v>
      </c>
      <c r="G2542" s="15" t="n">
        <v>0</v>
      </c>
      <c r="H2542" s="2" t="n">
        <f aca="false">MAX(I2542:J2542)</f>
        <v>0</v>
      </c>
      <c r="I2542" s="15" t="n">
        <v>0</v>
      </c>
      <c r="J2542" s="15" t="n">
        <v>0</v>
      </c>
      <c r="K2542" s="15" t="n">
        <v>5.53313006113502</v>
      </c>
      <c r="L2542" s="15" t="n">
        <v>75</v>
      </c>
      <c r="M2542" s="25" t="n">
        <v>5.79997425</v>
      </c>
      <c r="N2542" s="0" t="str">
        <f aca="false">A2542&amp;"_"&amp;B2542</f>
        <v>MAW745_1</v>
      </c>
      <c r="O2542" s="0" t="n">
        <f aca="false">HLOOKUP(N2542,UP!$C$15:$AH$16,2,0)</f>
        <v>0</v>
      </c>
    </row>
    <row r="2543" customFormat="false" ht="15.75" hidden="false" customHeight="true" outlineLevel="0" collapsed="false">
      <c r="A2543" s="21" t="s">
        <v>55</v>
      </c>
      <c r="B2543" s="26" t="n">
        <v>1</v>
      </c>
      <c r="C2543" s="27" t="s">
        <v>56</v>
      </c>
      <c r="D2543" s="27" t="n">
        <v>1047</v>
      </c>
      <c r="E2543" s="24" t="s">
        <v>92</v>
      </c>
      <c r="F2543" s="15" t="n">
        <v>1</v>
      </c>
      <c r="G2543" s="15" t="n">
        <v>0</v>
      </c>
      <c r="H2543" s="2" t="n">
        <f aca="false">MAX(I2543:J2543)</f>
        <v>0</v>
      </c>
      <c r="I2543" s="15" t="n">
        <v>0</v>
      </c>
      <c r="J2543" s="15" t="n">
        <v>0</v>
      </c>
      <c r="K2543" s="15" t="n">
        <v>4.30017275432554</v>
      </c>
      <c r="L2543" s="15" t="n">
        <v>75</v>
      </c>
      <c r="M2543" s="25" t="n">
        <v>5.79997425</v>
      </c>
      <c r="N2543" s="0" t="str">
        <f aca="false">A2543&amp;"_"&amp;B2543</f>
        <v>MAW745_1</v>
      </c>
      <c r="O2543" s="0" t="n">
        <f aca="false">HLOOKUP(N2543,UP!$C$15:$AH$16,2,0)</f>
        <v>0</v>
      </c>
    </row>
    <row r="2544" customFormat="false" ht="15.75" hidden="false" customHeight="true" outlineLevel="0" collapsed="false">
      <c r="A2544" s="21" t="s">
        <v>55</v>
      </c>
      <c r="B2544" s="26" t="n">
        <v>1</v>
      </c>
      <c r="C2544" s="27" t="s">
        <v>83</v>
      </c>
      <c r="D2544" s="27" t="n">
        <v>1248</v>
      </c>
      <c r="E2544" s="24" t="s">
        <v>92</v>
      </c>
      <c r="F2544" s="15" t="n">
        <v>1</v>
      </c>
      <c r="G2544" s="15" t="n">
        <v>0</v>
      </c>
      <c r="H2544" s="2" t="n">
        <f aca="false">MAX(I2544:J2544)</f>
        <v>0</v>
      </c>
      <c r="I2544" s="15" t="n">
        <v>0</v>
      </c>
      <c r="J2544" s="15" t="n">
        <v>0</v>
      </c>
      <c r="K2544" s="15" t="n">
        <v>6.23307690435483</v>
      </c>
      <c r="L2544" s="15" t="n">
        <v>75</v>
      </c>
      <c r="M2544" s="25" t="n">
        <v>5.79997425</v>
      </c>
      <c r="N2544" s="0" t="str">
        <f aca="false">A2544&amp;"_"&amp;B2544</f>
        <v>MAW745_1</v>
      </c>
      <c r="O2544" s="0" t="n">
        <f aca="false">HLOOKUP(N2544,UP!$C$15:$AH$16,2,0)</f>
        <v>0</v>
      </c>
    </row>
    <row r="2545" customFormat="false" ht="15.75" hidden="false" customHeight="true" outlineLevel="0" collapsed="false">
      <c r="A2545" s="21" t="s">
        <v>55</v>
      </c>
      <c r="B2545" s="26" t="n">
        <v>1</v>
      </c>
      <c r="C2545" s="27" t="s">
        <v>56</v>
      </c>
      <c r="D2545" s="27" t="n">
        <v>1412</v>
      </c>
      <c r="E2545" s="24" t="s">
        <v>92</v>
      </c>
      <c r="F2545" s="15" t="n">
        <v>1</v>
      </c>
      <c r="G2545" s="15" t="n">
        <v>0</v>
      </c>
      <c r="H2545" s="2" t="n">
        <f aca="false">MAX(I2545:J2545)</f>
        <v>0</v>
      </c>
      <c r="I2545" s="15" t="n">
        <v>0</v>
      </c>
      <c r="J2545" s="15" t="n">
        <v>0</v>
      </c>
      <c r="K2545" s="15" t="n">
        <v>2.82743338823081</v>
      </c>
      <c r="L2545" s="15" t="n">
        <v>75</v>
      </c>
      <c r="M2545" s="25" t="n">
        <v>5.79997425</v>
      </c>
      <c r="N2545" s="0" t="str">
        <f aca="false">A2545&amp;"_"&amp;B2545</f>
        <v>MAW745_1</v>
      </c>
      <c r="O2545" s="0" t="n">
        <f aca="false">HLOOKUP(N2545,UP!$C$15:$AH$16,2,0)</f>
        <v>0</v>
      </c>
    </row>
    <row r="2546" customFormat="false" ht="15.75" hidden="false" customHeight="true" outlineLevel="0" collapsed="false">
      <c r="A2546" s="21" t="s">
        <v>55</v>
      </c>
      <c r="B2546" s="26" t="n">
        <v>1</v>
      </c>
      <c r="C2546" s="27" t="s">
        <v>56</v>
      </c>
      <c r="D2546" s="27" t="n">
        <v>1418</v>
      </c>
      <c r="E2546" s="24" t="s">
        <v>92</v>
      </c>
      <c r="F2546" s="15" t="n">
        <v>1</v>
      </c>
      <c r="G2546" s="15" t="n">
        <v>0</v>
      </c>
      <c r="H2546" s="2" t="n">
        <f aca="false">MAX(I2546:J2546)</f>
        <v>0</v>
      </c>
      <c r="I2546" s="15" t="n">
        <v>0</v>
      </c>
      <c r="J2546" s="15" t="n">
        <v>0</v>
      </c>
      <c r="K2546" s="15" t="n">
        <v>6.57236891094253</v>
      </c>
      <c r="L2546" s="15" t="n">
        <v>75</v>
      </c>
      <c r="M2546" s="25" t="n">
        <v>5.79997425</v>
      </c>
      <c r="N2546" s="0" t="str">
        <f aca="false">A2546&amp;"_"&amp;B2546</f>
        <v>MAW745_1</v>
      </c>
      <c r="O2546" s="0" t="n">
        <f aca="false">HLOOKUP(N2546,UP!$C$15:$AH$16,2,0)</f>
        <v>0</v>
      </c>
    </row>
    <row r="2547" customFormat="false" ht="15.75" hidden="false" customHeight="true" outlineLevel="0" collapsed="false">
      <c r="A2547" s="21" t="s">
        <v>55</v>
      </c>
      <c r="B2547" s="26" t="n">
        <v>1</v>
      </c>
      <c r="C2547" s="27" t="s">
        <v>56</v>
      </c>
      <c r="D2547" s="27" t="n">
        <v>1229</v>
      </c>
      <c r="E2547" s="24" t="s">
        <v>92</v>
      </c>
      <c r="F2547" s="15" t="n">
        <v>1</v>
      </c>
      <c r="G2547" s="15" t="n">
        <v>0</v>
      </c>
      <c r="H2547" s="2" t="n">
        <f aca="false">MAX(I2547:J2547)</f>
        <v>0</v>
      </c>
      <c r="I2547" s="15" t="n">
        <v>0</v>
      </c>
      <c r="J2547" s="15" t="n">
        <v>0</v>
      </c>
      <c r="K2547" s="15" t="n">
        <v>6.95399387853735</v>
      </c>
      <c r="L2547" s="15" t="n">
        <v>75</v>
      </c>
      <c r="M2547" s="25" t="n">
        <v>5.79997425</v>
      </c>
      <c r="N2547" s="0" t="str">
        <f aca="false">A2547&amp;"_"&amp;B2547</f>
        <v>MAW745_1</v>
      </c>
      <c r="O2547" s="0" t="n">
        <f aca="false">HLOOKUP(N2547,UP!$C$15:$AH$16,2,0)</f>
        <v>0</v>
      </c>
    </row>
    <row r="2548" customFormat="false" ht="15.75" hidden="false" customHeight="true" outlineLevel="0" collapsed="false">
      <c r="A2548" s="21" t="s">
        <v>55</v>
      </c>
      <c r="B2548" s="26" t="n">
        <v>1</v>
      </c>
      <c r="C2548" s="27" t="s">
        <v>56</v>
      </c>
      <c r="D2548" s="27" t="n">
        <v>1404</v>
      </c>
      <c r="E2548" s="24" t="s">
        <v>92</v>
      </c>
      <c r="F2548" s="15" t="n">
        <v>1</v>
      </c>
      <c r="G2548" s="15" t="n">
        <v>0</v>
      </c>
      <c r="H2548" s="2" t="n">
        <f aca="false">MAX(I2548:J2548)</f>
        <v>0</v>
      </c>
      <c r="I2548" s="15" t="n">
        <v>0</v>
      </c>
      <c r="J2548" s="15" t="n">
        <v>0</v>
      </c>
      <c r="K2548" s="15" t="n">
        <v>7.13707019042529</v>
      </c>
      <c r="L2548" s="15" t="n">
        <v>75</v>
      </c>
      <c r="M2548" s="25" t="n">
        <v>5.79997425</v>
      </c>
      <c r="N2548" s="0" t="str">
        <f aca="false">A2548&amp;"_"&amp;B2548</f>
        <v>MAW745_1</v>
      </c>
      <c r="O2548" s="0" t="n">
        <f aca="false">HLOOKUP(N2548,UP!$C$15:$AH$16,2,0)</f>
        <v>0</v>
      </c>
    </row>
    <row r="2549" customFormat="false" ht="15.75" hidden="false" customHeight="true" outlineLevel="0" collapsed="false">
      <c r="A2549" s="21" t="s">
        <v>55</v>
      </c>
      <c r="B2549" s="26" t="n">
        <v>1</v>
      </c>
      <c r="C2549" s="27" t="s">
        <v>56</v>
      </c>
      <c r="D2549" s="27" t="n">
        <v>1012</v>
      </c>
      <c r="E2549" s="24" t="s">
        <v>92</v>
      </c>
      <c r="F2549" s="15" t="n">
        <v>1</v>
      </c>
      <c r="G2549" s="15" t="n">
        <v>0</v>
      </c>
      <c r="H2549" s="2" t="n">
        <f aca="false">MAX(I2549:J2549)</f>
        <v>0</v>
      </c>
      <c r="I2549" s="15" t="n">
        <v>0</v>
      </c>
      <c r="J2549" s="15" t="n">
        <v>0</v>
      </c>
      <c r="K2549" s="15" t="n">
        <v>6.80983404564575</v>
      </c>
      <c r="L2549" s="15" t="n">
        <v>75</v>
      </c>
      <c r="M2549" s="25" t="n">
        <v>5.79997425</v>
      </c>
      <c r="N2549" s="0" t="str">
        <f aca="false">A2549&amp;"_"&amp;B2549</f>
        <v>MAW745_1</v>
      </c>
      <c r="O2549" s="0" t="n">
        <f aca="false">HLOOKUP(N2549,UP!$C$15:$AH$16,2,0)</f>
        <v>0</v>
      </c>
    </row>
    <row r="2550" customFormat="false" ht="15.75" hidden="false" customHeight="true" outlineLevel="0" collapsed="false">
      <c r="A2550" s="21" t="s">
        <v>55</v>
      </c>
      <c r="B2550" s="26" t="n">
        <v>1</v>
      </c>
      <c r="C2550" s="27" t="s">
        <v>56</v>
      </c>
      <c r="D2550" s="27" t="n">
        <v>1210</v>
      </c>
      <c r="E2550" s="24" t="s">
        <v>92</v>
      </c>
      <c r="F2550" s="15" t="n">
        <v>1</v>
      </c>
      <c r="G2550" s="15" t="n">
        <v>0</v>
      </c>
      <c r="H2550" s="2" t="n">
        <f aca="false">MAX(I2550:J2550)</f>
        <v>0</v>
      </c>
      <c r="I2550" s="15" t="n">
        <v>0</v>
      </c>
      <c r="J2550" s="15" t="n">
        <v>0</v>
      </c>
      <c r="K2550" s="15" t="n">
        <v>8.72938642689728</v>
      </c>
      <c r="L2550" s="15" t="n">
        <v>75</v>
      </c>
      <c r="M2550" s="25" t="n">
        <v>5.79997425</v>
      </c>
      <c r="N2550" s="0" t="str">
        <f aca="false">A2550&amp;"_"&amp;B2550</f>
        <v>MAW745_1</v>
      </c>
      <c r="O2550" s="0" t="n">
        <f aca="false">HLOOKUP(N2550,UP!$C$15:$AH$16,2,0)</f>
        <v>0</v>
      </c>
    </row>
    <row r="2551" customFormat="false" ht="15.75" hidden="false" customHeight="true" outlineLevel="0" collapsed="false">
      <c r="A2551" s="21" t="s">
        <v>55</v>
      </c>
      <c r="B2551" s="26" t="n">
        <v>1</v>
      </c>
      <c r="C2551" s="27" t="s">
        <v>56</v>
      </c>
      <c r="D2551" s="27" t="n">
        <v>1001</v>
      </c>
      <c r="E2551" s="24" t="s">
        <v>92</v>
      </c>
      <c r="F2551" s="15" t="n">
        <v>1</v>
      </c>
      <c r="G2551" s="15" t="n">
        <v>0</v>
      </c>
      <c r="H2551" s="2" t="n">
        <f aca="false">MAX(I2551:J2551)</f>
        <v>0</v>
      </c>
      <c r="I2551" s="15" t="n">
        <v>0</v>
      </c>
      <c r="J2551" s="15" t="n">
        <v>0</v>
      </c>
      <c r="K2551" s="15" t="n">
        <v>5.66114996176881</v>
      </c>
      <c r="L2551" s="15" t="n">
        <v>75</v>
      </c>
      <c r="M2551" s="25" t="n">
        <v>5.79997425</v>
      </c>
      <c r="N2551" s="0" t="str">
        <f aca="false">A2551&amp;"_"&amp;B2551</f>
        <v>MAW745_1</v>
      </c>
      <c r="O2551" s="0" t="n">
        <f aca="false">HLOOKUP(N2551,UP!$C$15:$AH$16,2,0)</f>
        <v>0</v>
      </c>
    </row>
    <row r="2552" customFormat="false" ht="15.75" hidden="false" customHeight="true" outlineLevel="0" collapsed="false">
      <c r="A2552" s="21" t="s">
        <v>49</v>
      </c>
      <c r="B2552" s="28" t="n">
        <v>2</v>
      </c>
      <c r="C2552" s="29" t="s">
        <v>56</v>
      </c>
      <c r="D2552" s="30" t="n">
        <v>4635</v>
      </c>
      <c r="E2552" s="24" t="s">
        <v>92</v>
      </c>
      <c r="F2552" s="15" t="n">
        <v>1</v>
      </c>
      <c r="G2552" s="15" t="n">
        <v>0</v>
      </c>
      <c r="H2552" s="2" t="n">
        <f aca="false">MAX(I2552:J2552)</f>
        <v>0</v>
      </c>
      <c r="I2552" s="15" t="n">
        <v>0</v>
      </c>
      <c r="J2552" s="15" t="n">
        <v>0</v>
      </c>
      <c r="K2552" s="15" t="n">
        <v>6.91731578430669</v>
      </c>
      <c r="L2552" s="15" t="n">
        <v>75</v>
      </c>
      <c r="M2552" s="25" t="n">
        <v>5.79997425</v>
      </c>
      <c r="N2552" s="0" t="str">
        <f aca="false">A2552&amp;"_"&amp;B2552</f>
        <v>MAW746_2</v>
      </c>
      <c r="O2552" s="0" t="n">
        <f aca="false">HLOOKUP(N2552,UP!$C$15:$AH$16,2,0)</f>
        <v>1</v>
      </c>
    </row>
    <row r="2553" customFormat="false" ht="15.75" hidden="false" customHeight="true" outlineLevel="0" collapsed="false">
      <c r="A2553" s="21" t="s">
        <v>49</v>
      </c>
      <c r="B2553" s="28" t="n">
        <v>2</v>
      </c>
      <c r="C2553" s="29" t="s">
        <v>56</v>
      </c>
      <c r="D2553" s="30" t="n">
        <v>4308</v>
      </c>
      <c r="E2553" s="24" t="s">
        <v>92</v>
      </c>
      <c r="F2553" s="15" t="n">
        <v>1</v>
      </c>
      <c r="G2553" s="15" t="n">
        <v>0</v>
      </c>
      <c r="H2553" s="2" t="n">
        <f aca="false">MAX(I2553:J2553)</f>
        <v>0</v>
      </c>
      <c r="I2553" s="15" t="n">
        <v>0</v>
      </c>
      <c r="J2553" s="15" t="n">
        <v>0</v>
      </c>
      <c r="K2553" s="15" t="n">
        <v>7.02032075343626</v>
      </c>
      <c r="L2553" s="15" t="n">
        <v>75</v>
      </c>
      <c r="M2553" s="25" t="n">
        <v>5.79997425</v>
      </c>
      <c r="N2553" s="0" t="str">
        <f aca="false">A2553&amp;"_"&amp;B2553</f>
        <v>MAW746_2</v>
      </c>
      <c r="O2553" s="0" t="n">
        <f aca="false">HLOOKUP(N2553,UP!$C$15:$AH$16,2,0)</f>
        <v>1</v>
      </c>
    </row>
    <row r="2554" customFormat="false" ht="15.75" hidden="false" customHeight="true" outlineLevel="0" collapsed="false">
      <c r="A2554" s="21" t="s">
        <v>49</v>
      </c>
      <c r="B2554" s="28" t="n">
        <v>2</v>
      </c>
      <c r="C2554" s="29" t="s">
        <v>56</v>
      </c>
      <c r="D2554" s="30" t="n">
        <v>4309</v>
      </c>
      <c r="E2554" s="24" t="s">
        <v>92</v>
      </c>
      <c r="F2554" s="15" t="n">
        <v>1</v>
      </c>
      <c r="G2554" s="15" t="n">
        <v>0</v>
      </c>
      <c r="H2554" s="2" t="n">
        <f aca="false">MAX(I2554:J2554)</f>
        <v>0</v>
      </c>
      <c r="I2554" s="15" t="n">
        <v>0</v>
      </c>
      <c r="J2554" s="15" t="n">
        <v>0</v>
      </c>
      <c r="K2554" s="15" t="n">
        <v>7.83905906886993</v>
      </c>
      <c r="L2554" s="15" t="n">
        <v>75</v>
      </c>
      <c r="M2554" s="25" t="n">
        <v>5.79997425</v>
      </c>
      <c r="N2554" s="0" t="str">
        <f aca="false">A2554&amp;"_"&amp;B2554</f>
        <v>MAW746_2</v>
      </c>
      <c r="O2554" s="0" t="n">
        <f aca="false">HLOOKUP(N2554,UP!$C$15:$AH$16,2,0)</f>
        <v>1</v>
      </c>
    </row>
    <row r="2555" customFormat="false" ht="15.75" hidden="false" customHeight="true" outlineLevel="0" collapsed="false">
      <c r="A2555" s="21" t="s">
        <v>49</v>
      </c>
      <c r="B2555" s="28" t="n">
        <v>2</v>
      </c>
      <c r="C2555" s="29" t="s">
        <v>56</v>
      </c>
      <c r="D2555" s="30" t="n">
        <v>4638</v>
      </c>
      <c r="E2555" s="24" t="s">
        <v>92</v>
      </c>
      <c r="F2555" s="15" t="n">
        <v>1</v>
      </c>
      <c r="G2555" s="15" t="n">
        <v>0</v>
      </c>
      <c r="H2555" s="2" t="n">
        <f aca="false">MAX(I2555:J2555)</f>
        <v>0</v>
      </c>
      <c r="I2555" s="15" t="n">
        <v>0</v>
      </c>
      <c r="J2555" s="15" t="n">
        <v>0</v>
      </c>
      <c r="K2555" s="15" t="n">
        <v>9.83506996132821</v>
      </c>
      <c r="L2555" s="15" t="n">
        <v>75</v>
      </c>
      <c r="M2555" s="25" t="n">
        <v>5.79997425</v>
      </c>
      <c r="N2555" s="0" t="str">
        <f aca="false">A2555&amp;"_"&amp;B2555</f>
        <v>MAW746_2</v>
      </c>
      <c r="O2555" s="0" t="n">
        <f aca="false">HLOOKUP(N2555,UP!$C$15:$AH$16,2,0)</f>
        <v>1</v>
      </c>
    </row>
    <row r="2556" customFormat="false" ht="15.75" hidden="false" customHeight="true" outlineLevel="0" collapsed="false">
      <c r="A2556" s="21" t="s">
        <v>49</v>
      </c>
      <c r="B2556" s="28" t="n">
        <v>4</v>
      </c>
      <c r="C2556" s="29" t="s">
        <v>76</v>
      </c>
      <c r="D2556" s="30" t="n">
        <v>4665</v>
      </c>
      <c r="E2556" s="24" t="s">
        <v>92</v>
      </c>
      <c r="F2556" s="15" t="n">
        <v>1</v>
      </c>
      <c r="G2556" s="15" t="n">
        <v>0</v>
      </c>
      <c r="H2556" s="2" t="n">
        <f aca="false">MAX(I2556:J2556)</f>
        <v>0</v>
      </c>
      <c r="I2556" s="15" t="n">
        <v>0</v>
      </c>
      <c r="J2556" s="15" t="n">
        <v>0</v>
      </c>
      <c r="K2556" s="15" t="n">
        <v>7.32792194413087</v>
      </c>
      <c r="L2556" s="15" t="n">
        <v>75</v>
      </c>
      <c r="M2556" s="25" t="n">
        <v>5.79997425</v>
      </c>
      <c r="N2556" s="0" t="str">
        <f aca="false">A2556&amp;"_"&amp;B2556</f>
        <v>MAW746_4</v>
      </c>
      <c r="O2556" s="0" t="n">
        <f aca="false">HLOOKUP(N2556,UP!$C$15:$AH$16,2,0)</f>
        <v>1</v>
      </c>
    </row>
    <row r="2557" customFormat="false" ht="15.75" hidden="false" customHeight="true" outlineLevel="0" collapsed="false">
      <c r="A2557" s="21" t="s">
        <v>49</v>
      </c>
      <c r="B2557" s="28" t="n">
        <v>1</v>
      </c>
      <c r="C2557" s="29" t="s">
        <v>56</v>
      </c>
      <c r="D2557" s="30" t="n">
        <v>4749</v>
      </c>
      <c r="E2557" s="24" t="s">
        <v>92</v>
      </c>
      <c r="F2557" s="15" t="n">
        <v>1</v>
      </c>
      <c r="G2557" s="15" t="n">
        <v>0</v>
      </c>
      <c r="H2557" s="2" t="n">
        <f aca="false">MAX(I2557:J2557)</f>
        <v>0</v>
      </c>
      <c r="I2557" s="15" t="n">
        <v>0</v>
      </c>
      <c r="J2557" s="15" t="n">
        <v>0</v>
      </c>
      <c r="K2557" s="15" t="n">
        <v>6.75740871823897</v>
      </c>
      <c r="L2557" s="15" t="n">
        <v>75</v>
      </c>
      <c r="M2557" s="25" t="n">
        <v>5.79997425</v>
      </c>
      <c r="N2557" s="0" t="str">
        <f aca="false">A2557&amp;"_"&amp;B2557</f>
        <v>MAW746_1</v>
      </c>
      <c r="O2557" s="0" t="n">
        <f aca="false">HLOOKUP(N2557,UP!$C$15:$AH$16,2,0)</f>
        <v>1</v>
      </c>
    </row>
    <row r="2558" customFormat="false" ht="15.75" hidden="false" customHeight="true" outlineLevel="0" collapsed="false">
      <c r="A2558" s="21" t="s">
        <v>49</v>
      </c>
      <c r="B2558" s="28" t="n">
        <v>1</v>
      </c>
      <c r="C2558" s="29" t="s">
        <v>56</v>
      </c>
      <c r="D2558" s="30" t="n">
        <v>4182</v>
      </c>
      <c r="E2558" s="24" t="s">
        <v>92</v>
      </c>
      <c r="F2558" s="15" t="n">
        <v>1</v>
      </c>
      <c r="G2558" s="15" t="n">
        <v>0</v>
      </c>
      <c r="H2558" s="2" t="n">
        <f aca="false">MAX(I2558:J2558)</f>
        <v>0</v>
      </c>
      <c r="I2558" s="15" t="n">
        <v>0</v>
      </c>
      <c r="J2558" s="15" t="n">
        <v>0</v>
      </c>
      <c r="K2558" s="15" t="n">
        <v>7.46619129079699</v>
      </c>
      <c r="L2558" s="15" t="n">
        <v>75</v>
      </c>
      <c r="M2558" s="25" t="n">
        <v>5.79997425</v>
      </c>
      <c r="N2558" s="0" t="str">
        <f aca="false">A2558&amp;"_"&amp;B2558</f>
        <v>MAW746_1</v>
      </c>
      <c r="O2558" s="0" t="n">
        <f aca="false">HLOOKUP(N2558,UP!$C$15:$AH$16,2,0)</f>
        <v>1</v>
      </c>
    </row>
    <row r="2559" customFormat="false" ht="15.75" hidden="false" customHeight="true" outlineLevel="0" collapsed="false">
      <c r="A2559" s="21" t="s">
        <v>49</v>
      </c>
      <c r="B2559" s="28" t="n">
        <v>1</v>
      </c>
      <c r="C2559" s="29" t="s">
        <v>56</v>
      </c>
      <c r="D2559" s="30" t="n">
        <v>4943</v>
      </c>
      <c r="E2559" s="24" t="s">
        <v>92</v>
      </c>
      <c r="F2559" s="15" t="n">
        <v>1</v>
      </c>
      <c r="G2559" s="15" t="n">
        <v>0</v>
      </c>
      <c r="H2559" s="2" t="n">
        <f aca="false">MAX(I2559:J2559)</f>
        <v>0</v>
      </c>
      <c r="I2559" s="15" t="n">
        <v>0</v>
      </c>
      <c r="J2559" s="15" t="n">
        <v>0</v>
      </c>
      <c r="K2559" s="15" t="n">
        <v>6.64851326288391</v>
      </c>
      <c r="L2559" s="15" t="n">
        <v>75</v>
      </c>
      <c r="M2559" s="25" t="n">
        <v>5.79997425</v>
      </c>
      <c r="N2559" s="0" t="str">
        <f aca="false">A2559&amp;"_"&amp;B2559</f>
        <v>MAW746_1</v>
      </c>
      <c r="O2559" s="0" t="n">
        <f aca="false">HLOOKUP(N2559,UP!$C$15:$AH$16,2,0)</f>
        <v>1</v>
      </c>
    </row>
    <row r="2560" customFormat="false" ht="15.75" hidden="false" customHeight="true" outlineLevel="0" collapsed="false">
      <c r="A2560" s="21" t="s">
        <v>49</v>
      </c>
      <c r="B2560" s="28" t="n">
        <v>1</v>
      </c>
      <c r="C2560" s="29" t="s">
        <v>56</v>
      </c>
      <c r="D2560" s="30" t="n">
        <v>4945</v>
      </c>
      <c r="E2560" s="24" t="s">
        <v>92</v>
      </c>
      <c r="F2560" s="15" t="n">
        <v>1</v>
      </c>
      <c r="G2560" s="15" t="n">
        <v>0</v>
      </c>
      <c r="H2560" s="2" t="n">
        <f aca="false">MAX(I2560:J2560)</f>
        <v>0</v>
      </c>
      <c r="I2560" s="15" t="n">
        <v>0</v>
      </c>
      <c r="J2560" s="15" t="n">
        <v>0</v>
      </c>
      <c r="K2560" s="15" t="n">
        <v>3.78938905876001</v>
      </c>
      <c r="L2560" s="15" t="n">
        <v>75</v>
      </c>
      <c r="M2560" s="25" t="n">
        <v>5.79997425</v>
      </c>
      <c r="N2560" s="0" t="str">
        <f aca="false">A2560&amp;"_"&amp;B2560</f>
        <v>MAW746_1</v>
      </c>
      <c r="O2560" s="0" t="n">
        <f aca="false">HLOOKUP(N2560,UP!$C$15:$AH$16,2,0)</f>
        <v>1</v>
      </c>
    </row>
    <row r="2561" customFormat="false" ht="15.75" hidden="false" customHeight="true" outlineLevel="0" collapsed="false">
      <c r="A2561" s="21" t="s">
        <v>49</v>
      </c>
      <c r="B2561" s="28" t="n">
        <v>1</v>
      </c>
      <c r="C2561" s="29" t="s">
        <v>56</v>
      </c>
      <c r="D2561" s="30" t="n">
        <v>4940</v>
      </c>
      <c r="E2561" s="24" t="s">
        <v>92</v>
      </c>
      <c r="F2561" s="15" t="n">
        <v>1</v>
      </c>
      <c r="G2561" s="15" t="n">
        <v>0</v>
      </c>
      <c r="H2561" s="2" t="n">
        <f aca="false">MAX(I2561:J2561)</f>
        <v>0</v>
      </c>
      <c r="I2561" s="15" t="n">
        <v>0</v>
      </c>
      <c r="J2561" s="15" t="n">
        <v>0</v>
      </c>
      <c r="K2561" s="15" t="n">
        <v>5.46966988953251</v>
      </c>
      <c r="L2561" s="15" t="n">
        <v>75</v>
      </c>
      <c r="M2561" s="25" t="n">
        <v>5.79997425</v>
      </c>
      <c r="N2561" s="0" t="str">
        <f aca="false">A2561&amp;"_"&amp;B2561</f>
        <v>MAW746_1</v>
      </c>
      <c r="O2561" s="0" t="n">
        <f aca="false">HLOOKUP(N2561,UP!$C$15:$AH$16,2,0)</f>
        <v>1</v>
      </c>
    </row>
    <row r="2562" customFormat="false" ht="15.75" hidden="false" customHeight="true" outlineLevel="0" collapsed="false">
      <c r="A2562" s="21" t="s">
        <v>49</v>
      </c>
      <c r="B2562" s="28" t="n">
        <v>1</v>
      </c>
      <c r="C2562" s="29" t="s">
        <v>56</v>
      </c>
      <c r="D2562" s="30" t="n">
        <v>4937</v>
      </c>
      <c r="E2562" s="24" t="s">
        <v>92</v>
      </c>
      <c r="F2562" s="15" t="n">
        <v>1</v>
      </c>
      <c r="G2562" s="15" t="n">
        <v>0</v>
      </c>
      <c r="H2562" s="2" t="n">
        <f aca="false">MAX(I2562:J2562)</f>
        <v>0</v>
      </c>
      <c r="I2562" s="15" t="n">
        <v>0</v>
      </c>
      <c r="J2562" s="15" t="n">
        <v>0</v>
      </c>
      <c r="K2562" s="15" t="n">
        <v>5.78131588076862</v>
      </c>
      <c r="L2562" s="15" t="n">
        <v>75</v>
      </c>
      <c r="M2562" s="25" t="n">
        <v>5.79997425</v>
      </c>
      <c r="N2562" s="0" t="str">
        <f aca="false">A2562&amp;"_"&amp;B2562</f>
        <v>MAW746_1</v>
      </c>
      <c r="O2562" s="0" t="n">
        <f aca="false">HLOOKUP(N2562,UP!$C$15:$AH$16,2,0)</f>
        <v>1</v>
      </c>
    </row>
    <row r="2563" customFormat="false" ht="15.75" hidden="false" customHeight="true" outlineLevel="0" collapsed="false">
      <c r="A2563" s="21" t="s">
        <v>49</v>
      </c>
      <c r="B2563" s="28" t="n">
        <v>1</v>
      </c>
      <c r="C2563" s="29" t="s">
        <v>56</v>
      </c>
      <c r="D2563" s="30" t="n">
        <v>4181</v>
      </c>
      <c r="E2563" s="24" t="s">
        <v>92</v>
      </c>
      <c r="F2563" s="15" t="n">
        <v>1</v>
      </c>
      <c r="G2563" s="15" t="n">
        <v>0</v>
      </c>
      <c r="H2563" s="2" t="n">
        <f aca="false">MAX(I2563:J2563)</f>
        <v>0</v>
      </c>
      <c r="I2563" s="15" t="n">
        <v>0</v>
      </c>
      <c r="J2563" s="15" t="n">
        <v>0</v>
      </c>
      <c r="K2563" s="15" t="n">
        <v>7.20956244090688</v>
      </c>
      <c r="L2563" s="15" t="n">
        <v>75</v>
      </c>
      <c r="M2563" s="25" t="n">
        <v>5.79997425</v>
      </c>
      <c r="N2563" s="0" t="str">
        <f aca="false">A2563&amp;"_"&amp;B2563</f>
        <v>MAW746_1</v>
      </c>
      <c r="O2563" s="0" t="n">
        <f aca="false">HLOOKUP(N2563,UP!$C$15:$AH$16,2,0)</f>
        <v>1</v>
      </c>
    </row>
    <row r="2564" customFormat="false" ht="15.75" hidden="false" customHeight="true" outlineLevel="0" collapsed="false">
      <c r="A2564" s="21" t="s">
        <v>49</v>
      </c>
      <c r="B2564" s="28" t="n">
        <v>2</v>
      </c>
      <c r="C2564" s="29" t="s">
        <v>56</v>
      </c>
      <c r="D2564" s="30" t="n">
        <v>4255</v>
      </c>
      <c r="E2564" s="24" t="s">
        <v>92</v>
      </c>
      <c r="F2564" s="15" t="n">
        <v>1</v>
      </c>
      <c r="G2564" s="15" t="n">
        <v>0</v>
      </c>
      <c r="H2564" s="2" t="n">
        <f aca="false">MAX(I2564:J2564)</f>
        <v>0</v>
      </c>
      <c r="I2564" s="15" t="n">
        <v>0</v>
      </c>
      <c r="J2564" s="15" t="n">
        <v>0</v>
      </c>
      <c r="K2564" s="15" t="n">
        <v>7.45389980953982</v>
      </c>
      <c r="L2564" s="15" t="n">
        <v>75</v>
      </c>
      <c r="M2564" s="25" t="n">
        <v>5.79997425</v>
      </c>
      <c r="N2564" s="0" t="str">
        <f aca="false">A2564&amp;"_"&amp;B2564</f>
        <v>MAW746_2</v>
      </c>
      <c r="O2564" s="0" t="n">
        <f aca="false">HLOOKUP(N2564,UP!$C$15:$AH$16,2,0)</f>
        <v>1</v>
      </c>
    </row>
    <row r="2565" customFormat="false" ht="15.75" hidden="false" customHeight="true" outlineLevel="0" collapsed="false">
      <c r="A2565" s="21" t="s">
        <v>49</v>
      </c>
      <c r="B2565" s="28" t="n">
        <v>2</v>
      </c>
      <c r="C2565" s="29" t="s">
        <v>67</v>
      </c>
      <c r="D2565" s="30" t="n">
        <v>4039</v>
      </c>
      <c r="E2565" s="24" t="s">
        <v>92</v>
      </c>
      <c r="F2565" s="15" t="n">
        <v>1</v>
      </c>
      <c r="G2565" s="15" t="n">
        <v>0</v>
      </c>
      <c r="H2565" s="2" t="n">
        <f aca="false">MAX(I2565:J2565)</f>
        <v>0</v>
      </c>
      <c r="I2565" s="15" t="n">
        <v>0</v>
      </c>
      <c r="J2565" s="15" t="n">
        <v>0</v>
      </c>
      <c r="K2565" s="15" t="n">
        <v>7.05994409077966</v>
      </c>
      <c r="L2565" s="15" t="n">
        <v>75</v>
      </c>
      <c r="M2565" s="25" t="n">
        <v>5.79997425</v>
      </c>
      <c r="N2565" s="0" t="str">
        <f aca="false">A2565&amp;"_"&amp;B2565</f>
        <v>MAW746_2</v>
      </c>
      <c r="O2565" s="0" t="n">
        <f aca="false">HLOOKUP(N2565,UP!$C$15:$AH$16,2,0)</f>
        <v>1</v>
      </c>
    </row>
    <row r="2566" customFormat="false" ht="15.75" hidden="false" customHeight="true" outlineLevel="0" collapsed="false">
      <c r="A2566" s="21" t="s">
        <v>49</v>
      </c>
      <c r="B2566" s="28" t="n">
        <v>2</v>
      </c>
      <c r="C2566" s="29" t="s">
        <v>83</v>
      </c>
      <c r="D2566" s="30" t="n">
        <v>4029</v>
      </c>
      <c r="E2566" s="24" t="s">
        <v>92</v>
      </c>
      <c r="F2566" s="15" t="n">
        <v>1</v>
      </c>
      <c r="G2566" s="15" t="n">
        <v>0</v>
      </c>
      <c r="H2566" s="2" t="n">
        <f aca="false">MAX(I2566:J2566)</f>
        <v>0</v>
      </c>
      <c r="I2566" s="15" t="n">
        <v>0</v>
      </c>
      <c r="J2566" s="15" t="n">
        <v>0</v>
      </c>
      <c r="K2566" s="15" t="n">
        <v>8.38106234143051</v>
      </c>
      <c r="L2566" s="15" t="n">
        <v>75</v>
      </c>
      <c r="M2566" s="25" t="n">
        <v>5.79997425</v>
      </c>
      <c r="N2566" s="0" t="str">
        <f aca="false">A2566&amp;"_"&amp;B2566</f>
        <v>MAW746_2</v>
      </c>
      <c r="O2566" s="0" t="n">
        <f aca="false">HLOOKUP(N2566,UP!$C$15:$AH$16,2,0)</f>
        <v>1</v>
      </c>
    </row>
    <row r="2567" customFormat="false" ht="15.75" hidden="false" customHeight="true" outlineLevel="0" collapsed="false">
      <c r="A2567" s="21" t="s">
        <v>49</v>
      </c>
      <c r="B2567" s="28" t="n">
        <v>2</v>
      </c>
      <c r="C2567" s="29" t="s">
        <v>56</v>
      </c>
      <c r="D2567" s="30" t="n">
        <v>4269</v>
      </c>
      <c r="E2567" s="24" t="s">
        <v>92</v>
      </c>
      <c r="F2567" s="15" t="n">
        <v>1</v>
      </c>
      <c r="G2567" s="15" t="n">
        <v>0</v>
      </c>
      <c r="H2567" s="2" t="n">
        <f aca="false">MAX(I2567:J2567)</f>
        <v>0</v>
      </c>
      <c r="I2567" s="15" t="n">
        <v>0</v>
      </c>
      <c r="J2567" s="15" t="n">
        <v>0</v>
      </c>
      <c r="K2567" s="15" t="n">
        <v>7.63548386491731</v>
      </c>
      <c r="L2567" s="15" t="n">
        <v>75</v>
      </c>
      <c r="M2567" s="25" t="n">
        <v>5.79997425</v>
      </c>
      <c r="N2567" s="0" t="str">
        <f aca="false">A2567&amp;"_"&amp;B2567</f>
        <v>MAW746_2</v>
      </c>
      <c r="O2567" s="0" t="n">
        <f aca="false">HLOOKUP(N2567,UP!$C$15:$AH$16,2,0)</f>
        <v>1</v>
      </c>
    </row>
    <row r="2568" customFormat="false" ht="15.75" hidden="false" customHeight="true" outlineLevel="0" collapsed="false">
      <c r="A2568" s="21" t="s">
        <v>49</v>
      </c>
      <c r="B2568" s="28" t="n">
        <v>2</v>
      </c>
      <c r="C2568" s="29" t="s">
        <v>56</v>
      </c>
      <c r="D2568" s="30" t="n">
        <v>4440</v>
      </c>
      <c r="E2568" s="24" t="s">
        <v>92</v>
      </c>
      <c r="F2568" s="15" t="n">
        <v>1</v>
      </c>
      <c r="G2568" s="15" t="n">
        <v>0</v>
      </c>
      <c r="H2568" s="2" t="n">
        <f aca="false">MAX(I2568:J2568)</f>
        <v>0</v>
      </c>
      <c r="I2568" s="15" t="n">
        <v>0</v>
      </c>
      <c r="J2568" s="15" t="n">
        <v>0</v>
      </c>
      <c r="K2568" s="15" t="n">
        <v>6.30635455299981</v>
      </c>
      <c r="L2568" s="15" t="n">
        <v>75</v>
      </c>
      <c r="M2568" s="25" t="n">
        <v>5.79997425</v>
      </c>
      <c r="N2568" s="0" t="str">
        <f aca="false">A2568&amp;"_"&amp;B2568</f>
        <v>MAW746_2</v>
      </c>
      <c r="O2568" s="0" t="n">
        <f aca="false">HLOOKUP(N2568,UP!$C$15:$AH$16,2,0)</f>
        <v>1</v>
      </c>
    </row>
    <row r="2569" customFormat="false" ht="15.75" hidden="false" customHeight="true" outlineLevel="0" collapsed="false">
      <c r="A2569" s="21" t="s">
        <v>49</v>
      </c>
      <c r="B2569" s="28" t="n">
        <v>2</v>
      </c>
      <c r="C2569" s="29" t="s">
        <v>56</v>
      </c>
      <c r="D2569" s="30" t="n">
        <v>4233</v>
      </c>
      <c r="E2569" s="24" t="s">
        <v>92</v>
      </c>
      <c r="F2569" s="15" t="n">
        <v>1</v>
      </c>
      <c r="G2569" s="15" t="n">
        <v>0</v>
      </c>
      <c r="H2569" s="2" t="n">
        <f aca="false">MAX(I2569:J2569)</f>
        <v>0</v>
      </c>
      <c r="I2569" s="15" t="n">
        <v>0</v>
      </c>
      <c r="J2569" s="15" t="n">
        <v>0</v>
      </c>
      <c r="K2569" s="15" t="n">
        <v>7.19856686661931</v>
      </c>
      <c r="L2569" s="15" t="n">
        <v>75</v>
      </c>
      <c r="M2569" s="25" t="n">
        <v>5.79997425</v>
      </c>
      <c r="N2569" s="0" t="str">
        <f aca="false">A2569&amp;"_"&amp;B2569</f>
        <v>MAW746_2</v>
      </c>
      <c r="O2569" s="0" t="n">
        <f aca="false">HLOOKUP(N2569,UP!$C$15:$AH$16,2,0)</f>
        <v>1</v>
      </c>
    </row>
    <row r="2570" customFormat="false" ht="15.75" hidden="false" customHeight="true" outlineLevel="0" collapsed="false">
      <c r="A2570" s="21" t="s">
        <v>49</v>
      </c>
      <c r="B2570" s="28" t="n">
        <v>2</v>
      </c>
      <c r="C2570" s="29" t="s">
        <v>71</v>
      </c>
      <c r="D2570" s="30" t="n">
        <v>4446</v>
      </c>
      <c r="E2570" s="24" t="s">
        <v>92</v>
      </c>
      <c r="F2570" s="15" t="n">
        <v>1</v>
      </c>
      <c r="G2570" s="15" t="n">
        <v>0</v>
      </c>
      <c r="H2570" s="2" t="n">
        <f aca="false">MAX(I2570:J2570)</f>
        <v>0</v>
      </c>
      <c r="I2570" s="15" t="n">
        <v>0</v>
      </c>
      <c r="J2570" s="15" t="n">
        <v>0</v>
      </c>
      <c r="K2570" s="15" t="n">
        <v>7.09293081364236</v>
      </c>
      <c r="L2570" s="15" t="n">
        <v>75</v>
      </c>
      <c r="M2570" s="25" t="n">
        <v>5.79997425</v>
      </c>
      <c r="N2570" s="0" t="str">
        <f aca="false">A2570&amp;"_"&amp;B2570</f>
        <v>MAW746_2</v>
      </c>
      <c r="O2570" s="0" t="n">
        <f aca="false">HLOOKUP(N2570,UP!$C$15:$AH$16,2,0)</f>
        <v>1</v>
      </c>
    </row>
    <row r="2571" customFormat="false" ht="15.75" hidden="false" customHeight="true" outlineLevel="0" collapsed="false">
      <c r="A2571" s="21" t="s">
        <v>49</v>
      </c>
      <c r="B2571" s="28" t="n">
        <v>2</v>
      </c>
      <c r="C2571" s="29" t="s">
        <v>56</v>
      </c>
      <c r="D2571" s="30" t="n">
        <v>4085</v>
      </c>
      <c r="E2571" s="24" t="s">
        <v>92</v>
      </c>
      <c r="F2571" s="15" t="n">
        <v>1</v>
      </c>
      <c r="G2571" s="15" t="n">
        <v>0</v>
      </c>
      <c r="H2571" s="2" t="n">
        <f aca="false">MAX(I2571:J2571)</f>
        <v>0</v>
      </c>
      <c r="I2571" s="15" t="n">
        <v>0</v>
      </c>
      <c r="J2571" s="15" t="n">
        <v>0</v>
      </c>
      <c r="K2571" s="15" t="n">
        <v>4.34592219734344</v>
      </c>
      <c r="L2571" s="15" t="n">
        <v>75</v>
      </c>
      <c r="M2571" s="25" t="n">
        <v>5.79997425</v>
      </c>
      <c r="N2571" s="0" t="str">
        <f aca="false">A2571&amp;"_"&amp;B2571</f>
        <v>MAW746_2</v>
      </c>
      <c r="O2571" s="0" t="n">
        <f aca="false">HLOOKUP(N2571,UP!$C$15:$AH$16,2,0)</f>
        <v>1</v>
      </c>
    </row>
    <row r="2572" customFormat="false" ht="15.75" hidden="false" customHeight="true" outlineLevel="0" collapsed="false">
      <c r="A2572" s="21" t="s">
        <v>49</v>
      </c>
      <c r="B2572" s="28" t="n">
        <v>2</v>
      </c>
      <c r="C2572" s="29" t="s">
        <v>66</v>
      </c>
      <c r="D2572" s="30" t="n">
        <v>4220</v>
      </c>
      <c r="E2572" s="24" t="s">
        <v>92</v>
      </c>
      <c r="F2572" s="15" t="n">
        <v>1</v>
      </c>
      <c r="G2572" s="15" t="n">
        <v>0</v>
      </c>
      <c r="H2572" s="2" t="n">
        <f aca="false">MAX(I2572:J2572)</f>
        <v>0</v>
      </c>
      <c r="I2572" s="15" t="n">
        <v>0</v>
      </c>
      <c r="J2572" s="15" t="n">
        <v>0</v>
      </c>
      <c r="K2572" s="15" t="n">
        <v>7.39059671756999</v>
      </c>
      <c r="L2572" s="15" t="n">
        <v>75</v>
      </c>
      <c r="M2572" s="25" t="n">
        <v>5.79997425</v>
      </c>
      <c r="N2572" s="0" t="str">
        <f aca="false">A2572&amp;"_"&amp;B2572</f>
        <v>MAW746_2</v>
      </c>
      <c r="O2572" s="0" t="n">
        <f aca="false">HLOOKUP(N2572,UP!$C$15:$AH$16,2,0)</f>
        <v>1</v>
      </c>
    </row>
    <row r="2573" customFormat="false" ht="15.75" hidden="false" customHeight="true" outlineLevel="0" collapsed="false">
      <c r="A2573" s="21" t="s">
        <v>49</v>
      </c>
      <c r="B2573" s="28" t="n">
        <v>2</v>
      </c>
      <c r="C2573" s="29" t="s">
        <v>57</v>
      </c>
      <c r="D2573" s="30" t="n">
        <v>4640</v>
      </c>
      <c r="E2573" s="24" t="s">
        <v>92</v>
      </c>
      <c r="F2573" s="15" t="n">
        <v>1</v>
      </c>
      <c r="G2573" s="15" t="n">
        <v>0</v>
      </c>
      <c r="H2573" s="2" t="n">
        <f aca="false">MAX(I2573:J2573)</f>
        <v>0</v>
      </c>
      <c r="I2573" s="15" t="n">
        <v>0</v>
      </c>
      <c r="J2573" s="15" t="n">
        <v>0</v>
      </c>
      <c r="K2573" s="15" t="n">
        <v>4.4136235190283</v>
      </c>
      <c r="L2573" s="15" t="n">
        <v>75</v>
      </c>
      <c r="M2573" s="25" t="n">
        <v>5.79997425</v>
      </c>
      <c r="N2573" s="0" t="str">
        <f aca="false">A2573&amp;"_"&amp;B2573</f>
        <v>MAW746_2</v>
      </c>
      <c r="O2573" s="0" t="n">
        <f aca="false">HLOOKUP(N2573,UP!$C$15:$AH$16,2,0)</f>
        <v>1</v>
      </c>
    </row>
    <row r="2574" customFormat="false" ht="15.75" hidden="false" customHeight="true" outlineLevel="0" collapsed="false">
      <c r="A2574" s="21" t="s">
        <v>49</v>
      </c>
      <c r="B2574" s="28" t="n">
        <v>2</v>
      </c>
      <c r="C2574" s="29" t="s">
        <v>56</v>
      </c>
      <c r="D2574" s="30" t="n">
        <v>4605</v>
      </c>
      <c r="E2574" s="24" t="s">
        <v>92</v>
      </c>
      <c r="F2574" s="15" t="n">
        <v>1</v>
      </c>
      <c r="G2574" s="15" t="n">
        <v>0</v>
      </c>
      <c r="H2574" s="2" t="n">
        <f aca="false">MAX(I2574:J2574)</f>
        <v>0</v>
      </c>
      <c r="I2574" s="15" t="n">
        <v>0</v>
      </c>
      <c r="J2574" s="15" t="n">
        <v>0</v>
      </c>
      <c r="K2574" s="15" t="n">
        <v>5.93886675234614</v>
      </c>
      <c r="L2574" s="15" t="n">
        <v>75</v>
      </c>
      <c r="M2574" s="25" t="n">
        <v>5.79997425</v>
      </c>
      <c r="N2574" s="0" t="str">
        <f aca="false">A2574&amp;"_"&amp;B2574</f>
        <v>MAW746_2</v>
      </c>
      <c r="O2574" s="0" t="n">
        <f aca="false">HLOOKUP(N2574,UP!$C$15:$AH$16,2,0)</f>
        <v>1</v>
      </c>
    </row>
    <row r="2575" customFormat="false" ht="15.75" hidden="false" customHeight="true" outlineLevel="0" collapsed="false">
      <c r="A2575" s="21" t="s">
        <v>49</v>
      </c>
      <c r="B2575" s="28" t="n">
        <v>2</v>
      </c>
      <c r="C2575" s="29" t="s">
        <v>56</v>
      </c>
      <c r="D2575" s="30" t="n">
        <v>4227</v>
      </c>
      <c r="E2575" s="24" t="s">
        <v>92</v>
      </c>
      <c r="F2575" s="15" t="n">
        <v>1</v>
      </c>
      <c r="G2575" s="15" t="n">
        <v>0</v>
      </c>
      <c r="H2575" s="2" t="n">
        <f aca="false">MAX(I2575:J2575)</f>
        <v>0</v>
      </c>
      <c r="I2575" s="15" t="n">
        <v>0</v>
      </c>
      <c r="J2575" s="15" t="n">
        <v>0</v>
      </c>
      <c r="K2575" s="15" t="n">
        <v>6.6614330626718</v>
      </c>
      <c r="L2575" s="15" t="n">
        <v>75</v>
      </c>
      <c r="M2575" s="25" t="n">
        <v>5.79997425</v>
      </c>
      <c r="N2575" s="0" t="str">
        <f aca="false">A2575&amp;"_"&amp;B2575</f>
        <v>MAW746_2</v>
      </c>
      <c r="O2575" s="0" t="n">
        <f aca="false">HLOOKUP(N2575,UP!$C$15:$AH$16,2,0)</f>
        <v>1</v>
      </c>
    </row>
    <row r="2576" customFormat="false" ht="15.75" hidden="false" customHeight="true" outlineLevel="0" collapsed="false">
      <c r="A2576" s="21" t="s">
        <v>49</v>
      </c>
      <c r="B2576" s="28" t="n">
        <v>4</v>
      </c>
      <c r="C2576" s="29" t="s">
        <v>57</v>
      </c>
      <c r="D2576" s="30" t="n">
        <v>4661</v>
      </c>
      <c r="E2576" s="24" t="s">
        <v>92</v>
      </c>
      <c r="F2576" s="15" t="n">
        <v>1</v>
      </c>
      <c r="G2576" s="15" t="n">
        <v>0</v>
      </c>
      <c r="H2576" s="2" t="n">
        <f aca="false">MAX(I2576:J2576)</f>
        <v>0</v>
      </c>
      <c r="I2576" s="15" t="n">
        <v>0</v>
      </c>
      <c r="J2576" s="15" t="n">
        <v>0</v>
      </c>
      <c r="K2576" s="15" t="n">
        <v>6.0403401950571</v>
      </c>
      <c r="L2576" s="15" t="n">
        <v>75</v>
      </c>
      <c r="M2576" s="25" t="n">
        <v>5.79997425</v>
      </c>
      <c r="N2576" s="0" t="str">
        <f aca="false">A2576&amp;"_"&amp;B2576</f>
        <v>MAW746_4</v>
      </c>
      <c r="O2576" s="0" t="n">
        <f aca="false">HLOOKUP(N2576,UP!$C$15:$AH$16,2,0)</f>
        <v>1</v>
      </c>
    </row>
    <row r="2577" customFormat="false" ht="15.75" hidden="false" customHeight="true" outlineLevel="0" collapsed="false">
      <c r="A2577" s="21" t="s">
        <v>49</v>
      </c>
      <c r="B2577" s="28" t="n">
        <v>4</v>
      </c>
      <c r="C2577" s="29" t="s">
        <v>53</v>
      </c>
      <c r="D2577" s="30" t="n">
        <v>4360</v>
      </c>
      <c r="E2577" s="24" t="s">
        <v>92</v>
      </c>
      <c r="F2577" s="15" t="n">
        <v>1</v>
      </c>
      <c r="G2577" s="15" t="n">
        <v>0</v>
      </c>
      <c r="H2577" s="2" t="n">
        <f aca="false">MAX(I2577:J2577)</f>
        <v>0</v>
      </c>
      <c r="I2577" s="15" t="n">
        <v>0</v>
      </c>
      <c r="J2577" s="15" t="n">
        <v>0</v>
      </c>
      <c r="K2577" s="15" t="n">
        <v>4.76830932961859</v>
      </c>
      <c r="L2577" s="15" t="n">
        <v>75</v>
      </c>
      <c r="M2577" s="25" t="n">
        <v>5.79997425</v>
      </c>
      <c r="N2577" s="0" t="str">
        <f aca="false">A2577&amp;"_"&amp;B2577</f>
        <v>MAW746_4</v>
      </c>
      <c r="O2577" s="0" t="n">
        <f aca="false">HLOOKUP(N2577,UP!$C$15:$AH$16,2,0)</f>
        <v>1</v>
      </c>
    </row>
    <row r="2578" customFormat="false" ht="15.75" hidden="false" customHeight="true" outlineLevel="0" collapsed="false">
      <c r="A2578" s="21" t="s">
        <v>49</v>
      </c>
      <c r="B2578" s="28" t="n">
        <v>4</v>
      </c>
      <c r="C2578" s="29" t="s">
        <v>57</v>
      </c>
      <c r="D2578" s="30" t="n">
        <v>4356</v>
      </c>
      <c r="E2578" s="24" t="s">
        <v>92</v>
      </c>
      <c r="F2578" s="15" t="n">
        <v>1</v>
      </c>
      <c r="G2578" s="15" t="n">
        <v>0</v>
      </c>
      <c r="H2578" s="2" t="n">
        <f aca="false">MAX(I2578:J2578)</f>
        <v>0</v>
      </c>
      <c r="I2578" s="15" t="n">
        <v>0</v>
      </c>
      <c r="J2578" s="15" t="n">
        <v>0</v>
      </c>
      <c r="K2578" s="15" t="n">
        <v>5.34490939127682</v>
      </c>
      <c r="L2578" s="15" t="n">
        <v>75</v>
      </c>
      <c r="M2578" s="25" t="n">
        <v>5.79997425</v>
      </c>
      <c r="N2578" s="0" t="str">
        <f aca="false">A2578&amp;"_"&amp;B2578</f>
        <v>MAW746_4</v>
      </c>
      <c r="O2578" s="0" t="n">
        <f aca="false">HLOOKUP(N2578,UP!$C$15:$AH$16,2,0)</f>
        <v>1</v>
      </c>
    </row>
    <row r="2579" customFormat="false" ht="15.75" hidden="false" customHeight="true" outlineLevel="0" collapsed="false">
      <c r="A2579" s="21" t="s">
        <v>49</v>
      </c>
      <c r="B2579" s="28" t="n">
        <v>4</v>
      </c>
      <c r="C2579" s="29" t="s">
        <v>54</v>
      </c>
      <c r="D2579" s="30" t="n">
        <v>4525</v>
      </c>
      <c r="E2579" s="24" t="s">
        <v>92</v>
      </c>
      <c r="F2579" s="15" t="n">
        <v>1</v>
      </c>
      <c r="G2579" s="15" t="n">
        <v>0</v>
      </c>
      <c r="H2579" s="2" t="n">
        <f aca="false">MAX(I2579:J2579)</f>
        <v>0</v>
      </c>
      <c r="I2579" s="15" t="n">
        <v>0</v>
      </c>
      <c r="J2579" s="15" t="n">
        <v>0</v>
      </c>
      <c r="K2579" s="15" t="n">
        <v>8.50868954298259</v>
      </c>
      <c r="L2579" s="15" t="n">
        <v>75</v>
      </c>
      <c r="M2579" s="25" t="n">
        <v>5.79997425</v>
      </c>
      <c r="N2579" s="0" t="str">
        <f aca="false">A2579&amp;"_"&amp;B2579</f>
        <v>MAW746_4</v>
      </c>
      <c r="O2579" s="0" t="n">
        <f aca="false">HLOOKUP(N2579,UP!$C$15:$AH$16,2,0)</f>
        <v>1</v>
      </c>
    </row>
    <row r="2580" customFormat="false" ht="15.75" hidden="false" customHeight="true" outlineLevel="0" collapsed="false">
      <c r="A2580" s="21" t="s">
        <v>49</v>
      </c>
      <c r="B2580" s="28" t="n">
        <v>4</v>
      </c>
      <c r="C2580" s="29" t="s">
        <v>56</v>
      </c>
      <c r="D2580" s="30" t="n">
        <v>4510</v>
      </c>
      <c r="E2580" s="24" t="s">
        <v>92</v>
      </c>
      <c r="F2580" s="15" t="n">
        <v>1</v>
      </c>
      <c r="G2580" s="15" t="n">
        <v>0</v>
      </c>
      <c r="H2580" s="2" t="n">
        <f aca="false">MAX(I2580:J2580)</f>
        <v>0</v>
      </c>
      <c r="I2580" s="15" t="n">
        <v>0</v>
      </c>
      <c r="J2580" s="15" t="n">
        <v>0</v>
      </c>
      <c r="K2580" s="15" t="n">
        <v>7.23367416452318</v>
      </c>
      <c r="L2580" s="15" t="n">
        <v>75</v>
      </c>
      <c r="M2580" s="25" t="n">
        <v>5.79997425</v>
      </c>
      <c r="N2580" s="0" t="str">
        <f aca="false">A2580&amp;"_"&amp;B2580</f>
        <v>MAW746_4</v>
      </c>
      <c r="O2580" s="0" t="n">
        <f aca="false">HLOOKUP(N2580,UP!$C$15:$AH$16,2,0)</f>
        <v>1</v>
      </c>
    </row>
    <row r="2581" customFormat="false" ht="15.75" hidden="false" customHeight="true" outlineLevel="0" collapsed="false">
      <c r="A2581" s="21" t="s">
        <v>49</v>
      </c>
      <c r="B2581" s="28" t="n">
        <v>4</v>
      </c>
      <c r="C2581" s="29" t="s">
        <v>56</v>
      </c>
      <c r="D2581" s="30" t="n">
        <v>4138</v>
      </c>
      <c r="E2581" s="24" t="s">
        <v>92</v>
      </c>
      <c r="F2581" s="15" t="n">
        <v>1</v>
      </c>
      <c r="G2581" s="15" t="n">
        <v>0</v>
      </c>
      <c r="H2581" s="2" t="n">
        <f aca="false">MAX(I2581:J2581)</f>
        <v>0</v>
      </c>
      <c r="I2581" s="15" t="n">
        <v>0</v>
      </c>
      <c r="J2581" s="15" t="n">
        <v>0</v>
      </c>
      <c r="K2581" s="15" t="n">
        <v>5.70010571067332</v>
      </c>
      <c r="L2581" s="15" t="n">
        <v>75</v>
      </c>
      <c r="M2581" s="25" t="n">
        <v>5.79997425</v>
      </c>
      <c r="N2581" s="0" t="str">
        <f aca="false">A2581&amp;"_"&amp;B2581</f>
        <v>MAW746_4</v>
      </c>
      <c r="O2581" s="0" t="n">
        <f aca="false">HLOOKUP(N2581,UP!$C$15:$AH$16,2,0)</f>
        <v>1</v>
      </c>
    </row>
    <row r="2582" customFormat="false" ht="15.75" hidden="false" customHeight="true" outlineLevel="0" collapsed="false">
      <c r="A2582" s="21" t="s">
        <v>49</v>
      </c>
      <c r="B2582" s="28" t="n">
        <v>3</v>
      </c>
      <c r="C2582" s="29" t="s">
        <v>56</v>
      </c>
      <c r="D2582" s="30" t="n">
        <v>4717</v>
      </c>
      <c r="E2582" s="24" t="s">
        <v>92</v>
      </c>
      <c r="F2582" s="15" t="n">
        <v>1</v>
      </c>
      <c r="G2582" s="15" t="n">
        <v>0</v>
      </c>
      <c r="H2582" s="2" t="n">
        <f aca="false">MAX(I2582:J2582)</f>
        <v>0</v>
      </c>
      <c r="I2582" s="15" t="n">
        <v>0</v>
      </c>
      <c r="J2582" s="15" t="n">
        <v>0</v>
      </c>
      <c r="K2582" s="15" t="n">
        <v>6.78662552991735</v>
      </c>
      <c r="L2582" s="15" t="n">
        <v>75</v>
      </c>
      <c r="M2582" s="25" t="n">
        <v>5.79997425</v>
      </c>
      <c r="N2582" s="0" t="str">
        <f aca="false">A2582&amp;"_"&amp;B2582</f>
        <v>MAW746_3</v>
      </c>
      <c r="O2582" s="0" t="n">
        <f aca="false">HLOOKUP(N2582,UP!$C$15:$AH$16,2,0)</f>
        <v>1</v>
      </c>
    </row>
    <row r="2583" customFormat="false" ht="15.75" hidden="false" customHeight="true" outlineLevel="0" collapsed="false">
      <c r="A2583" s="21" t="s">
        <v>49</v>
      </c>
      <c r="B2583" s="28" t="n">
        <v>3</v>
      </c>
      <c r="C2583" s="29" t="s">
        <v>56</v>
      </c>
      <c r="D2583" s="30" t="n">
        <v>4156</v>
      </c>
      <c r="E2583" s="24" t="s">
        <v>92</v>
      </c>
      <c r="F2583" s="15" t="n">
        <v>1</v>
      </c>
      <c r="G2583" s="15" t="n">
        <v>0</v>
      </c>
      <c r="H2583" s="2" t="n">
        <f aca="false">MAX(I2583:J2583)</f>
        <v>0</v>
      </c>
      <c r="I2583" s="15" t="n">
        <v>0</v>
      </c>
      <c r="J2583" s="15" t="n">
        <v>0</v>
      </c>
      <c r="K2583" s="15" t="n">
        <v>7.31991088286422</v>
      </c>
      <c r="L2583" s="15" t="n">
        <v>75</v>
      </c>
      <c r="M2583" s="25" t="n">
        <v>5.79997425</v>
      </c>
      <c r="N2583" s="0" t="str">
        <f aca="false">A2583&amp;"_"&amp;B2583</f>
        <v>MAW746_3</v>
      </c>
      <c r="O2583" s="0" t="n">
        <f aca="false">HLOOKUP(N2583,UP!$C$15:$AH$16,2,0)</f>
        <v>1</v>
      </c>
    </row>
    <row r="2584" customFormat="false" ht="15.75" hidden="false" customHeight="true" outlineLevel="0" collapsed="false">
      <c r="A2584" s="21" t="s">
        <v>49</v>
      </c>
      <c r="B2584" s="28" t="n">
        <v>3</v>
      </c>
      <c r="C2584" s="29" t="s">
        <v>56</v>
      </c>
      <c r="D2584" s="30" t="n">
        <v>4572</v>
      </c>
      <c r="E2584" s="24" t="s">
        <v>92</v>
      </c>
      <c r="F2584" s="15" t="n">
        <v>1</v>
      </c>
      <c r="G2584" s="15" t="n">
        <v>0</v>
      </c>
      <c r="H2584" s="2" t="n">
        <f aca="false">MAX(I2584:J2584)</f>
        <v>0</v>
      </c>
      <c r="I2584" s="15" t="n">
        <v>0</v>
      </c>
      <c r="J2584" s="15" t="n">
        <v>0</v>
      </c>
      <c r="K2584" s="15" t="n">
        <v>7.60485333654481</v>
      </c>
      <c r="L2584" s="15" t="n">
        <v>75</v>
      </c>
      <c r="M2584" s="25" t="n">
        <v>5.79997425</v>
      </c>
      <c r="N2584" s="0" t="str">
        <f aca="false">A2584&amp;"_"&amp;B2584</f>
        <v>MAW746_3</v>
      </c>
      <c r="O2584" s="0" t="n">
        <f aca="false">HLOOKUP(N2584,UP!$C$15:$AH$16,2,0)</f>
        <v>1</v>
      </c>
    </row>
    <row r="2585" customFormat="false" ht="15.75" hidden="false" customHeight="true" outlineLevel="0" collapsed="false">
      <c r="A2585" s="21" t="s">
        <v>49</v>
      </c>
      <c r="B2585" s="28" t="n">
        <v>3</v>
      </c>
      <c r="C2585" s="29" t="s">
        <v>56</v>
      </c>
      <c r="D2585" s="30" t="n">
        <v>4164</v>
      </c>
      <c r="E2585" s="24" t="s">
        <v>92</v>
      </c>
      <c r="F2585" s="15" t="n">
        <v>1</v>
      </c>
      <c r="G2585" s="15" t="n">
        <v>0</v>
      </c>
      <c r="H2585" s="2" t="n">
        <f aca="false">MAX(I2585:J2585)</f>
        <v>0</v>
      </c>
      <c r="I2585" s="15" t="n">
        <v>0</v>
      </c>
      <c r="J2585" s="15" t="n">
        <v>0</v>
      </c>
      <c r="K2585" s="15" t="n">
        <v>7.35132680940012</v>
      </c>
      <c r="L2585" s="15" t="n">
        <v>75</v>
      </c>
      <c r="M2585" s="25" t="n">
        <v>5.79997425</v>
      </c>
      <c r="N2585" s="0" t="str">
        <f aca="false">A2585&amp;"_"&amp;B2585</f>
        <v>MAW746_3</v>
      </c>
      <c r="O2585" s="0" t="n">
        <f aca="false">HLOOKUP(N2585,UP!$C$15:$AH$16,2,0)</f>
        <v>1</v>
      </c>
    </row>
    <row r="2586" customFormat="false" ht="15.75" hidden="false" customHeight="true" outlineLevel="0" collapsed="false">
      <c r="A2586" s="21" t="s">
        <v>49</v>
      </c>
      <c r="B2586" s="28" t="n">
        <v>3</v>
      </c>
      <c r="C2586" s="29" t="s">
        <v>56</v>
      </c>
      <c r="D2586" s="30" t="n">
        <v>4148</v>
      </c>
      <c r="E2586" s="24" t="s">
        <v>92</v>
      </c>
      <c r="F2586" s="15" t="n">
        <v>1</v>
      </c>
      <c r="G2586" s="15" t="n">
        <v>0</v>
      </c>
      <c r="H2586" s="2" t="n">
        <f aca="false">MAX(I2586:J2586)</f>
        <v>0</v>
      </c>
      <c r="I2586" s="15" t="n">
        <v>0</v>
      </c>
      <c r="J2586" s="15" t="n">
        <v>0</v>
      </c>
      <c r="K2586" s="15" t="n">
        <v>6.67635562777635</v>
      </c>
      <c r="L2586" s="15" t="n">
        <v>75</v>
      </c>
      <c r="M2586" s="25" t="n">
        <v>5.79997425</v>
      </c>
      <c r="N2586" s="0" t="str">
        <f aca="false">A2586&amp;"_"&amp;B2586</f>
        <v>MAW746_3</v>
      </c>
      <c r="O2586" s="0" t="n">
        <f aca="false">HLOOKUP(N2586,UP!$C$15:$AH$16,2,0)</f>
        <v>1</v>
      </c>
    </row>
    <row r="2587" customFormat="false" ht="15.75" hidden="false" customHeight="true" outlineLevel="0" collapsed="false">
      <c r="A2587" s="21" t="s">
        <v>49</v>
      </c>
      <c r="B2587" s="28" t="n">
        <v>2</v>
      </c>
      <c r="C2587" s="29" t="s">
        <v>78</v>
      </c>
      <c r="D2587" s="30" t="n">
        <v>4286</v>
      </c>
      <c r="E2587" s="24" t="s">
        <v>92</v>
      </c>
      <c r="F2587" s="15" t="n">
        <v>1</v>
      </c>
      <c r="G2587" s="15" t="n">
        <v>0</v>
      </c>
      <c r="H2587" s="2" t="n">
        <f aca="false">MAX(I2587:J2587)</f>
        <v>0</v>
      </c>
      <c r="I2587" s="15" t="n">
        <v>0</v>
      </c>
      <c r="J2587" s="15" t="n">
        <v>0</v>
      </c>
      <c r="K2587" s="15" t="n">
        <v>7.4169075560438</v>
      </c>
      <c r="L2587" s="15" t="n">
        <v>75</v>
      </c>
      <c r="M2587" s="25" t="n">
        <v>5.79997425</v>
      </c>
      <c r="N2587" s="0" t="str">
        <f aca="false">A2587&amp;"_"&amp;B2587</f>
        <v>MAW746_2</v>
      </c>
      <c r="O2587" s="0" t="n">
        <f aca="false">HLOOKUP(N2587,UP!$C$15:$AH$16,2,0)</f>
        <v>1</v>
      </c>
    </row>
    <row r="2588" customFormat="false" ht="15.75" hidden="false" customHeight="true" outlineLevel="0" collapsed="false">
      <c r="A2588" s="21" t="s">
        <v>49</v>
      </c>
      <c r="B2588" s="28" t="n">
        <v>4</v>
      </c>
      <c r="C2588" s="29" t="s">
        <v>99</v>
      </c>
      <c r="D2588" s="30" t="n">
        <v>4346</v>
      </c>
      <c r="E2588" s="24" t="s">
        <v>92</v>
      </c>
      <c r="F2588" s="15" t="n">
        <v>1</v>
      </c>
      <c r="G2588" s="15" t="n">
        <v>0</v>
      </c>
      <c r="H2588" s="2" t="n">
        <f aca="false">MAX(I2588:J2588)</f>
        <v>0</v>
      </c>
      <c r="I2588" s="15" t="n">
        <v>0</v>
      </c>
      <c r="J2588" s="15" t="n">
        <v>0</v>
      </c>
      <c r="K2588" s="15" t="n">
        <v>7.73774270579166</v>
      </c>
      <c r="L2588" s="15" t="n">
        <v>75</v>
      </c>
      <c r="M2588" s="25" t="n">
        <v>5.79997425</v>
      </c>
      <c r="N2588" s="0" t="str">
        <f aca="false">A2588&amp;"_"&amp;B2588</f>
        <v>MAW746_4</v>
      </c>
      <c r="O2588" s="0" t="n">
        <f aca="false">HLOOKUP(N2588,UP!$C$15:$AH$16,2,0)</f>
        <v>1</v>
      </c>
    </row>
    <row r="2589" customFormat="false" ht="15.75" hidden="false" customHeight="true" outlineLevel="0" collapsed="false">
      <c r="A2589" s="21" t="s">
        <v>49</v>
      </c>
      <c r="B2589" s="28" t="n">
        <v>4</v>
      </c>
      <c r="C2589" s="29" t="s">
        <v>56</v>
      </c>
      <c r="D2589" s="30" t="n">
        <v>4502</v>
      </c>
      <c r="E2589" s="24" t="s">
        <v>92</v>
      </c>
      <c r="F2589" s="15" t="n">
        <v>1</v>
      </c>
      <c r="G2589" s="15" t="n">
        <v>0</v>
      </c>
      <c r="H2589" s="2" t="n">
        <f aca="false">MAX(I2589:J2589)</f>
        <v>0</v>
      </c>
      <c r="I2589" s="15" t="n">
        <v>0</v>
      </c>
      <c r="J2589" s="15" t="n">
        <v>0</v>
      </c>
      <c r="K2589" s="15" t="n">
        <v>5.19415221381268</v>
      </c>
      <c r="L2589" s="15" t="n">
        <v>75</v>
      </c>
      <c r="M2589" s="25" t="n">
        <v>5.79997425</v>
      </c>
      <c r="N2589" s="0" t="str">
        <f aca="false">A2589&amp;"_"&amp;B2589</f>
        <v>MAW746_4</v>
      </c>
      <c r="O2589" s="0" t="n">
        <f aca="false">HLOOKUP(N2589,UP!$C$15:$AH$16,2,0)</f>
        <v>1</v>
      </c>
    </row>
    <row r="2590" customFormat="false" ht="15.75" hidden="false" customHeight="true" outlineLevel="0" collapsed="false">
      <c r="A2590" s="21" t="s">
        <v>49</v>
      </c>
      <c r="B2590" s="28" t="n">
        <v>4</v>
      </c>
      <c r="C2590" s="29" t="s">
        <v>60</v>
      </c>
      <c r="D2590" s="30" t="n">
        <v>4648</v>
      </c>
      <c r="E2590" s="24" t="s">
        <v>92</v>
      </c>
      <c r="F2590" s="15" t="n">
        <v>1</v>
      </c>
      <c r="G2590" s="15" t="n">
        <v>0</v>
      </c>
      <c r="H2590" s="2" t="n">
        <f aca="false">MAX(I2590:J2590)</f>
        <v>0</v>
      </c>
      <c r="I2590" s="15" t="n">
        <v>0</v>
      </c>
      <c r="J2590" s="15" t="n">
        <v>0</v>
      </c>
      <c r="K2590" s="15" t="n">
        <v>6.42997622391857</v>
      </c>
      <c r="L2590" s="15" t="n">
        <v>75</v>
      </c>
      <c r="M2590" s="25" t="n">
        <v>5.79997425</v>
      </c>
      <c r="N2590" s="0" t="str">
        <f aca="false">A2590&amp;"_"&amp;B2590</f>
        <v>MAW746_4</v>
      </c>
      <c r="O2590" s="0" t="n">
        <f aca="false">HLOOKUP(N2590,UP!$C$15:$AH$16,2,0)</f>
        <v>1</v>
      </c>
    </row>
    <row r="2591" customFormat="false" ht="15.75" hidden="false" customHeight="true" outlineLevel="0" collapsed="false">
      <c r="A2591" s="21" t="s">
        <v>49</v>
      </c>
      <c r="B2591" s="28" t="n">
        <v>4</v>
      </c>
      <c r="C2591" s="29" t="s">
        <v>57</v>
      </c>
      <c r="D2591" s="30" t="n">
        <v>4109</v>
      </c>
      <c r="E2591" s="24" t="s">
        <v>92</v>
      </c>
      <c r="F2591" s="15" t="n">
        <v>1</v>
      </c>
      <c r="G2591" s="15" t="n">
        <v>0</v>
      </c>
      <c r="H2591" s="2" t="n">
        <f aca="false">MAX(I2591:J2591)</f>
        <v>0</v>
      </c>
      <c r="I2591" s="15" t="n">
        <v>0</v>
      </c>
      <c r="J2591" s="15" t="n">
        <v>0</v>
      </c>
      <c r="K2591" s="15" t="n">
        <v>6.18076938667256</v>
      </c>
      <c r="L2591" s="15" t="n">
        <v>75</v>
      </c>
      <c r="M2591" s="25" t="n">
        <v>5.79997425</v>
      </c>
      <c r="N2591" s="0" t="str">
        <f aca="false">A2591&amp;"_"&amp;B2591</f>
        <v>MAW746_4</v>
      </c>
      <c r="O2591" s="0" t="n">
        <f aca="false">HLOOKUP(N2591,UP!$C$15:$AH$16,2,0)</f>
        <v>1</v>
      </c>
    </row>
    <row r="2592" customFormat="false" ht="15.75" hidden="false" customHeight="true" outlineLevel="0" collapsed="false">
      <c r="A2592" s="21" t="s">
        <v>49</v>
      </c>
      <c r="B2592" s="28" t="n">
        <v>4</v>
      </c>
      <c r="C2592" s="29" t="s">
        <v>67</v>
      </c>
      <c r="D2592" s="30" t="n">
        <v>4500</v>
      </c>
      <c r="E2592" s="24" t="s">
        <v>92</v>
      </c>
      <c r="F2592" s="15" t="n">
        <v>1</v>
      </c>
      <c r="G2592" s="15" t="n">
        <v>0</v>
      </c>
      <c r="H2592" s="2" t="n">
        <f aca="false">MAX(I2592:J2592)</f>
        <v>0</v>
      </c>
      <c r="I2592" s="15" t="n">
        <v>0</v>
      </c>
      <c r="J2592" s="15" t="n">
        <v>0</v>
      </c>
      <c r="K2592" s="15" t="n">
        <v>7.85476703213788</v>
      </c>
      <c r="L2592" s="15" t="n">
        <v>75</v>
      </c>
      <c r="M2592" s="25" t="n">
        <v>5.79997425</v>
      </c>
      <c r="N2592" s="0" t="str">
        <f aca="false">A2592&amp;"_"&amp;B2592</f>
        <v>MAW746_4</v>
      </c>
      <c r="O2592" s="0" t="n">
        <f aca="false">HLOOKUP(N2592,UP!$C$15:$AH$16,2,0)</f>
        <v>1</v>
      </c>
    </row>
    <row r="2593" customFormat="false" ht="15.75" hidden="false" customHeight="true" outlineLevel="0" collapsed="false">
      <c r="A2593" s="21" t="s">
        <v>49</v>
      </c>
      <c r="B2593" s="28" t="n">
        <v>4</v>
      </c>
      <c r="C2593" s="29" t="s">
        <v>56</v>
      </c>
      <c r="D2593" s="30" t="n">
        <v>4102</v>
      </c>
      <c r="E2593" s="24" t="s">
        <v>92</v>
      </c>
      <c r="F2593" s="15" t="n">
        <v>1</v>
      </c>
      <c r="G2593" s="15" t="n">
        <v>0</v>
      </c>
      <c r="H2593" s="2" t="n">
        <f aca="false">MAX(I2593:J2593)</f>
        <v>0</v>
      </c>
      <c r="I2593" s="15" t="n">
        <v>0</v>
      </c>
      <c r="J2593" s="15" t="n">
        <v>0</v>
      </c>
      <c r="K2593" s="15" t="n">
        <v>8.12510107997928</v>
      </c>
      <c r="L2593" s="15" t="n">
        <v>75</v>
      </c>
      <c r="M2593" s="25" t="n">
        <v>5.79997425</v>
      </c>
      <c r="N2593" s="0" t="str">
        <f aca="false">A2593&amp;"_"&amp;B2593</f>
        <v>MAW746_4</v>
      </c>
      <c r="O2593" s="0" t="n">
        <f aca="false">HLOOKUP(N2593,UP!$C$15:$AH$16,2,0)</f>
        <v>1</v>
      </c>
    </row>
    <row r="2594" customFormat="false" ht="15.75" hidden="false" customHeight="true" outlineLevel="0" collapsed="false">
      <c r="A2594" s="21" t="s">
        <v>49</v>
      </c>
      <c r="B2594" s="28" t="n">
        <v>4</v>
      </c>
      <c r="C2594" s="29" t="s">
        <v>45</v>
      </c>
      <c r="D2594" s="30" t="n">
        <v>4325</v>
      </c>
      <c r="E2594" s="24" t="s">
        <v>92</v>
      </c>
      <c r="F2594" s="15" t="n">
        <v>1</v>
      </c>
      <c r="G2594" s="15" t="n">
        <v>0</v>
      </c>
      <c r="H2594" s="2" t="n">
        <f aca="false">MAX(I2594:J2594)</f>
        <v>0</v>
      </c>
      <c r="I2594" s="15" t="n">
        <v>0</v>
      </c>
      <c r="J2594" s="15" t="n">
        <v>0</v>
      </c>
      <c r="K2594" s="15" t="n">
        <v>5.48239333977955</v>
      </c>
      <c r="L2594" s="15" t="n">
        <v>75</v>
      </c>
      <c r="M2594" s="25" t="n">
        <v>5.79997425</v>
      </c>
      <c r="N2594" s="0" t="str">
        <f aca="false">A2594&amp;"_"&amp;B2594</f>
        <v>MAW746_4</v>
      </c>
      <c r="O2594" s="0" t="n">
        <f aca="false">HLOOKUP(N2594,UP!$C$15:$AH$16,2,0)</f>
        <v>1</v>
      </c>
    </row>
    <row r="2595" customFormat="false" ht="15.75" hidden="false" customHeight="true" outlineLevel="0" collapsed="false">
      <c r="A2595" s="21" t="s">
        <v>49</v>
      </c>
      <c r="B2595" s="28" t="n">
        <v>2</v>
      </c>
      <c r="C2595" s="29" t="s">
        <v>56</v>
      </c>
      <c r="D2595" s="30" t="n">
        <v>4283</v>
      </c>
      <c r="E2595" s="24" t="s">
        <v>92</v>
      </c>
      <c r="F2595" s="15" t="n">
        <v>1</v>
      </c>
      <c r="G2595" s="15" t="n">
        <v>0</v>
      </c>
      <c r="H2595" s="2" t="n">
        <f aca="false">MAX(I2595:J2595)</f>
        <v>0</v>
      </c>
      <c r="I2595" s="15" t="n">
        <v>0</v>
      </c>
      <c r="J2595" s="15" t="n">
        <v>0</v>
      </c>
      <c r="K2595" s="15" t="n">
        <v>7.07643745221101</v>
      </c>
      <c r="L2595" s="15" t="n">
        <v>75</v>
      </c>
      <c r="M2595" s="25" t="n">
        <v>5.79997425</v>
      </c>
      <c r="N2595" s="0" t="str">
        <f aca="false">A2595&amp;"_"&amp;B2595</f>
        <v>MAW746_2</v>
      </c>
      <c r="O2595" s="0" t="n">
        <f aca="false">HLOOKUP(N2595,UP!$C$15:$AH$16,2,0)</f>
        <v>1</v>
      </c>
    </row>
    <row r="2596" customFormat="false" ht="15.75" hidden="false" customHeight="true" outlineLevel="0" collapsed="false">
      <c r="A2596" s="21" t="s">
        <v>49</v>
      </c>
      <c r="B2596" s="28" t="n">
        <v>2</v>
      </c>
      <c r="C2596" s="29" t="s">
        <v>56</v>
      </c>
      <c r="D2596" s="30" t="n">
        <v>4276</v>
      </c>
      <c r="E2596" s="24" t="s">
        <v>92</v>
      </c>
      <c r="F2596" s="15" t="n">
        <v>1</v>
      </c>
      <c r="G2596" s="15" t="n">
        <v>0</v>
      </c>
      <c r="H2596" s="2" t="n">
        <f aca="false">MAX(I2596:J2596)</f>
        <v>0</v>
      </c>
      <c r="I2596" s="15" t="n">
        <v>0</v>
      </c>
      <c r="J2596" s="15" t="n">
        <v>0</v>
      </c>
      <c r="K2596" s="15" t="n">
        <v>5.75932473219349</v>
      </c>
      <c r="L2596" s="15" t="n">
        <v>75</v>
      </c>
      <c r="M2596" s="25" t="n">
        <v>5.79997425</v>
      </c>
      <c r="N2596" s="0" t="str">
        <f aca="false">A2596&amp;"_"&amp;B2596</f>
        <v>MAW746_2</v>
      </c>
      <c r="O2596" s="0" t="n">
        <f aca="false">HLOOKUP(N2596,UP!$C$15:$AH$16,2,0)</f>
        <v>1</v>
      </c>
    </row>
    <row r="2597" customFormat="false" ht="15.75" hidden="false" customHeight="true" outlineLevel="0" collapsed="false">
      <c r="A2597" s="21" t="s">
        <v>49</v>
      </c>
      <c r="B2597" s="28" t="n">
        <v>2</v>
      </c>
      <c r="C2597" s="29" t="s">
        <v>71</v>
      </c>
      <c r="D2597" s="30" t="n">
        <v>4449</v>
      </c>
      <c r="E2597" s="24" t="s">
        <v>92</v>
      </c>
      <c r="F2597" s="15" t="n">
        <v>1</v>
      </c>
      <c r="G2597" s="15" t="n">
        <v>0</v>
      </c>
      <c r="H2597" s="2" t="n">
        <f aca="false">MAX(I2597:J2597)</f>
        <v>0</v>
      </c>
      <c r="I2597" s="15" t="n">
        <v>0</v>
      </c>
      <c r="J2597" s="15" t="n">
        <v>0</v>
      </c>
      <c r="K2597" s="15" t="n">
        <v>5.51106037274356</v>
      </c>
      <c r="L2597" s="15" t="n">
        <v>75</v>
      </c>
      <c r="M2597" s="25" t="n">
        <v>5.79997425</v>
      </c>
      <c r="N2597" s="0" t="str">
        <f aca="false">A2597&amp;"_"&amp;B2597</f>
        <v>MAW746_2</v>
      </c>
      <c r="O2597" s="0" t="n">
        <f aca="false">HLOOKUP(N2597,UP!$C$15:$AH$16,2,0)</f>
        <v>1</v>
      </c>
    </row>
    <row r="2598" customFormat="false" ht="15.75" hidden="false" customHeight="true" outlineLevel="0" collapsed="false">
      <c r="A2598" s="21" t="s">
        <v>49</v>
      </c>
      <c r="B2598" s="28" t="n">
        <v>2</v>
      </c>
      <c r="C2598" s="29" t="s">
        <v>56</v>
      </c>
      <c r="D2598" s="30" t="n">
        <v>4454</v>
      </c>
      <c r="E2598" s="24" t="s">
        <v>92</v>
      </c>
      <c r="F2598" s="15" t="n">
        <v>1</v>
      </c>
      <c r="G2598" s="15" t="n">
        <v>0</v>
      </c>
      <c r="H2598" s="2" t="n">
        <f aca="false">MAX(I2598:J2598)</f>
        <v>0</v>
      </c>
      <c r="I2598" s="15" t="n">
        <v>0</v>
      </c>
      <c r="J2598" s="15" t="n">
        <v>0</v>
      </c>
      <c r="K2598" s="15" t="n">
        <v>5.35586569565622</v>
      </c>
      <c r="L2598" s="15" t="n">
        <v>75</v>
      </c>
      <c r="M2598" s="25" t="n">
        <v>5.79997425</v>
      </c>
      <c r="N2598" s="0" t="str">
        <f aca="false">A2598&amp;"_"&amp;B2598</f>
        <v>MAW746_2</v>
      </c>
      <c r="O2598" s="0" t="n">
        <f aca="false">HLOOKUP(N2598,UP!$C$15:$AH$16,2,0)</f>
        <v>1</v>
      </c>
    </row>
    <row r="2599" customFormat="false" ht="15.75" hidden="false" customHeight="true" outlineLevel="0" collapsed="false">
      <c r="A2599" s="21" t="s">
        <v>49</v>
      </c>
      <c r="B2599" s="28" t="n">
        <v>2</v>
      </c>
      <c r="C2599" s="29" t="s">
        <v>57</v>
      </c>
      <c r="D2599" s="30" t="n">
        <v>4073</v>
      </c>
      <c r="E2599" s="24" t="s">
        <v>92</v>
      </c>
      <c r="F2599" s="15" t="n">
        <v>1</v>
      </c>
      <c r="G2599" s="15" t="n">
        <v>0</v>
      </c>
      <c r="H2599" s="2" t="n">
        <f aca="false">MAX(I2599:J2599)</f>
        <v>0</v>
      </c>
      <c r="I2599" s="15" t="n">
        <v>0</v>
      </c>
      <c r="J2599" s="15" t="n">
        <v>0</v>
      </c>
      <c r="K2599" s="15" t="n">
        <v>5.68376942887466</v>
      </c>
      <c r="L2599" s="15" t="n">
        <v>75</v>
      </c>
      <c r="M2599" s="25" t="n">
        <v>5.79997425</v>
      </c>
      <c r="N2599" s="0" t="str">
        <f aca="false">A2599&amp;"_"&amp;B2599</f>
        <v>MAW746_2</v>
      </c>
      <c r="O2599" s="0" t="n">
        <f aca="false">HLOOKUP(N2599,UP!$C$15:$AH$16,2,0)</f>
        <v>1</v>
      </c>
    </row>
    <row r="2600" customFormat="false" ht="15.75" hidden="false" customHeight="true" outlineLevel="0" collapsed="false">
      <c r="A2600" s="21" t="s">
        <v>49</v>
      </c>
      <c r="B2600" s="28" t="n">
        <v>2</v>
      </c>
      <c r="C2600" s="29" t="s">
        <v>57</v>
      </c>
      <c r="D2600" s="30" t="n">
        <v>4471</v>
      </c>
      <c r="E2600" s="24" t="s">
        <v>92</v>
      </c>
      <c r="F2600" s="15" t="n">
        <v>1</v>
      </c>
      <c r="G2600" s="15" t="n">
        <v>0</v>
      </c>
      <c r="H2600" s="2" t="n">
        <f aca="false">MAX(I2600:J2600)</f>
        <v>0</v>
      </c>
      <c r="I2600" s="15" t="n">
        <v>0</v>
      </c>
      <c r="J2600" s="15" t="n">
        <v>0</v>
      </c>
      <c r="K2600" s="15" t="n">
        <v>5.71777716934976</v>
      </c>
      <c r="L2600" s="15" t="n">
        <v>75</v>
      </c>
      <c r="M2600" s="25" t="n">
        <v>5.79997425</v>
      </c>
      <c r="N2600" s="0" t="str">
        <f aca="false">A2600&amp;"_"&amp;B2600</f>
        <v>MAW746_2</v>
      </c>
      <c r="O2600" s="0" t="n">
        <f aca="false">HLOOKUP(N2600,UP!$C$15:$AH$16,2,0)</f>
        <v>1</v>
      </c>
    </row>
    <row r="2601" customFormat="false" ht="15.75" hidden="false" customHeight="true" outlineLevel="0" collapsed="false">
      <c r="A2601" s="21" t="s">
        <v>59</v>
      </c>
      <c r="B2601" s="28" t="n">
        <v>1</v>
      </c>
      <c r="C2601" s="34" t="s">
        <v>56</v>
      </c>
      <c r="D2601" s="34" t="n">
        <v>7054</v>
      </c>
      <c r="E2601" s="24" t="s">
        <v>92</v>
      </c>
      <c r="F2601" s="15" t="n">
        <v>1</v>
      </c>
      <c r="G2601" s="15" t="n">
        <v>0</v>
      </c>
      <c r="H2601" s="2" t="n">
        <f aca="false">MAX(I2601:J2601)</f>
        <v>0</v>
      </c>
      <c r="I2601" s="15" t="n">
        <v>0</v>
      </c>
      <c r="J2601" s="15" t="n">
        <v>0</v>
      </c>
      <c r="K2601" s="15" t="n">
        <v>4.39803336548486</v>
      </c>
      <c r="L2601" s="15" t="n">
        <v>75</v>
      </c>
      <c r="M2601" s="25" t="n">
        <v>5.79997425</v>
      </c>
      <c r="N2601" s="0" t="str">
        <f aca="false">A2601&amp;"_"&amp;B2601</f>
        <v>MAW748_1</v>
      </c>
      <c r="O2601" s="0" t="n">
        <f aca="false">HLOOKUP(N2601,UP!$C$15:$AH$16,2,0)</f>
        <v>0</v>
      </c>
    </row>
    <row r="2602" customFormat="false" ht="15.75" hidden="false" customHeight="true" outlineLevel="0" collapsed="false">
      <c r="A2602" s="21" t="s">
        <v>59</v>
      </c>
      <c r="B2602" s="28" t="n">
        <v>1</v>
      </c>
      <c r="C2602" s="34" t="s">
        <v>56</v>
      </c>
      <c r="D2602" s="34" t="n">
        <v>8559</v>
      </c>
      <c r="E2602" s="24" t="s">
        <v>92</v>
      </c>
      <c r="F2602" s="15" t="n">
        <v>1</v>
      </c>
      <c r="G2602" s="15" t="n">
        <v>0</v>
      </c>
      <c r="H2602" s="2" t="n">
        <f aca="false">MAX(I2602:J2602)</f>
        <v>0</v>
      </c>
      <c r="I2602" s="15" t="n">
        <v>0</v>
      </c>
      <c r="J2602" s="15" t="n">
        <v>0</v>
      </c>
      <c r="K2602" s="15" t="n">
        <v>4.79124295598979</v>
      </c>
      <c r="L2602" s="15" t="n">
        <v>75</v>
      </c>
      <c r="M2602" s="25" t="n">
        <v>5.79997425</v>
      </c>
      <c r="N2602" s="0" t="str">
        <f aca="false">A2602&amp;"_"&amp;B2602</f>
        <v>MAW748_1</v>
      </c>
      <c r="O2602" s="0" t="n">
        <f aca="false">HLOOKUP(N2602,UP!$C$15:$AH$16,2,0)</f>
        <v>0</v>
      </c>
    </row>
    <row r="2603" customFormat="false" ht="15.75" hidden="false" customHeight="true" outlineLevel="0" collapsed="false">
      <c r="A2603" s="21" t="s">
        <v>59</v>
      </c>
      <c r="B2603" s="28" t="n">
        <v>1</v>
      </c>
      <c r="C2603" s="34" t="s">
        <v>56</v>
      </c>
      <c r="D2603" s="34" t="n">
        <v>5880</v>
      </c>
      <c r="E2603" s="24" t="s">
        <v>92</v>
      </c>
      <c r="F2603" s="15" t="n">
        <v>1</v>
      </c>
      <c r="G2603" s="15" t="n">
        <v>0</v>
      </c>
      <c r="H2603" s="2" t="n">
        <f aca="false">MAX(I2603:J2603)</f>
        <v>0</v>
      </c>
      <c r="I2603" s="15" t="n">
        <v>0</v>
      </c>
      <c r="J2603" s="15" t="n">
        <v>0</v>
      </c>
      <c r="K2603" s="15" t="n">
        <v>3.95212355821596</v>
      </c>
      <c r="L2603" s="15" t="n">
        <v>75</v>
      </c>
      <c r="M2603" s="25" t="n">
        <v>5.79997425</v>
      </c>
      <c r="N2603" s="0" t="str">
        <f aca="false">A2603&amp;"_"&amp;B2603</f>
        <v>MAW748_1</v>
      </c>
      <c r="O2603" s="0" t="n">
        <f aca="false">HLOOKUP(N2603,UP!$C$15:$AH$16,2,0)</f>
        <v>0</v>
      </c>
    </row>
    <row r="2604" customFormat="false" ht="15.75" hidden="false" customHeight="true" outlineLevel="0" collapsed="false">
      <c r="A2604" s="21" t="s">
        <v>59</v>
      </c>
      <c r="B2604" s="28" t="n">
        <v>1</v>
      </c>
      <c r="C2604" s="34" t="s">
        <v>56</v>
      </c>
      <c r="D2604" s="34" t="n">
        <v>5862</v>
      </c>
      <c r="E2604" s="24" t="s">
        <v>92</v>
      </c>
      <c r="F2604" s="15" t="n">
        <v>1</v>
      </c>
      <c r="G2604" s="15" t="n">
        <v>0</v>
      </c>
      <c r="H2604" s="2" t="n">
        <f aca="false">MAX(I2604:J2604)</f>
        <v>0</v>
      </c>
      <c r="I2604" s="15" t="n">
        <v>0</v>
      </c>
      <c r="J2604" s="15" t="n">
        <v>0</v>
      </c>
      <c r="K2604" s="15" t="n">
        <v>5.33956868376572</v>
      </c>
      <c r="L2604" s="15" t="n">
        <v>75</v>
      </c>
      <c r="M2604" s="25" t="n">
        <v>5.79997425</v>
      </c>
      <c r="N2604" s="0" t="str">
        <f aca="false">A2604&amp;"_"&amp;B2604</f>
        <v>MAW748_1</v>
      </c>
      <c r="O2604" s="0" t="n">
        <f aca="false">HLOOKUP(N2604,UP!$C$15:$AH$16,2,0)</f>
        <v>0</v>
      </c>
    </row>
    <row r="2605" customFormat="false" ht="15.75" hidden="false" customHeight="true" outlineLevel="0" collapsed="false">
      <c r="A2605" s="21" t="s">
        <v>59</v>
      </c>
      <c r="B2605" s="28" t="n">
        <v>1</v>
      </c>
      <c r="C2605" s="34" t="s">
        <v>56</v>
      </c>
      <c r="D2605" s="34" t="n">
        <v>7973</v>
      </c>
      <c r="E2605" s="24" t="s">
        <v>92</v>
      </c>
      <c r="F2605" s="15" t="n">
        <v>1</v>
      </c>
      <c r="G2605" s="15" t="n">
        <v>0</v>
      </c>
      <c r="H2605" s="2" t="n">
        <f aca="false">MAX(I2605:J2605)</f>
        <v>0</v>
      </c>
      <c r="I2605" s="15" t="n">
        <v>0</v>
      </c>
      <c r="J2605" s="15" t="n">
        <v>0</v>
      </c>
      <c r="K2605" s="15" t="n">
        <v>6.19164715123561</v>
      </c>
      <c r="L2605" s="15" t="n">
        <v>75</v>
      </c>
      <c r="M2605" s="25" t="n">
        <v>5.79997425</v>
      </c>
      <c r="N2605" s="0" t="str">
        <f aca="false">A2605&amp;"_"&amp;B2605</f>
        <v>MAW748_1</v>
      </c>
      <c r="O2605" s="0" t="n">
        <f aca="false">HLOOKUP(N2605,UP!$C$15:$AH$16,2,0)</f>
        <v>0</v>
      </c>
    </row>
    <row r="2606" customFormat="false" ht="15.75" hidden="false" customHeight="true" outlineLevel="0" collapsed="false">
      <c r="A2606" s="21" t="s">
        <v>59</v>
      </c>
      <c r="B2606" s="28" t="n">
        <v>1</v>
      </c>
      <c r="C2606" s="34" t="s">
        <v>57</v>
      </c>
      <c r="D2606" s="34" t="n">
        <v>7058</v>
      </c>
      <c r="E2606" s="24" t="s">
        <v>92</v>
      </c>
      <c r="F2606" s="15" t="n">
        <v>1</v>
      </c>
      <c r="G2606" s="15" t="n">
        <v>0</v>
      </c>
      <c r="H2606" s="2" t="n">
        <f aca="false">MAX(I2606:J2606)</f>
        <v>0</v>
      </c>
      <c r="I2606" s="15" t="n">
        <v>0</v>
      </c>
      <c r="J2606" s="15" t="n">
        <v>0</v>
      </c>
      <c r="K2606" s="15" t="n">
        <v>5.25321415570017</v>
      </c>
      <c r="L2606" s="15" t="n">
        <v>75</v>
      </c>
      <c r="M2606" s="25" t="n">
        <v>5.79997425</v>
      </c>
      <c r="N2606" s="0" t="str">
        <f aca="false">A2606&amp;"_"&amp;B2606</f>
        <v>MAW748_1</v>
      </c>
      <c r="O2606" s="0" t="n">
        <f aca="false">HLOOKUP(N2606,UP!$C$15:$AH$16,2,0)</f>
        <v>0</v>
      </c>
    </row>
    <row r="2607" customFormat="false" ht="15.75" hidden="false" customHeight="true" outlineLevel="0" collapsed="false">
      <c r="A2607" s="21" t="s">
        <v>59</v>
      </c>
      <c r="B2607" s="28" t="n">
        <v>1</v>
      </c>
      <c r="C2607" s="34" t="s">
        <v>56</v>
      </c>
      <c r="D2607" s="34" t="n">
        <v>7142</v>
      </c>
      <c r="E2607" s="24" t="s">
        <v>92</v>
      </c>
      <c r="F2607" s="15" t="n">
        <v>1</v>
      </c>
      <c r="G2607" s="15" t="n">
        <v>0</v>
      </c>
      <c r="H2607" s="2" t="n">
        <f aca="false">MAX(I2607:J2607)</f>
        <v>0</v>
      </c>
      <c r="I2607" s="15" t="n">
        <v>0</v>
      </c>
      <c r="J2607" s="15" t="n">
        <v>0</v>
      </c>
      <c r="K2607" s="15" t="n">
        <v>5.62702441156919</v>
      </c>
      <c r="L2607" s="15" t="n">
        <v>75</v>
      </c>
      <c r="M2607" s="25" t="n">
        <v>5.79997425</v>
      </c>
      <c r="N2607" s="0" t="str">
        <f aca="false">A2607&amp;"_"&amp;B2607</f>
        <v>MAW748_1</v>
      </c>
      <c r="O2607" s="0" t="n">
        <f aca="false">HLOOKUP(N2607,UP!$C$15:$AH$16,2,0)</f>
        <v>0</v>
      </c>
    </row>
    <row r="2608" customFormat="false" ht="15.75" hidden="false" customHeight="true" outlineLevel="0" collapsed="false">
      <c r="A2608" s="21" t="s">
        <v>59</v>
      </c>
      <c r="B2608" s="28" t="n">
        <v>1</v>
      </c>
      <c r="C2608" s="34" t="s">
        <v>56</v>
      </c>
      <c r="D2608" s="34" t="n">
        <v>7067</v>
      </c>
      <c r="E2608" s="24" t="s">
        <v>92</v>
      </c>
      <c r="F2608" s="15" t="n">
        <v>1</v>
      </c>
      <c r="G2608" s="15" t="n">
        <v>0</v>
      </c>
      <c r="H2608" s="2" t="n">
        <f aca="false">MAX(I2608:J2608)</f>
        <v>0</v>
      </c>
      <c r="I2608" s="15" t="n">
        <v>0</v>
      </c>
      <c r="J2608" s="15" t="n">
        <v>0</v>
      </c>
      <c r="K2608" s="15" t="n">
        <v>3.69137136796801</v>
      </c>
      <c r="L2608" s="15" t="n">
        <v>75</v>
      </c>
      <c r="M2608" s="25" t="n">
        <v>5.79997425</v>
      </c>
      <c r="N2608" s="0" t="str">
        <f aca="false">A2608&amp;"_"&amp;B2608</f>
        <v>MAW748_1</v>
      </c>
      <c r="O2608" s="0" t="n">
        <f aca="false">HLOOKUP(N2608,UP!$C$15:$AH$16,2,0)</f>
        <v>0</v>
      </c>
    </row>
    <row r="2609" customFormat="false" ht="15.75" hidden="false" customHeight="true" outlineLevel="0" collapsed="false">
      <c r="A2609" s="21" t="s">
        <v>59</v>
      </c>
      <c r="B2609" s="28" t="n">
        <v>2</v>
      </c>
      <c r="C2609" s="34" t="s">
        <v>56</v>
      </c>
      <c r="D2609" s="34" t="n">
        <v>7979</v>
      </c>
      <c r="E2609" s="24" t="s">
        <v>92</v>
      </c>
      <c r="F2609" s="15" t="n">
        <v>1</v>
      </c>
      <c r="G2609" s="15" t="n">
        <v>0</v>
      </c>
      <c r="H2609" s="2" t="n">
        <f aca="false">MAX(I2609:J2609)</f>
        <v>0</v>
      </c>
      <c r="I2609" s="15" t="n">
        <v>0</v>
      </c>
      <c r="J2609" s="15" t="n">
        <v>0</v>
      </c>
      <c r="K2609" s="15" t="n">
        <v>1.83783170235003</v>
      </c>
      <c r="L2609" s="15" t="n">
        <v>75</v>
      </c>
      <c r="M2609" s="25" t="n">
        <v>5.79997425</v>
      </c>
      <c r="N2609" s="0" t="str">
        <f aca="false">A2609&amp;"_"&amp;B2609</f>
        <v>MAW748_2</v>
      </c>
      <c r="O2609" s="0" t="n">
        <f aca="false">HLOOKUP(N2609,UP!$C$15:$AH$16,2,0)</f>
        <v>0</v>
      </c>
    </row>
    <row r="2610" customFormat="false" ht="15.75" hidden="false" customHeight="true" outlineLevel="0" collapsed="false">
      <c r="A2610" s="21" t="s">
        <v>59</v>
      </c>
      <c r="B2610" s="28" t="n">
        <v>1</v>
      </c>
      <c r="C2610" s="34" t="s">
        <v>56</v>
      </c>
      <c r="D2610" s="34" t="n">
        <v>7447</v>
      </c>
      <c r="E2610" s="24" t="s">
        <v>92</v>
      </c>
      <c r="F2610" s="15" t="n">
        <v>1</v>
      </c>
      <c r="G2610" s="15" t="n">
        <v>0</v>
      </c>
      <c r="H2610" s="2" t="n">
        <f aca="false">MAX(I2610:J2610)</f>
        <v>0</v>
      </c>
      <c r="I2610" s="15" t="n">
        <v>0</v>
      </c>
      <c r="J2610" s="15" t="n">
        <v>0</v>
      </c>
      <c r="K2610" s="15" t="n">
        <v>4.76076950724997</v>
      </c>
      <c r="L2610" s="15" t="n">
        <v>75</v>
      </c>
      <c r="M2610" s="25" t="n">
        <v>5.79997425</v>
      </c>
      <c r="N2610" s="0" t="str">
        <f aca="false">A2610&amp;"_"&amp;B2610</f>
        <v>MAW748_1</v>
      </c>
      <c r="O2610" s="0" t="n">
        <f aca="false">HLOOKUP(N2610,UP!$C$15:$AH$16,2,0)</f>
        <v>0</v>
      </c>
    </row>
    <row r="2611" customFormat="false" ht="15.75" hidden="false" customHeight="true" outlineLevel="0" collapsed="false">
      <c r="A2611" s="21" t="s">
        <v>59</v>
      </c>
      <c r="B2611" s="28" t="n">
        <v>3</v>
      </c>
      <c r="C2611" s="39" t="s">
        <v>56</v>
      </c>
      <c r="D2611" s="39" t="n">
        <v>7721</v>
      </c>
      <c r="E2611" s="24" t="s">
        <v>92</v>
      </c>
      <c r="F2611" s="15" t="n">
        <v>1</v>
      </c>
      <c r="G2611" s="15" t="n">
        <v>0</v>
      </c>
      <c r="H2611" s="2" t="n">
        <f aca="false">MAX(I2611:J2611)</f>
        <v>0</v>
      </c>
      <c r="I2611" s="15" t="n">
        <v>0</v>
      </c>
      <c r="J2611" s="15" t="n">
        <v>0</v>
      </c>
      <c r="K2611" s="15" t="n">
        <v>5.53093094627751</v>
      </c>
      <c r="L2611" s="15" t="n">
        <v>75</v>
      </c>
      <c r="M2611" s="25" t="n">
        <v>5.79997425</v>
      </c>
      <c r="N2611" s="0" t="str">
        <f aca="false">A2611&amp;"_"&amp;B2611</f>
        <v>MAW748_3</v>
      </c>
      <c r="O2611" s="0" t="n">
        <f aca="false">HLOOKUP(N2611,UP!$C$15:$AH$16,2,0)</f>
        <v>0</v>
      </c>
    </row>
    <row r="2612" customFormat="false" ht="15.75" hidden="false" customHeight="true" outlineLevel="0" collapsed="false">
      <c r="A2612" s="21" t="s">
        <v>59</v>
      </c>
      <c r="B2612" s="28" t="n">
        <v>3</v>
      </c>
      <c r="C2612" s="39" t="s">
        <v>56</v>
      </c>
      <c r="D2612" s="39" t="n">
        <v>7991</v>
      </c>
      <c r="E2612" s="24" t="s">
        <v>92</v>
      </c>
      <c r="F2612" s="15" t="n">
        <v>1</v>
      </c>
      <c r="G2612" s="15" t="n">
        <v>0</v>
      </c>
      <c r="H2612" s="2" t="n">
        <f aca="false">MAX(I2612:J2612)</f>
        <v>0</v>
      </c>
      <c r="I2612" s="15" t="n">
        <v>0</v>
      </c>
      <c r="J2612" s="15" t="n">
        <v>0</v>
      </c>
      <c r="K2612" s="15" t="n">
        <v>4.23337464052859</v>
      </c>
      <c r="L2612" s="15" t="n">
        <v>75</v>
      </c>
      <c r="M2612" s="25" t="n">
        <v>5.79997425</v>
      </c>
      <c r="N2612" s="0" t="str">
        <f aca="false">A2612&amp;"_"&amp;B2612</f>
        <v>MAW748_3</v>
      </c>
      <c r="O2612" s="0" t="n">
        <f aca="false">HLOOKUP(N2612,UP!$C$15:$AH$16,2,0)</f>
        <v>0</v>
      </c>
    </row>
    <row r="2613" customFormat="false" ht="15.75" hidden="false" customHeight="true" outlineLevel="0" collapsed="false">
      <c r="A2613" s="21" t="s">
        <v>59</v>
      </c>
      <c r="B2613" s="28" t="n">
        <v>3</v>
      </c>
      <c r="C2613" s="39" t="s">
        <v>56</v>
      </c>
      <c r="D2613" s="39" t="n">
        <v>7752</v>
      </c>
      <c r="E2613" s="24" t="s">
        <v>92</v>
      </c>
      <c r="F2613" s="15" t="n">
        <v>1</v>
      </c>
      <c r="G2613" s="15" t="n">
        <v>0</v>
      </c>
      <c r="H2613" s="2" t="n">
        <f aca="false">MAX(I2613:J2613)</f>
        <v>0</v>
      </c>
      <c r="I2613" s="15" t="n">
        <v>0</v>
      </c>
      <c r="J2613" s="15" t="n">
        <v>0</v>
      </c>
      <c r="K2613" s="15" t="n">
        <v>6.47148451685413</v>
      </c>
      <c r="L2613" s="15" t="n">
        <v>75</v>
      </c>
      <c r="M2613" s="25" t="n">
        <v>5.79997425</v>
      </c>
      <c r="N2613" s="0" t="str">
        <f aca="false">A2613&amp;"_"&amp;B2613</f>
        <v>MAW748_3</v>
      </c>
      <c r="O2613" s="0" t="n">
        <f aca="false">HLOOKUP(N2613,UP!$C$15:$AH$16,2,0)</f>
        <v>0</v>
      </c>
    </row>
    <row r="2614" customFormat="false" ht="15.75" hidden="false" customHeight="true" outlineLevel="0" collapsed="false">
      <c r="A2614" s="21" t="s">
        <v>69</v>
      </c>
      <c r="B2614" s="12" t="n">
        <v>1</v>
      </c>
      <c r="C2614" s="44" t="s">
        <v>66</v>
      </c>
      <c r="D2614" s="44" t="n">
        <v>18743</v>
      </c>
      <c r="E2614" s="24" t="s">
        <v>92</v>
      </c>
      <c r="F2614" s="15" t="n">
        <v>1</v>
      </c>
      <c r="G2614" s="15" t="n">
        <v>0</v>
      </c>
      <c r="H2614" s="2" t="n">
        <f aca="false">MAX(I2614:J2614)</f>
        <v>0</v>
      </c>
      <c r="I2614" s="15" t="n">
        <v>0</v>
      </c>
      <c r="J2614" s="15" t="n">
        <v>0</v>
      </c>
      <c r="K2614" s="15" t="n">
        <v>4.67394374028639</v>
      </c>
      <c r="L2614" s="15" t="n">
        <v>75</v>
      </c>
      <c r="M2614" s="25" t="n">
        <v>5.79997425</v>
      </c>
      <c r="N2614" s="0" t="str">
        <f aca="false">A2614&amp;"_"&amp;B2614</f>
        <v>MAW750_1</v>
      </c>
      <c r="O2614" s="0" t="n">
        <f aca="false">HLOOKUP(N2614,UP!$C$15:$AH$16,2,0)</f>
        <v>0</v>
      </c>
    </row>
    <row r="2615" customFormat="false" ht="15.75" hidden="false" customHeight="true" outlineLevel="0" collapsed="false">
      <c r="A2615" s="21" t="s">
        <v>69</v>
      </c>
      <c r="B2615" s="12" t="n">
        <v>1</v>
      </c>
      <c r="C2615" s="44" t="s">
        <v>66</v>
      </c>
      <c r="D2615" s="44" t="n">
        <v>19863</v>
      </c>
      <c r="E2615" s="24" t="s">
        <v>92</v>
      </c>
      <c r="F2615" s="15" t="n">
        <v>1</v>
      </c>
      <c r="G2615" s="15" t="n">
        <v>0</v>
      </c>
      <c r="H2615" s="2" t="n">
        <f aca="false">MAX(I2615:J2615)</f>
        <v>0</v>
      </c>
      <c r="I2615" s="15" t="n">
        <v>0</v>
      </c>
      <c r="J2615" s="15" t="n">
        <v>0</v>
      </c>
      <c r="K2615" s="15" t="n">
        <v>7.04506079558328</v>
      </c>
      <c r="L2615" s="15" t="n">
        <v>75</v>
      </c>
      <c r="M2615" s="25" t="n">
        <v>5.79997425</v>
      </c>
      <c r="N2615" s="0" t="str">
        <f aca="false">A2615&amp;"_"&amp;B2615</f>
        <v>MAW750_1</v>
      </c>
      <c r="O2615" s="0" t="n">
        <f aca="false">HLOOKUP(N2615,UP!$C$15:$AH$16,2,0)</f>
        <v>0</v>
      </c>
    </row>
    <row r="2616" customFormat="false" ht="15.75" hidden="false" customHeight="true" outlineLevel="0" collapsed="false">
      <c r="A2616" s="21" t="s">
        <v>69</v>
      </c>
      <c r="B2616" s="12" t="n">
        <v>1</v>
      </c>
      <c r="C2616" s="44" t="s">
        <v>66</v>
      </c>
      <c r="D2616" s="44" t="n">
        <v>19691</v>
      </c>
      <c r="E2616" s="24" t="s">
        <v>92</v>
      </c>
      <c r="F2616" s="15" t="n">
        <v>1</v>
      </c>
      <c r="G2616" s="15" t="n">
        <v>0</v>
      </c>
      <c r="H2616" s="2" t="n">
        <f aca="false">MAX(I2616:J2616)</f>
        <v>0</v>
      </c>
      <c r="I2616" s="15" t="n">
        <v>0</v>
      </c>
      <c r="J2616" s="15" t="n">
        <v>0</v>
      </c>
      <c r="K2616" s="15" t="n">
        <v>4.79611242460286</v>
      </c>
      <c r="L2616" s="15" t="n">
        <v>75</v>
      </c>
      <c r="M2616" s="25" t="n">
        <v>5.79997425</v>
      </c>
      <c r="N2616" s="0" t="str">
        <f aca="false">A2616&amp;"_"&amp;B2616</f>
        <v>MAW750_1</v>
      </c>
      <c r="O2616" s="0" t="n">
        <f aca="false">HLOOKUP(N2616,UP!$C$15:$AH$16,2,0)</f>
        <v>0</v>
      </c>
    </row>
    <row r="2617" customFormat="false" ht="15.75" hidden="false" customHeight="true" outlineLevel="0" collapsed="false">
      <c r="A2617" s="21" t="s">
        <v>69</v>
      </c>
      <c r="B2617" s="12" t="n">
        <v>1</v>
      </c>
      <c r="C2617" s="44" t="s">
        <v>66</v>
      </c>
      <c r="D2617" s="44" t="n">
        <v>18488</v>
      </c>
      <c r="E2617" s="24" t="s">
        <v>92</v>
      </c>
      <c r="F2617" s="15" t="n">
        <v>1</v>
      </c>
      <c r="G2617" s="15" t="n">
        <v>0</v>
      </c>
      <c r="H2617" s="2" t="n">
        <f aca="false">MAX(I2617:J2617)</f>
        <v>0</v>
      </c>
      <c r="I2617" s="15" t="n">
        <v>0</v>
      </c>
      <c r="J2617" s="15" t="n">
        <v>0</v>
      </c>
      <c r="K2617" s="15" t="n">
        <v>6.76031469144354</v>
      </c>
      <c r="L2617" s="15" t="n">
        <v>75</v>
      </c>
      <c r="M2617" s="25" t="n">
        <v>5.79997425</v>
      </c>
      <c r="N2617" s="0" t="str">
        <f aca="false">A2617&amp;"_"&amp;B2617</f>
        <v>MAW750_1</v>
      </c>
      <c r="O2617" s="0" t="n">
        <f aca="false">HLOOKUP(N2617,UP!$C$15:$AH$16,2,0)</f>
        <v>0</v>
      </c>
    </row>
    <row r="2618" customFormat="false" ht="15.75" hidden="false" customHeight="true" outlineLevel="0" collapsed="false">
      <c r="A2618" s="21" t="s">
        <v>69</v>
      </c>
      <c r="B2618" s="12" t="n">
        <v>1</v>
      </c>
      <c r="C2618" s="44" t="s">
        <v>66</v>
      </c>
      <c r="D2618" s="44" t="n">
        <v>18572</v>
      </c>
      <c r="E2618" s="24" t="s">
        <v>92</v>
      </c>
      <c r="F2618" s="15" t="n">
        <v>1</v>
      </c>
      <c r="G2618" s="15" t="n">
        <v>0</v>
      </c>
      <c r="H2618" s="2" t="n">
        <f aca="false">MAX(I2618:J2618)</f>
        <v>0</v>
      </c>
      <c r="I2618" s="15" t="n">
        <v>0</v>
      </c>
      <c r="J2618" s="15" t="n">
        <v>0</v>
      </c>
      <c r="K2618" s="15" t="n">
        <v>7.80913539884449</v>
      </c>
      <c r="L2618" s="15" t="n">
        <v>75</v>
      </c>
      <c r="M2618" s="25" t="n">
        <v>5.79997425</v>
      </c>
      <c r="N2618" s="0" t="str">
        <f aca="false">A2618&amp;"_"&amp;B2618</f>
        <v>MAW750_1</v>
      </c>
      <c r="O2618" s="0" t="n">
        <f aca="false">HLOOKUP(N2618,UP!$C$15:$AH$16,2,0)</f>
        <v>0</v>
      </c>
    </row>
    <row r="2619" customFormat="false" ht="15.75" hidden="false" customHeight="true" outlineLevel="0" collapsed="false">
      <c r="A2619" s="21" t="s">
        <v>69</v>
      </c>
      <c r="B2619" s="12" t="n">
        <v>1</v>
      </c>
      <c r="C2619" s="44" t="s">
        <v>66</v>
      </c>
      <c r="D2619" s="44" t="n">
        <v>18069</v>
      </c>
      <c r="E2619" s="24" t="s">
        <v>92</v>
      </c>
      <c r="F2619" s="15" t="n">
        <v>1</v>
      </c>
      <c r="G2619" s="15" t="n">
        <v>0</v>
      </c>
      <c r="H2619" s="2" t="n">
        <f aca="false">MAX(I2619:J2619)</f>
        <v>0</v>
      </c>
      <c r="I2619" s="15" t="n">
        <v>0</v>
      </c>
      <c r="J2619" s="15" t="n">
        <v>0</v>
      </c>
      <c r="K2619" s="15" t="n">
        <v>4.63070757139136</v>
      </c>
      <c r="L2619" s="15" t="n">
        <v>75</v>
      </c>
      <c r="M2619" s="25" t="n">
        <v>5.79997425</v>
      </c>
      <c r="N2619" s="0" t="str">
        <f aca="false">A2619&amp;"_"&amp;B2619</f>
        <v>MAW750_1</v>
      </c>
      <c r="O2619" s="0" t="n">
        <f aca="false">HLOOKUP(N2619,UP!$C$15:$AH$16,2,0)</f>
        <v>0</v>
      </c>
    </row>
    <row r="2620" customFormat="false" ht="15.75" hidden="false" customHeight="true" outlineLevel="0" collapsed="false">
      <c r="A2620" s="21" t="s">
        <v>69</v>
      </c>
      <c r="B2620" s="12" t="n">
        <v>1</v>
      </c>
      <c r="C2620" s="44" t="s">
        <v>66</v>
      </c>
      <c r="D2620" s="44" t="n">
        <v>18072</v>
      </c>
      <c r="E2620" s="24" t="s">
        <v>92</v>
      </c>
      <c r="F2620" s="15" t="n">
        <v>1</v>
      </c>
      <c r="G2620" s="15" t="n">
        <v>0</v>
      </c>
      <c r="H2620" s="2" t="n">
        <f aca="false">MAX(I2620:J2620)</f>
        <v>0</v>
      </c>
      <c r="I2620" s="15" t="n">
        <v>0</v>
      </c>
      <c r="J2620" s="15" t="n">
        <v>0</v>
      </c>
      <c r="K2620" s="15" t="n">
        <v>3.53868996500354</v>
      </c>
      <c r="L2620" s="15" t="n">
        <v>75</v>
      </c>
      <c r="M2620" s="25" t="n">
        <v>5.79997425</v>
      </c>
      <c r="N2620" s="0" t="str">
        <f aca="false">A2620&amp;"_"&amp;B2620</f>
        <v>MAW750_1</v>
      </c>
      <c r="O2620" s="0" t="n">
        <f aca="false">HLOOKUP(N2620,UP!$C$15:$AH$16,2,0)</f>
        <v>0</v>
      </c>
    </row>
    <row r="2621" customFormat="false" ht="15.75" hidden="false" customHeight="true" outlineLevel="0" collapsed="false">
      <c r="A2621" s="21" t="s">
        <v>69</v>
      </c>
      <c r="B2621" s="12" t="n">
        <v>1</v>
      </c>
      <c r="C2621" s="44" t="s">
        <v>66</v>
      </c>
      <c r="D2621" s="44" t="n">
        <v>18654</v>
      </c>
      <c r="E2621" s="24" t="s">
        <v>92</v>
      </c>
      <c r="F2621" s="15" t="n">
        <v>1</v>
      </c>
      <c r="G2621" s="15" t="n">
        <v>0</v>
      </c>
      <c r="H2621" s="2" t="n">
        <f aca="false">MAX(I2621:J2621)</f>
        <v>0</v>
      </c>
      <c r="I2621" s="15" t="n">
        <v>0</v>
      </c>
      <c r="J2621" s="15" t="n">
        <v>0</v>
      </c>
      <c r="K2621" s="15" t="n">
        <v>3.1101767270539</v>
      </c>
      <c r="L2621" s="15" t="n">
        <v>75</v>
      </c>
      <c r="M2621" s="25" t="n">
        <v>5.79997425</v>
      </c>
      <c r="N2621" s="0" t="str">
        <f aca="false">A2621&amp;"_"&amp;B2621</f>
        <v>MAW750_1</v>
      </c>
      <c r="O2621" s="0" t="n">
        <f aca="false">HLOOKUP(N2621,UP!$C$15:$AH$16,2,0)</f>
        <v>0</v>
      </c>
    </row>
    <row r="2622" customFormat="false" ht="15.75" hidden="false" customHeight="true" outlineLevel="0" collapsed="false">
      <c r="A2622" s="21" t="s">
        <v>69</v>
      </c>
      <c r="B2622" s="12" t="n">
        <v>1</v>
      </c>
      <c r="C2622" s="44" t="s">
        <v>66</v>
      </c>
      <c r="D2622" s="44" t="n">
        <v>18664</v>
      </c>
      <c r="E2622" s="24" t="s">
        <v>92</v>
      </c>
      <c r="F2622" s="15" t="n">
        <v>1</v>
      </c>
      <c r="G2622" s="15" t="n">
        <v>0</v>
      </c>
      <c r="H2622" s="2" t="n">
        <f aca="false">MAX(I2622:J2622)</f>
        <v>0</v>
      </c>
      <c r="I2622" s="15" t="n">
        <v>0</v>
      </c>
      <c r="J2622" s="15" t="n">
        <v>0</v>
      </c>
      <c r="K2622" s="15" t="n">
        <v>5.01193983990448</v>
      </c>
      <c r="L2622" s="15" t="n">
        <v>75</v>
      </c>
      <c r="M2622" s="25" t="n">
        <v>5.79997425</v>
      </c>
      <c r="N2622" s="0" t="str">
        <f aca="false">A2622&amp;"_"&amp;B2622</f>
        <v>MAW750_1</v>
      </c>
      <c r="O2622" s="0" t="n">
        <f aca="false">HLOOKUP(N2622,UP!$C$15:$AH$16,2,0)</f>
        <v>0</v>
      </c>
    </row>
    <row r="2623" customFormat="false" ht="15.75" hidden="false" customHeight="true" outlineLevel="0" collapsed="false">
      <c r="A2623" s="21" t="s">
        <v>69</v>
      </c>
      <c r="B2623" s="12" t="n">
        <v>1</v>
      </c>
      <c r="C2623" s="44" t="s">
        <v>56</v>
      </c>
      <c r="D2623" s="44" t="n">
        <v>19698</v>
      </c>
      <c r="E2623" s="24" t="s">
        <v>92</v>
      </c>
      <c r="F2623" s="15" t="n">
        <v>1</v>
      </c>
      <c r="G2623" s="15" t="n">
        <v>0</v>
      </c>
      <c r="H2623" s="2" t="n">
        <f aca="false">MAX(I2623:J2623)</f>
        <v>0</v>
      </c>
      <c r="I2623" s="15" t="n">
        <v>0</v>
      </c>
      <c r="J2623" s="15" t="n">
        <v>0</v>
      </c>
      <c r="K2623" s="15" t="n">
        <v>5.4238026367901</v>
      </c>
      <c r="L2623" s="15" t="n">
        <v>75</v>
      </c>
      <c r="M2623" s="25" t="n">
        <v>5.79997425</v>
      </c>
      <c r="N2623" s="0" t="str">
        <f aca="false">A2623&amp;"_"&amp;B2623</f>
        <v>MAW750_1</v>
      </c>
      <c r="O2623" s="0" t="n">
        <f aca="false">HLOOKUP(N2623,UP!$C$15:$AH$16,2,0)</f>
        <v>0</v>
      </c>
    </row>
    <row r="2624" customFormat="false" ht="15.75" hidden="false" customHeight="true" outlineLevel="0" collapsed="false">
      <c r="A2624" s="21" t="s">
        <v>69</v>
      </c>
      <c r="B2624" s="12" t="n">
        <v>1</v>
      </c>
      <c r="C2624" s="44" t="s">
        <v>56</v>
      </c>
      <c r="D2624" s="44" t="n">
        <v>19877</v>
      </c>
      <c r="E2624" s="24" t="s">
        <v>92</v>
      </c>
      <c r="F2624" s="15" t="n">
        <v>1</v>
      </c>
      <c r="G2624" s="15" t="n">
        <v>0</v>
      </c>
      <c r="H2624" s="2" t="n">
        <f aca="false">MAX(I2624:J2624)</f>
        <v>0</v>
      </c>
      <c r="I2624" s="15" t="n">
        <v>0</v>
      </c>
      <c r="J2624" s="15" t="n">
        <v>0</v>
      </c>
      <c r="K2624" s="15" t="n">
        <v>6.04548455302735</v>
      </c>
      <c r="L2624" s="15" t="n">
        <v>75</v>
      </c>
      <c r="M2624" s="25" t="n">
        <v>5.79997425</v>
      </c>
      <c r="N2624" s="0" t="str">
        <f aca="false">A2624&amp;"_"&amp;B2624</f>
        <v>MAW750_1</v>
      </c>
      <c r="O2624" s="0" t="n">
        <f aca="false">HLOOKUP(N2624,UP!$C$15:$AH$16,2,0)</f>
        <v>0</v>
      </c>
    </row>
    <row r="2625" customFormat="false" ht="15.75" hidden="false" customHeight="true" outlineLevel="0" collapsed="false">
      <c r="A2625" s="21" t="s">
        <v>69</v>
      </c>
      <c r="B2625" s="12" t="n">
        <v>1</v>
      </c>
      <c r="C2625" s="44" t="s">
        <v>56</v>
      </c>
      <c r="D2625" s="44" t="n">
        <v>23393</v>
      </c>
      <c r="E2625" s="24" t="s">
        <v>92</v>
      </c>
      <c r="F2625" s="15" t="n">
        <v>1</v>
      </c>
      <c r="G2625" s="15" t="n">
        <v>0</v>
      </c>
      <c r="H2625" s="2" t="n">
        <f aca="false">MAX(I2625:J2625)</f>
        <v>0</v>
      </c>
      <c r="I2625" s="15" t="n">
        <v>0</v>
      </c>
      <c r="J2625" s="15" t="n">
        <v>0</v>
      </c>
      <c r="K2625" s="15" t="n">
        <v>4.56457704603329</v>
      </c>
      <c r="L2625" s="15" t="n">
        <v>75</v>
      </c>
      <c r="M2625" s="25" t="n">
        <v>5.79997425</v>
      </c>
      <c r="N2625" s="0" t="str">
        <f aca="false">A2625&amp;"_"&amp;B2625</f>
        <v>MAW750_1</v>
      </c>
      <c r="O2625" s="0" t="n">
        <f aca="false">HLOOKUP(N2625,UP!$C$15:$AH$16,2,0)</f>
        <v>0</v>
      </c>
    </row>
    <row r="2626" customFormat="false" ht="15.75" hidden="false" customHeight="true" outlineLevel="0" collapsed="false">
      <c r="A2626" s="21" t="s">
        <v>69</v>
      </c>
      <c r="B2626" s="12" t="n">
        <v>1</v>
      </c>
      <c r="C2626" s="44" t="s">
        <v>56</v>
      </c>
      <c r="D2626" s="44" t="n">
        <v>23483</v>
      </c>
      <c r="E2626" s="24" t="s">
        <v>92</v>
      </c>
      <c r="F2626" s="15" t="n">
        <v>1</v>
      </c>
      <c r="G2626" s="15" t="n">
        <v>0</v>
      </c>
      <c r="H2626" s="2" t="n">
        <f aca="false">MAX(I2626:J2626)</f>
        <v>0</v>
      </c>
      <c r="I2626" s="15" t="n">
        <v>0</v>
      </c>
      <c r="J2626" s="15" t="n">
        <v>0</v>
      </c>
      <c r="K2626" s="15" t="n">
        <v>4.73630435446014</v>
      </c>
      <c r="L2626" s="15" t="n">
        <v>75</v>
      </c>
      <c r="M2626" s="25" t="n">
        <v>5.79997425</v>
      </c>
      <c r="N2626" s="0" t="str">
        <f aca="false">A2626&amp;"_"&amp;B2626</f>
        <v>MAW750_1</v>
      </c>
      <c r="O2626" s="0" t="n">
        <f aca="false">HLOOKUP(N2626,UP!$C$15:$AH$16,2,0)</f>
        <v>0</v>
      </c>
    </row>
    <row r="2627" customFormat="false" ht="15.75" hidden="false" customHeight="true" outlineLevel="0" collapsed="false">
      <c r="A2627" s="21" t="s">
        <v>69</v>
      </c>
      <c r="B2627" s="12" t="n">
        <v>1</v>
      </c>
      <c r="C2627" s="44" t="s">
        <v>56</v>
      </c>
      <c r="D2627" s="44" t="n">
        <v>23486</v>
      </c>
      <c r="E2627" s="24" t="s">
        <v>92</v>
      </c>
      <c r="F2627" s="15" t="n">
        <v>1</v>
      </c>
      <c r="G2627" s="15" t="n">
        <v>0</v>
      </c>
      <c r="H2627" s="2" t="n">
        <f aca="false">MAX(I2627:J2627)</f>
        <v>0</v>
      </c>
      <c r="I2627" s="15" t="n">
        <v>0</v>
      </c>
      <c r="J2627" s="15" t="n">
        <v>0</v>
      </c>
      <c r="K2627" s="15" t="n">
        <v>3.87075630848798</v>
      </c>
      <c r="L2627" s="15" t="n">
        <v>75</v>
      </c>
      <c r="M2627" s="25" t="n">
        <v>5.79997425</v>
      </c>
      <c r="N2627" s="0" t="str">
        <f aca="false">A2627&amp;"_"&amp;B2627</f>
        <v>MAW750_1</v>
      </c>
      <c r="O2627" s="0" t="n">
        <f aca="false">HLOOKUP(N2627,UP!$C$15:$AH$16,2,0)</f>
        <v>0</v>
      </c>
    </row>
    <row r="2628" customFormat="false" ht="15.75" hidden="false" customHeight="true" outlineLevel="0" collapsed="false">
      <c r="A2628" s="21" t="s">
        <v>69</v>
      </c>
      <c r="B2628" s="12" t="n">
        <v>1</v>
      </c>
      <c r="C2628" s="44" t="s">
        <v>56</v>
      </c>
      <c r="D2628" s="44" t="n">
        <v>23493</v>
      </c>
      <c r="E2628" s="24" t="s">
        <v>92</v>
      </c>
      <c r="F2628" s="15" t="n">
        <v>1</v>
      </c>
      <c r="G2628" s="15" t="n">
        <v>0</v>
      </c>
      <c r="H2628" s="2" t="n">
        <f aca="false">MAX(I2628:J2628)</f>
        <v>0</v>
      </c>
      <c r="I2628" s="15" t="n">
        <v>0</v>
      </c>
      <c r="J2628" s="15" t="n">
        <v>0</v>
      </c>
      <c r="K2628" s="15" t="n">
        <v>3.56790677668193</v>
      </c>
      <c r="L2628" s="15" t="n">
        <v>75</v>
      </c>
      <c r="M2628" s="25" t="n">
        <v>5.79997425</v>
      </c>
      <c r="N2628" s="0" t="str">
        <f aca="false">A2628&amp;"_"&amp;B2628</f>
        <v>MAW750_1</v>
      </c>
      <c r="O2628" s="0" t="n">
        <f aca="false">HLOOKUP(N2628,UP!$C$15:$AH$16,2,0)</f>
        <v>0</v>
      </c>
    </row>
    <row r="2629" customFormat="false" ht="15.75" hidden="false" customHeight="true" outlineLevel="0" collapsed="false">
      <c r="A2629" s="21" t="s">
        <v>69</v>
      </c>
      <c r="B2629" s="12" t="n">
        <v>1</v>
      </c>
      <c r="C2629" s="44" t="s">
        <v>56</v>
      </c>
      <c r="D2629" s="44" t="n">
        <v>23346</v>
      </c>
      <c r="E2629" s="24" t="s">
        <v>92</v>
      </c>
      <c r="F2629" s="15" t="n">
        <v>1</v>
      </c>
      <c r="G2629" s="15" t="n">
        <v>0</v>
      </c>
      <c r="H2629" s="2" t="n">
        <f aca="false">MAX(I2629:J2629)</f>
        <v>0</v>
      </c>
      <c r="I2629" s="15" t="n">
        <v>0</v>
      </c>
      <c r="J2629" s="15" t="n">
        <v>0</v>
      </c>
      <c r="K2629" s="15" t="n">
        <v>6.00248400358134</v>
      </c>
      <c r="L2629" s="15" t="n">
        <v>75</v>
      </c>
      <c r="M2629" s="25" t="n">
        <v>5.79997425</v>
      </c>
      <c r="N2629" s="0" t="str">
        <f aca="false">A2629&amp;"_"&amp;B2629</f>
        <v>MAW750_1</v>
      </c>
      <c r="O2629" s="0" t="n">
        <f aca="false">HLOOKUP(N2629,UP!$C$15:$AH$16,2,0)</f>
        <v>0</v>
      </c>
    </row>
    <row r="2630" customFormat="false" ht="15.75" hidden="false" customHeight="true" outlineLevel="0" collapsed="false">
      <c r="A2630" s="21" t="s">
        <v>69</v>
      </c>
      <c r="B2630" s="12" t="n">
        <v>1</v>
      </c>
      <c r="C2630" s="44" t="s">
        <v>56</v>
      </c>
      <c r="D2630" s="44" t="n">
        <v>18670</v>
      </c>
      <c r="E2630" s="24" t="s">
        <v>92</v>
      </c>
      <c r="F2630" s="15" t="n">
        <v>1</v>
      </c>
      <c r="G2630" s="15" t="n">
        <v>0</v>
      </c>
      <c r="H2630" s="2" t="n">
        <f aca="false">MAX(I2630:J2630)</f>
        <v>0</v>
      </c>
      <c r="I2630" s="15" t="n">
        <v>0</v>
      </c>
      <c r="J2630" s="15" t="n">
        <v>0</v>
      </c>
      <c r="K2630" s="15" t="n">
        <v>3.58483210710314</v>
      </c>
      <c r="L2630" s="15" t="n">
        <v>75</v>
      </c>
      <c r="M2630" s="25" t="n">
        <v>5.79997425</v>
      </c>
      <c r="N2630" s="0" t="str">
        <f aca="false">A2630&amp;"_"&amp;B2630</f>
        <v>MAW750_1</v>
      </c>
      <c r="O2630" s="0" t="n">
        <f aca="false">HLOOKUP(N2630,UP!$C$15:$AH$16,2,0)</f>
        <v>0</v>
      </c>
    </row>
    <row r="2631" customFormat="false" ht="15.75" hidden="false" customHeight="true" outlineLevel="0" collapsed="false">
      <c r="A2631" s="21" t="s">
        <v>69</v>
      </c>
      <c r="B2631" s="12" t="n">
        <v>1</v>
      </c>
      <c r="C2631" s="44" t="s">
        <v>56</v>
      </c>
      <c r="D2631" s="44" t="n">
        <v>23676</v>
      </c>
      <c r="E2631" s="24" t="s">
        <v>92</v>
      </c>
      <c r="F2631" s="15" t="n">
        <v>1</v>
      </c>
      <c r="G2631" s="15" t="n">
        <v>0</v>
      </c>
      <c r="H2631" s="2" t="n">
        <f aca="false">MAX(I2631:J2631)</f>
        <v>0</v>
      </c>
      <c r="I2631" s="15" t="n">
        <v>0</v>
      </c>
      <c r="J2631" s="15" t="n">
        <v>0</v>
      </c>
      <c r="K2631" s="15" t="n">
        <v>7.18415481032097</v>
      </c>
      <c r="L2631" s="15" t="n">
        <v>75</v>
      </c>
      <c r="M2631" s="25" t="n">
        <v>5.79997425</v>
      </c>
      <c r="N2631" s="0" t="str">
        <f aca="false">A2631&amp;"_"&amp;B2631</f>
        <v>MAW750_1</v>
      </c>
      <c r="O2631" s="0" t="n">
        <f aca="false">HLOOKUP(N2631,UP!$C$15:$AH$16,2,0)</f>
        <v>0</v>
      </c>
    </row>
    <row r="2632" customFormat="false" ht="15.75" hidden="false" customHeight="true" outlineLevel="0" collapsed="false">
      <c r="A2632" s="21" t="s">
        <v>69</v>
      </c>
      <c r="B2632" s="12" t="n">
        <v>1</v>
      </c>
      <c r="C2632" s="44" t="s">
        <v>56</v>
      </c>
      <c r="D2632" s="44" t="n">
        <v>18802</v>
      </c>
      <c r="E2632" s="24" t="s">
        <v>92</v>
      </c>
      <c r="F2632" s="15" t="n">
        <v>1</v>
      </c>
      <c r="G2632" s="15" t="n">
        <v>0</v>
      </c>
      <c r="H2632" s="2" t="n">
        <f aca="false">MAX(I2632:J2632)</f>
        <v>0</v>
      </c>
      <c r="I2632" s="15" t="n">
        <v>0</v>
      </c>
      <c r="J2632" s="15" t="n">
        <v>0</v>
      </c>
      <c r="K2632" s="15" t="n">
        <v>5.13108474129187</v>
      </c>
      <c r="L2632" s="15" t="n">
        <v>75</v>
      </c>
      <c r="M2632" s="25" t="n">
        <v>5.79997425</v>
      </c>
      <c r="N2632" s="0" t="str">
        <f aca="false">A2632&amp;"_"&amp;B2632</f>
        <v>MAW750_1</v>
      </c>
      <c r="O2632" s="0" t="n">
        <f aca="false">HLOOKUP(N2632,UP!$C$15:$AH$16,2,0)</f>
        <v>0</v>
      </c>
    </row>
    <row r="2633" customFormat="false" ht="15.75" hidden="false" customHeight="true" outlineLevel="0" collapsed="false">
      <c r="A2633" s="21" t="s">
        <v>69</v>
      </c>
      <c r="B2633" s="12" t="n">
        <v>1</v>
      </c>
      <c r="C2633" s="44" t="s">
        <v>56</v>
      </c>
      <c r="D2633" s="44" t="n">
        <v>23680</v>
      </c>
      <c r="E2633" s="24" t="s">
        <v>92</v>
      </c>
      <c r="F2633" s="15" t="n">
        <v>1</v>
      </c>
      <c r="G2633" s="15" t="n">
        <v>0</v>
      </c>
      <c r="H2633" s="2" t="n">
        <f aca="false">MAX(I2633:J2633)</f>
        <v>0</v>
      </c>
      <c r="I2633" s="15" t="n">
        <v>0</v>
      </c>
      <c r="J2633" s="15" t="n">
        <v>0</v>
      </c>
      <c r="K2633" s="15" t="n">
        <v>6.2486277879901</v>
      </c>
      <c r="L2633" s="15" t="n">
        <v>75</v>
      </c>
      <c r="M2633" s="25" t="n">
        <v>5.79997425</v>
      </c>
      <c r="N2633" s="0" t="str">
        <f aca="false">A2633&amp;"_"&amp;B2633</f>
        <v>MAW750_1</v>
      </c>
      <c r="O2633" s="0" t="n">
        <f aca="false">HLOOKUP(N2633,UP!$C$15:$AH$16,2,0)</f>
        <v>0</v>
      </c>
    </row>
    <row r="2634" customFormat="false" ht="15.75" hidden="false" customHeight="true" outlineLevel="0" collapsed="false">
      <c r="A2634" s="21" t="s">
        <v>69</v>
      </c>
      <c r="B2634" s="12" t="n">
        <v>1</v>
      </c>
      <c r="C2634" s="44" t="s">
        <v>56</v>
      </c>
      <c r="D2634" s="44" t="n">
        <v>23690</v>
      </c>
      <c r="E2634" s="24" t="s">
        <v>92</v>
      </c>
      <c r="F2634" s="15" t="n">
        <v>1</v>
      </c>
      <c r="G2634" s="15" t="n">
        <v>0</v>
      </c>
      <c r="H2634" s="2" t="n">
        <f aca="false">MAX(I2634:J2634)</f>
        <v>0</v>
      </c>
      <c r="I2634" s="15" t="n">
        <v>0</v>
      </c>
      <c r="J2634" s="15" t="n">
        <v>0</v>
      </c>
      <c r="K2634" s="15" t="n">
        <v>5.16721305680815</v>
      </c>
      <c r="L2634" s="15" t="n">
        <v>75</v>
      </c>
      <c r="M2634" s="25" t="n">
        <v>5.79997425</v>
      </c>
      <c r="N2634" s="0" t="str">
        <f aca="false">A2634&amp;"_"&amp;B2634</f>
        <v>MAW750_1</v>
      </c>
      <c r="O2634" s="0" t="n">
        <f aca="false">HLOOKUP(N2634,UP!$C$15:$AH$16,2,0)</f>
        <v>0</v>
      </c>
    </row>
    <row r="2635" customFormat="false" ht="15.75" hidden="false" customHeight="true" outlineLevel="0" collapsed="false">
      <c r="A2635" s="21" t="s">
        <v>69</v>
      </c>
      <c r="B2635" s="12" t="n">
        <v>1</v>
      </c>
      <c r="C2635" s="44" t="s">
        <v>53</v>
      </c>
      <c r="D2635" s="44" t="n">
        <v>18656</v>
      </c>
      <c r="E2635" s="24" t="s">
        <v>92</v>
      </c>
      <c r="F2635" s="15" t="n">
        <v>1</v>
      </c>
      <c r="G2635" s="15" t="n">
        <v>0</v>
      </c>
      <c r="H2635" s="2" t="n">
        <f aca="false">MAX(I2635:J2635)</f>
        <v>0</v>
      </c>
      <c r="I2635" s="15" t="n">
        <v>0</v>
      </c>
      <c r="J2635" s="15" t="n">
        <v>0</v>
      </c>
      <c r="K2635" s="15" t="n">
        <v>4.0963619309239</v>
      </c>
      <c r="L2635" s="15" t="n">
        <v>75</v>
      </c>
      <c r="M2635" s="25" t="n">
        <v>5.79997425</v>
      </c>
      <c r="N2635" s="0" t="str">
        <f aca="false">A2635&amp;"_"&amp;B2635</f>
        <v>MAW750_1</v>
      </c>
      <c r="O2635" s="0" t="n">
        <f aca="false">HLOOKUP(N2635,UP!$C$15:$AH$16,2,0)</f>
        <v>0</v>
      </c>
    </row>
    <row r="2636" customFormat="false" ht="15.75" hidden="false" customHeight="true" outlineLevel="0" collapsed="false">
      <c r="A2636" s="21" t="s">
        <v>69</v>
      </c>
      <c r="B2636" s="12" t="n">
        <v>1</v>
      </c>
      <c r="C2636" s="44" t="s">
        <v>67</v>
      </c>
      <c r="D2636" s="44" t="n">
        <v>18741</v>
      </c>
      <c r="E2636" s="24" t="s">
        <v>92</v>
      </c>
      <c r="F2636" s="15" t="n">
        <v>1</v>
      </c>
      <c r="G2636" s="15" t="n">
        <v>0</v>
      </c>
      <c r="H2636" s="2" t="n">
        <f aca="false">MAX(I2636:J2636)</f>
        <v>0</v>
      </c>
      <c r="I2636" s="15" t="n">
        <v>0</v>
      </c>
      <c r="J2636" s="15" t="n">
        <v>0</v>
      </c>
      <c r="K2636" s="15" t="n">
        <v>7.68849824094664</v>
      </c>
      <c r="L2636" s="15" t="n">
        <v>75</v>
      </c>
      <c r="M2636" s="25" t="n">
        <v>5.79997425</v>
      </c>
      <c r="N2636" s="0" t="str">
        <f aca="false">A2636&amp;"_"&amp;B2636</f>
        <v>MAW750_1</v>
      </c>
      <c r="O2636" s="0" t="n">
        <f aca="false">HLOOKUP(N2636,UP!$C$15:$AH$16,2,0)</f>
        <v>0</v>
      </c>
    </row>
    <row r="2637" customFormat="false" ht="15.75" hidden="false" customHeight="true" outlineLevel="0" collapsed="false">
      <c r="A2637" s="21" t="s">
        <v>69</v>
      </c>
      <c r="B2637" s="12" t="n">
        <v>1</v>
      </c>
      <c r="C2637" s="44" t="s">
        <v>95</v>
      </c>
      <c r="D2637" s="44" t="n">
        <v>23348</v>
      </c>
      <c r="E2637" s="24" t="s">
        <v>92</v>
      </c>
      <c r="F2637" s="15" t="n">
        <v>1</v>
      </c>
      <c r="G2637" s="15" t="n">
        <v>0</v>
      </c>
      <c r="H2637" s="2" t="n">
        <f aca="false">MAX(I2637:J2637)</f>
        <v>0</v>
      </c>
      <c r="I2637" s="15" t="n">
        <v>0</v>
      </c>
      <c r="J2637" s="15" t="n">
        <v>0</v>
      </c>
      <c r="K2637" s="15" t="n">
        <v>8.52734274936329</v>
      </c>
      <c r="L2637" s="15" t="n">
        <v>75</v>
      </c>
      <c r="M2637" s="25" t="n">
        <v>5.79997425</v>
      </c>
      <c r="N2637" s="0" t="str">
        <f aca="false">A2637&amp;"_"&amp;B2637</f>
        <v>MAW750_1</v>
      </c>
      <c r="O2637" s="0" t="n">
        <f aca="false">HLOOKUP(N2637,UP!$C$15:$AH$16,2,0)</f>
        <v>0</v>
      </c>
    </row>
    <row r="2638" customFormat="false" ht="15.75" hidden="false" customHeight="true" outlineLevel="0" collapsed="false">
      <c r="A2638" s="21" t="s">
        <v>69</v>
      </c>
      <c r="B2638" s="12" t="n">
        <v>2</v>
      </c>
      <c r="C2638" s="44" t="s">
        <v>66</v>
      </c>
      <c r="D2638" s="44" t="n">
        <v>19317</v>
      </c>
      <c r="E2638" s="24" t="s">
        <v>92</v>
      </c>
      <c r="F2638" s="15" t="n">
        <v>1</v>
      </c>
      <c r="G2638" s="15" t="n">
        <v>0</v>
      </c>
      <c r="H2638" s="2" t="n">
        <f aca="false">MAX(I2638:J2638)</f>
        <v>0</v>
      </c>
      <c r="I2638" s="15" t="n">
        <v>0</v>
      </c>
      <c r="J2638" s="15" t="n">
        <v>0</v>
      </c>
      <c r="K2638" s="15" t="n">
        <v>4.71686574991606</v>
      </c>
      <c r="L2638" s="15" t="n">
        <v>75</v>
      </c>
      <c r="M2638" s="25" t="n">
        <v>5.79997425</v>
      </c>
      <c r="N2638" s="0" t="str">
        <f aca="false">A2638&amp;"_"&amp;B2638</f>
        <v>MAW750_2</v>
      </c>
      <c r="O2638" s="0" t="n">
        <f aca="false">HLOOKUP(N2638,UP!$C$15:$AH$16,2,0)</f>
        <v>0</v>
      </c>
    </row>
    <row r="2639" customFormat="false" ht="15.75" hidden="false" customHeight="true" outlineLevel="0" collapsed="false">
      <c r="A2639" s="21" t="s">
        <v>69</v>
      </c>
      <c r="B2639" s="12" t="n">
        <v>2</v>
      </c>
      <c r="C2639" s="44" t="s">
        <v>66</v>
      </c>
      <c r="D2639" s="44" t="n">
        <v>19320</v>
      </c>
      <c r="E2639" s="24" t="s">
        <v>92</v>
      </c>
      <c r="F2639" s="15" t="n">
        <v>1</v>
      </c>
      <c r="G2639" s="15" t="n">
        <v>0</v>
      </c>
      <c r="H2639" s="2" t="n">
        <f aca="false">MAX(I2639:J2639)</f>
        <v>0</v>
      </c>
      <c r="I2639" s="15" t="n">
        <v>0</v>
      </c>
      <c r="J2639" s="15" t="n">
        <v>0</v>
      </c>
      <c r="K2639" s="15" t="n">
        <v>2.73444224568456</v>
      </c>
      <c r="L2639" s="15" t="n">
        <v>75</v>
      </c>
      <c r="M2639" s="25" t="n">
        <v>5.79997425</v>
      </c>
      <c r="N2639" s="0" t="str">
        <f aca="false">A2639&amp;"_"&amp;B2639</f>
        <v>MAW750_2</v>
      </c>
      <c r="O2639" s="0" t="n">
        <f aca="false">HLOOKUP(N2639,UP!$C$15:$AH$16,2,0)</f>
        <v>0</v>
      </c>
    </row>
    <row r="2640" customFormat="false" ht="15.75" hidden="false" customHeight="true" outlineLevel="0" collapsed="false">
      <c r="A2640" s="21" t="s">
        <v>69</v>
      </c>
      <c r="B2640" s="12" t="n">
        <v>2</v>
      </c>
      <c r="C2640" s="44" t="s">
        <v>66</v>
      </c>
      <c r="D2640" s="44" t="n">
        <v>23772</v>
      </c>
      <c r="E2640" s="24" t="s">
        <v>92</v>
      </c>
      <c r="F2640" s="15" t="n">
        <v>1</v>
      </c>
      <c r="G2640" s="15" t="n">
        <v>0</v>
      </c>
      <c r="H2640" s="2" t="n">
        <f aca="false">MAX(I2640:J2640)</f>
        <v>0</v>
      </c>
      <c r="I2640" s="15" t="n">
        <v>0</v>
      </c>
      <c r="J2640" s="15" t="n">
        <v>0</v>
      </c>
      <c r="K2640" s="15" t="n">
        <v>4.60557483016264</v>
      </c>
      <c r="L2640" s="15" t="n">
        <v>75</v>
      </c>
      <c r="M2640" s="25" t="n">
        <v>5.79997425</v>
      </c>
      <c r="N2640" s="0" t="str">
        <f aca="false">A2640&amp;"_"&amp;B2640</f>
        <v>MAW750_2</v>
      </c>
      <c r="O2640" s="0" t="n">
        <f aca="false">HLOOKUP(N2640,UP!$C$15:$AH$16,2,0)</f>
        <v>0</v>
      </c>
    </row>
    <row r="2641" customFormat="false" ht="15.75" hidden="false" customHeight="true" outlineLevel="0" collapsed="false">
      <c r="A2641" s="21" t="s">
        <v>69</v>
      </c>
      <c r="B2641" s="12" t="n">
        <v>2</v>
      </c>
      <c r="C2641" s="44" t="s">
        <v>66</v>
      </c>
      <c r="D2641" s="44" t="n">
        <v>23776</v>
      </c>
      <c r="E2641" s="24" t="s">
        <v>92</v>
      </c>
      <c r="F2641" s="15" t="n">
        <v>1</v>
      </c>
      <c r="G2641" s="15" t="n">
        <v>0</v>
      </c>
      <c r="H2641" s="2" t="n">
        <f aca="false">MAX(I2641:J2641)</f>
        <v>0</v>
      </c>
      <c r="I2641" s="15" t="n">
        <v>0</v>
      </c>
      <c r="J2641" s="15" t="n">
        <v>0</v>
      </c>
      <c r="K2641" s="15" t="n">
        <v>4.19913128060446</v>
      </c>
      <c r="L2641" s="15" t="n">
        <v>75</v>
      </c>
      <c r="M2641" s="25" t="n">
        <v>5.79997425</v>
      </c>
      <c r="N2641" s="0" t="str">
        <f aca="false">A2641&amp;"_"&amp;B2641</f>
        <v>MAW750_2</v>
      </c>
      <c r="O2641" s="0" t="n">
        <f aca="false">HLOOKUP(N2641,UP!$C$15:$AH$16,2,0)</f>
        <v>0</v>
      </c>
    </row>
    <row r="2642" customFormat="false" ht="15.75" hidden="false" customHeight="true" outlineLevel="0" collapsed="false">
      <c r="A2642" s="21" t="s">
        <v>69</v>
      </c>
      <c r="B2642" s="60" t="n">
        <v>2</v>
      </c>
      <c r="C2642" s="61" t="s">
        <v>66</v>
      </c>
      <c r="D2642" s="61" t="n">
        <v>18852</v>
      </c>
      <c r="E2642" s="24" t="s">
        <v>92</v>
      </c>
      <c r="F2642" s="15" t="n">
        <v>1</v>
      </c>
      <c r="G2642" s="15" t="n">
        <v>0</v>
      </c>
      <c r="H2642" s="2" t="n">
        <f aca="false">MAX(I2642:J2642)</f>
        <v>0</v>
      </c>
      <c r="I2642" s="15" t="n">
        <v>0</v>
      </c>
      <c r="J2642" s="15" t="n">
        <v>0</v>
      </c>
      <c r="K2642" s="15" t="n">
        <v>3.84813684138214</v>
      </c>
      <c r="L2642" s="15" t="n">
        <v>75</v>
      </c>
      <c r="M2642" s="25" t="n">
        <v>5.79997425</v>
      </c>
      <c r="N2642" s="0" t="str">
        <f aca="false">A2642&amp;"_"&amp;B2642</f>
        <v>MAW750_2</v>
      </c>
      <c r="O2642" s="0" t="n">
        <f aca="false">HLOOKUP(N2642,UP!$C$15:$AH$16,2,0)</f>
        <v>0</v>
      </c>
    </row>
    <row r="2643" customFormat="false" ht="15.75" hidden="false" customHeight="true" outlineLevel="0" collapsed="false">
      <c r="A2643" s="21" t="s">
        <v>69</v>
      </c>
      <c r="B2643" s="12" t="n">
        <v>2</v>
      </c>
      <c r="C2643" s="44" t="s">
        <v>56</v>
      </c>
      <c r="D2643" s="44" t="n">
        <v>23649</v>
      </c>
      <c r="E2643" s="24" t="s">
        <v>92</v>
      </c>
      <c r="F2643" s="15" t="n">
        <v>1</v>
      </c>
      <c r="G2643" s="15" t="n">
        <v>0</v>
      </c>
      <c r="H2643" s="2" t="n">
        <f aca="false">MAX(I2643:J2643)</f>
        <v>0</v>
      </c>
      <c r="I2643" s="15" t="n">
        <v>0</v>
      </c>
      <c r="J2643" s="15" t="n">
        <v>0</v>
      </c>
      <c r="K2643" s="15" t="n">
        <v>4.78817990315254</v>
      </c>
      <c r="L2643" s="15" t="n">
        <v>75</v>
      </c>
      <c r="M2643" s="25" t="n">
        <v>5.79997425</v>
      </c>
      <c r="N2643" s="0" t="str">
        <f aca="false">A2643&amp;"_"&amp;B2643</f>
        <v>MAW750_2</v>
      </c>
      <c r="O2643" s="0" t="n">
        <f aca="false">HLOOKUP(N2643,UP!$C$15:$AH$16,2,0)</f>
        <v>0</v>
      </c>
    </row>
    <row r="2644" customFormat="false" ht="15.75" hidden="false" customHeight="true" outlineLevel="0" collapsed="false">
      <c r="A2644" s="21" t="s">
        <v>69</v>
      </c>
      <c r="B2644" s="12" t="n">
        <v>2</v>
      </c>
      <c r="C2644" s="44" t="s">
        <v>78</v>
      </c>
      <c r="D2644" s="44" t="n">
        <v>23770</v>
      </c>
      <c r="E2644" s="24" t="s">
        <v>92</v>
      </c>
      <c r="F2644" s="15" t="n">
        <v>1</v>
      </c>
      <c r="G2644" s="15" t="n">
        <v>0</v>
      </c>
      <c r="H2644" s="2" t="n">
        <f aca="false">MAX(I2644:J2644)</f>
        <v>0</v>
      </c>
      <c r="I2644" s="15" t="n">
        <v>0</v>
      </c>
      <c r="J2644" s="15" t="n">
        <v>0</v>
      </c>
      <c r="K2644" s="15" t="n">
        <v>3.19853402043611</v>
      </c>
      <c r="L2644" s="15" t="n">
        <v>75</v>
      </c>
      <c r="M2644" s="25" t="n">
        <v>5.79997425</v>
      </c>
      <c r="N2644" s="0" t="str">
        <f aca="false">A2644&amp;"_"&amp;B2644</f>
        <v>MAW750_2</v>
      </c>
      <c r="O2644" s="0" t="n">
        <f aca="false">HLOOKUP(N2644,UP!$C$15:$AH$16,2,0)</f>
        <v>0</v>
      </c>
    </row>
    <row r="2645" customFormat="false" ht="15.75" hidden="false" customHeight="true" outlineLevel="0" collapsed="false">
      <c r="A2645" s="21" t="s">
        <v>69</v>
      </c>
      <c r="B2645" s="12" t="n">
        <v>2</v>
      </c>
      <c r="C2645" s="44" t="s">
        <v>78</v>
      </c>
      <c r="D2645" s="44" t="n">
        <v>18642</v>
      </c>
      <c r="E2645" s="24" t="s">
        <v>92</v>
      </c>
      <c r="F2645" s="15" t="n">
        <v>1</v>
      </c>
      <c r="G2645" s="15" t="n">
        <v>0</v>
      </c>
      <c r="H2645" s="2" t="n">
        <f aca="false">MAX(I2645:J2645)</f>
        <v>0</v>
      </c>
      <c r="I2645" s="15" t="n">
        <v>0</v>
      </c>
      <c r="J2645" s="15" t="n">
        <v>0</v>
      </c>
      <c r="K2645" s="15" t="n">
        <v>3.95212355821596</v>
      </c>
      <c r="L2645" s="15" t="n">
        <v>75</v>
      </c>
      <c r="M2645" s="25" t="n">
        <v>5.79997425</v>
      </c>
      <c r="N2645" s="0" t="str">
        <f aca="false">A2645&amp;"_"&amp;B2645</f>
        <v>MAW750_2</v>
      </c>
      <c r="O2645" s="0" t="n">
        <f aca="false">HLOOKUP(N2645,UP!$C$15:$AH$16,2,0)</f>
        <v>0</v>
      </c>
    </row>
    <row r="2646" customFormat="false" ht="15.75" hidden="false" customHeight="true" outlineLevel="0" collapsed="false">
      <c r="A2646" s="21" t="s">
        <v>69</v>
      </c>
      <c r="B2646" s="60" t="n">
        <v>2</v>
      </c>
      <c r="C2646" s="61" t="s">
        <v>78</v>
      </c>
      <c r="D2646" s="61" t="n">
        <v>18094</v>
      </c>
      <c r="E2646" s="24" t="s">
        <v>92</v>
      </c>
      <c r="F2646" s="15" t="n">
        <v>1</v>
      </c>
      <c r="G2646" s="15" t="n">
        <v>0</v>
      </c>
      <c r="H2646" s="2" t="n">
        <f aca="false">MAX(I2646:J2646)</f>
        <v>0</v>
      </c>
      <c r="I2646" s="15" t="n">
        <v>0</v>
      </c>
      <c r="J2646" s="15" t="n">
        <v>0</v>
      </c>
      <c r="K2646" s="15" t="n">
        <v>2.42680178508178</v>
      </c>
      <c r="L2646" s="15" t="n">
        <v>75</v>
      </c>
      <c r="M2646" s="25" t="n">
        <v>5.79997425</v>
      </c>
      <c r="N2646" s="0" t="str">
        <f aca="false">A2646&amp;"_"&amp;B2646</f>
        <v>MAW750_2</v>
      </c>
      <c r="O2646" s="0" t="n">
        <f aca="false">HLOOKUP(N2646,UP!$C$15:$AH$16,2,0)</f>
        <v>0</v>
      </c>
    </row>
    <row r="2647" customFormat="false" ht="15.75" hidden="false" customHeight="true" outlineLevel="0" collapsed="false">
      <c r="A2647" s="21" t="s">
        <v>52</v>
      </c>
      <c r="B2647" s="75" t="n">
        <v>2</v>
      </c>
      <c r="C2647" s="64" t="s">
        <v>99</v>
      </c>
      <c r="D2647" s="76" t="n">
        <v>54414</v>
      </c>
      <c r="E2647" s="43" t="s">
        <v>92</v>
      </c>
      <c r="F2647" s="15" t="n">
        <v>1</v>
      </c>
      <c r="G2647" s="15" t="n">
        <v>0</v>
      </c>
      <c r="H2647" s="2" t="n">
        <f aca="false">MAX(I2647:J2647)</f>
        <v>0</v>
      </c>
      <c r="I2647" s="15" t="n">
        <v>0</v>
      </c>
      <c r="J2647" s="15" t="n">
        <v>0</v>
      </c>
      <c r="K2647" s="15" t="n">
        <v>4.79921474734828</v>
      </c>
      <c r="L2647" s="15" t="n">
        <v>75</v>
      </c>
      <c r="M2647" s="25" t="n">
        <v>5.79997425</v>
      </c>
      <c r="N2647" s="0" t="str">
        <f aca="false">A2647&amp;"_"&amp;B2647</f>
        <v>MAW751_2</v>
      </c>
      <c r="O2647" s="0" t="n">
        <f aca="false">HLOOKUP(N2647,UP!$C$15:$AH$16,2,0)</f>
        <v>0</v>
      </c>
    </row>
    <row r="2648" customFormat="false" ht="15.75" hidden="false" customHeight="true" outlineLevel="0" collapsed="false">
      <c r="A2648" s="21" t="s">
        <v>52</v>
      </c>
      <c r="B2648" s="32" t="n">
        <v>1</v>
      </c>
      <c r="C2648" s="33" t="s">
        <v>56</v>
      </c>
      <c r="D2648" s="33" t="n">
        <v>54607</v>
      </c>
      <c r="E2648" s="24" t="s">
        <v>92</v>
      </c>
      <c r="F2648" s="15" t="n">
        <v>1</v>
      </c>
      <c r="G2648" s="15" t="n">
        <v>0</v>
      </c>
      <c r="H2648" s="2" t="n">
        <f aca="false">MAX(I2648:J2648)</f>
        <v>0</v>
      </c>
      <c r="I2648" s="15" t="n">
        <v>0</v>
      </c>
      <c r="J2648" s="15" t="n">
        <v>0</v>
      </c>
      <c r="K2648" s="15" t="n">
        <v>6.93286666794196</v>
      </c>
      <c r="L2648" s="15" t="n">
        <v>75</v>
      </c>
      <c r="M2648" s="25" t="n">
        <v>5.79997425</v>
      </c>
      <c r="N2648" s="0" t="str">
        <f aca="false">A2648&amp;"_"&amp;B2648</f>
        <v>MAW751_1</v>
      </c>
      <c r="O2648" s="0" t="n">
        <f aca="false">HLOOKUP(N2648,UP!$C$15:$AH$16,2,0)</f>
        <v>0</v>
      </c>
    </row>
    <row r="2649" customFormat="false" ht="15.75" hidden="false" customHeight="true" outlineLevel="0" collapsed="false">
      <c r="A2649" s="21" t="s">
        <v>52</v>
      </c>
      <c r="B2649" s="32" t="n">
        <v>1</v>
      </c>
      <c r="C2649" s="33" t="s">
        <v>56</v>
      </c>
      <c r="D2649" s="33" t="n">
        <v>54709</v>
      </c>
      <c r="E2649" s="24" t="s">
        <v>92</v>
      </c>
      <c r="F2649" s="15" t="n">
        <v>1</v>
      </c>
      <c r="G2649" s="15" t="n">
        <v>0</v>
      </c>
      <c r="H2649" s="2" t="n">
        <f aca="false">MAX(I2649:J2649)</f>
        <v>0</v>
      </c>
      <c r="I2649" s="15" t="n">
        <v>0</v>
      </c>
      <c r="J2649" s="15" t="n">
        <v>0</v>
      </c>
      <c r="K2649" s="15" t="n">
        <v>3.06211035945397</v>
      </c>
      <c r="L2649" s="15" t="n">
        <v>75</v>
      </c>
      <c r="M2649" s="25" t="n">
        <v>5.79997425</v>
      </c>
      <c r="N2649" s="0" t="str">
        <f aca="false">A2649&amp;"_"&amp;B2649</f>
        <v>MAW751_1</v>
      </c>
      <c r="O2649" s="0" t="n">
        <f aca="false">HLOOKUP(N2649,UP!$C$15:$AH$16,2,0)</f>
        <v>0</v>
      </c>
    </row>
    <row r="2650" customFormat="false" ht="15.75" hidden="false" customHeight="true" outlineLevel="0" collapsed="false">
      <c r="A2650" s="21" t="s">
        <v>52</v>
      </c>
      <c r="B2650" s="32" t="n">
        <v>1</v>
      </c>
      <c r="C2650" s="33" t="s">
        <v>56</v>
      </c>
      <c r="D2650" s="33" t="n">
        <v>54375</v>
      </c>
      <c r="E2650" s="24" t="s">
        <v>98</v>
      </c>
      <c r="F2650" s="15" t="n">
        <v>1</v>
      </c>
      <c r="G2650" s="15" t="n">
        <v>0</v>
      </c>
      <c r="H2650" s="2" t="n">
        <f aca="false">MAX(I2650:J2650)</f>
        <v>0</v>
      </c>
      <c r="I2650" s="15" t="n">
        <v>0</v>
      </c>
      <c r="J2650" s="15" t="n">
        <v>0</v>
      </c>
      <c r="K2650" s="15" t="n">
        <v>3.68163243074188</v>
      </c>
      <c r="L2650" s="15" t="n">
        <v>75</v>
      </c>
      <c r="M2650" s="25" t="n">
        <v>5.79997425</v>
      </c>
      <c r="N2650" s="0" t="str">
        <f aca="false">A2650&amp;"_"&amp;B2650</f>
        <v>MAW751_1</v>
      </c>
      <c r="O2650" s="0" t="n">
        <f aca="false">HLOOKUP(N2650,UP!$C$15:$AH$16,2,0)</f>
        <v>0</v>
      </c>
    </row>
    <row r="2651" customFormat="false" ht="15.75" hidden="false" customHeight="true" outlineLevel="0" collapsed="false">
      <c r="A2651" s="21" t="s">
        <v>52</v>
      </c>
      <c r="B2651" s="32" t="n">
        <v>1</v>
      </c>
      <c r="C2651" s="33" t="s">
        <v>56</v>
      </c>
      <c r="D2651" s="33" t="n">
        <v>54854</v>
      </c>
      <c r="E2651" s="24" t="s">
        <v>92</v>
      </c>
      <c r="F2651" s="15" t="n">
        <v>1</v>
      </c>
      <c r="G2651" s="15" t="n">
        <v>0</v>
      </c>
      <c r="H2651" s="2" t="n">
        <f aca="false">MAX(I2651:J2651)</f>
        <v>0</v>
      </c>
      <c r="I2651" s="15" t="n">
        <v>0</v>
      </c>
      <c r="J2651" s="15" t="n">
        <v>0</v>
      </c>
      <c r="K2651" s="15" t="n">
        <v>5.4789375878606</v>
      </c>
      <c r="L2651" s="15" t="n">
        <v>75</v>
      </c>
      <c r="M2651" s="25" t="n">
        <v>5.79997425</v>
      </c>
      <c r="N2651" s="0" t="str">
        <f aca="false">A2651&amp;"_"&amp;B2651</f>
        <v>MAW751_1</v>
      </c>
      <c r="O2651" s="0" t="n">
        <f aca="false">HLOOKUP(N2651,UP!$C$15:$AH$16,2,0)</f>
        <v>0</v>
      </c>
    </row>
    <row r="2652" customFormat="false" ht="15.75" hidden="false" customHeight="true" outlineLevel="0" collapsed="false">
      <c r="A2652" s="21" t="s">
        <v>52</v>
      </c>
      <c r="B2652" s="32" t="n">
        <v>1</v>
      </c>
      <c r="C2652" s="33" t="s">
        <v>56</v>
      </c>
      <c r="D2652" s="33" t="n">
        <v>54853</v>
      </c>
      <c r="E2652" s="24" t="s">
        <v>92</v>
      </c>
      <c r="F2652" s="15" t="n">
        <v>1</v>
      </c>
      <c r="G2652" s="15" t="n">
        <v>0</v>
      </c>
      <c r="H2652" s="2" t="n">
        <f aca="false">MAX(I2652:J2652)</f>
        <v>0</v>
      </c>
      <c r="I2652" s="15" t="n">
        <v>0</v>
      </c>
      <c r="J2652" s="15" t="n">
        <v>0</v>
      </c>
      <c r="K2652" s="15" t="n">
        <v>5.27803273766353</v>
      </c>
      <c r="L2652" s="15" t="n">
        <v>75</v>
      </c>
      <c r="M2652" s="25" t="n">
        <v>5.79997425</v>
      </c>
      <c r="N2652" s="0" t="str">
        <f aca="false">A2652&amp;"_"&amp;B2652</f>
        <v>MAW751_1</v>
      </c>
      <c r="O2652" s="0" t="n">
        <f aca="false">HLOOKUP(N2652,UP!$C$15:$AH$16,2,0)</f>
        <v>0</v>
      </c>
    </row>
    <row r="2653" customFormat="false" ht="15.75" hidden="false" customHeight="true" outlineLevel="0" collapsed="false">
      <c r="A2653" s="21" t="s">
        <v>52</v>
      </c>
      <c r="B2653" s="32" t="n">
        <v>1</v>
      </c>
      <c r="C2653" s="33" t="s">
        <v>56</v>
      </c>
      <c r="D2653" s="33" t="n">
        <v>29127</v>
      </c>
      <c r="E2653" s="24" t="s">
        <v>92</v>
      </c>
      <c r="F2653" s="15" t="n">
        <v>1</v>
      </c>
      <c r="G2653" s="15" t="n">
        <v>0</v>
      </c>
      <c r="H2653" s="2" t="n">
        <f aca="false">MAX(I2653:J2653)</f>
        <v>0</v>
      </c>
      <c r="I2653" s="15" t="n">
        <v>0</v>
      </c>
      <c r="J2653" s="15" t="n">
        <v>0</v>
      </c>
      <c r="K2653" s="15" t="n">
        <v>6.24689991203063</v>
      </c>
      <c r="L2653" s="15" t="n">
        <v>75</v>
      </c>
      <c r="M2653" s="25" t="n">
        <v>5.79997425</v>
      </c>
      <c r="N2653" s="0" t="str">
        <f aca="false">A2653&amp;"_"&amp;B2653</f>
        <v>MAW751_1</v>
      </c>
      <c r="O2653" s="0" t="n">
        <f aca="false">HLOOKUP(N2653,UP!$C$15:$AH$16,2,0)</f>
        <v>0</v>
      </c>
    </row>
    <row r="2654" customFormat="false" ht="15.75" hidden="false" customHeight="true" outlineLevel="0" collapsed="false">
      <c r="A2654" s="21" t="s">
        <v>52</v>
      </c>
      <c r="B2654" s="32" t="n">
        <v>1</v>
      </c>
      <c r="C2654" s="33" t="s">
        <v>56</v>
      </c>
      <c r="D2654" s="33" t="n">
        <v>54869</v>
      </c>
      <c r="E2654" s="24" t="s">
        <v>92</v>
      </c>
      <c r="F2654" s="15" t="n">
        <v>1</v>
      </c>
      <c r="G2654" s="15" t="n">
        <v>0</v>
      </c>
      <c r="H2654" s="2" t="n">
        <f aca="false">MAX(I2654:J2654)</f>
        <v>0</v>
      </c>
      <c r="I2654" s="15" t="n">
        <v>0</v>
      </c>
      <c r="J2654" s="15" t="n">
        <v>0</v>
      </c>
      <c r="K2654" s="15" t="n">
        <v>5.58905041036892</v>
      </c>
      <c r="L2654" s="15" t="n">
        <v>75</v>
      </c>
      <c r="M2654" s="25" t="n">
        <v>5.79997425</v>
      </c>
      <c r="N2654" s="0" t="str">
        <f aca="false">A2654&amp;"_"&amp;B2654</f>
        <v>MAW751_1</v>
      </c>
      <c r="O2654" s="0" t="n">
        <f aca="false">HLOOKUP(N2654,UP!$C$15:$AH$16,2,0)</f>
        <v>0</v>
      </c>
    </row>
    <row r="2655" customFormat="false" ht="15.75" hidden="false" customHeight="true" outlineLevel="0" collapsed="false">
      <c r="A2655" s="21" t="s">
        <v>52</v>
      </c>
      <c r="B2655" s="32" t="n">
        <v>1</v>
      </c>
      <c r="C2655" s="33" t="s">
        <v>56</v>
      </c>
      <c r="D2655" s="33" t="n">
        <v>54396</v>
      </c>
      <c r="E2655" s="24" t="s">
        <v>92</v>
      </c>
      <c r="F2655" s="15" t="n">
        <v>1</v>
      </c>
      <c r="G2655" s="15" t="n">
        <v>0</v>
      </c>
      <c r="H2655" s="2" t="n">
        <f aca="false">MAX(I2655:J2655)</f>
        <v>0</v>
      </c>
      <c r="I2655" s="15" t="n">
        <v>0</v>
      </c>
      <c r="J2655" s="15" t="n">
        <v>0</v>
      </c>
      <c r="K2655" s="15" t="n">
        <v>3.92624468873201</v>
      </c>
      <c r="L2655" s="15" t="n">
        <v>75</v>
      </c>
      <c r="M2655" s="25" t="n">
        <v>5.79997425</v>
      </c>
      <c r="N2655" s="0" t="str">
        <f aca="false">A2655&amp;"_"&amp;B2655</f>
        <v>MAW751_1</v>
      </c>
      <c r="O2655" s="0" t="n">
        <f aca="false">HLOOKUP(N2655,UP!$C$15:$AH$16,2,0)</f>
        <v>0</v>
      </c>
    </row>
    <row r="2656" customFormat="false" ht="15.75" hidden="false" customHeight="true" outlineLevel="0" collapsed="false">
      <c r="A2656" s="21" t="s">
        <v>52</v>
      </c>
      <c r="B2656" s="32" t="n">
        <v>1</v>
      </c>
      <c r="C2656" s="33" t="s">
        <v>56</v>
      </c>
      <c r="D2656" s="33" t="n">
        <v>54400</v>
      </c>
      <c r="E2656" s="24" t="s">
        <v>92</v>
      </c>
      <c r="F2656" s="15" t="n">
        <v>1</v>
      </c>
      <c r="G2656" s="15" t="n">
        <v>0</v>
      </c>
      <c r="H2656" s="2" t="n">
        <f aca="false">MAX(I2656:J2656)</f>
        <v>0</v>
      </c>
      <c r="I2656" s="15" t="n">
        <v>0</v>
      </c>
      <c r="J2656" s="15" t="n">
        <v>0</v>
      </c>
      <c r="K2656" s="15" t="n">
        <v>3.67566340470006</v>
      </c>
      <c r="L2656" s="15" t="n">
        <v>75</v>
      </c>
      <c r="M2656" s="25" t="n">
        <v>5.79997425</v>
      </c>
      <c r="N2656" s="0" t="str">
        <f aca="false">A2656&amp;"_"&amp;B2656</f>
        <v>MAW751_1</v>
      </c>
      <c r="O2656" s="0" t="n">
        <f aca="false">HLOOKUP(N2656,UP!$C$15:$AH$16,2,0)</f>
        <v>0</v>
      </c>
    </row>
    <row r="2657" customFormat="false" ht="15.75" hidden="false" customHeight="true" outlineLevel="0" collapsed="false">
      <c r="A2657" s="21" t="s">
        <v>52</v>
      </c>
      <c r="B2657" s="32" t="n">
        <v>1</v>
      </c>
      <c r="C2657" s="33" t="s">
        <v>56</v>
      </c>
      <c r="D2657" s="33" t="n">
        <v>29856</v>
      </c>
      <c r="E2657" s="24" t="s">
        <v>92</v>
      </c>
      <c r="F2657" s="15" t="n">
        <v>1</v>
      </c>
      <c r="G2657" s="15" t="n">
        <v>0</v>
      </c>
      <c r="H2657" s="2" t="n">
        <f aca="false">MAX(I2657:J2657)</f>
        <v>0</v>
      </c>
      <c r="I2657" s="15" t="n">
        <v>0</v>
      </c>
      <c r="J2657" s="15" t="n">
        <v>0</v>
      </c>
      <c r="K2657" s="15" t="n">
        <v>4.82014560840282</v>
      </c>
      <c r="L2657" s="15" t="n">
        <v>75</v>
      </c>
      <c r="M2657" s="25" t="n">
        <v>5.79997425</v>
      </c>
      <c r="N2657" s="0" t="str">
        <f aca="false">A2657&amp;"_"&amp;B2657</f>
        <v>MAW751_1</v>
      </c>
      <c r="O2657" s="0" t="n">
        <f aca="false">HLOOKUP(N2657,UP!$C$15:$AH$16,2,0)</f>
        <v>0</v>
      </c>
    </row>
    <row r="2658" customFormat="false" ht="15.75" hidden="false" customHeight="true" outlineLevel="0" collapsed="false">
      <c r="A2658" s="21" t="s">
        <v>52</v>
      </c>
      <c r="B2658" s="32" t="n">
        <v>1</v>
      </c>
      <c r="C2658" s="33" t="s">
        <v>56</v>
      </c>
      <c r="D2658" s="33" t="n">
        <v>29859</v>
      </c>
      <c r="E2658" s="24" t="s">
        <v>92</v>
      </c>
      <c r="F2658" s="15" t="n">
        <v>1</v>
      </c>
      <c r="G2658" s="15" t="n">
        <v>0</v>
      </c>
      <c r="H2658" s="2" t="n">
        <f aca="false">MAX(I2658:J2658)</f>
        <v>0</v>
      </c>
      <c r="I2658" s="15" t="n">
        <v>0</v>
      </c>
      <c r="J2658" s="15" t="n">
        <v>0</v>
      </c>
      <c r="K2658" s="15" t="n">
        <v>4.88124958551514</v>
      </c>
      <c r="L2658" s="15" t="n">
        <v>75</v>
      </c>
      <c r="M2658" s="25" t="n">
        <v>5.79997425</v>
      </c>
      <c r="N2658" s="0" t="str">
        <f aca="false">A2658&amp;"_"&amp;B2658</f>
        <v>MAW751_1</v>
      </c>
      <c r="O2658" s="0" t="n">
        <f aca="false">HLOOKUP(N2658,UP!$C$15:$AH$16,2,0)</f>
        <v>0</v>
      </c>
    </row>
    <row r="2659" customFormat="false" ht="15.75" hidden="false" customHeight="true" outlineLevel="0" collapsed="false">
      <c r="A2659" s="21" t="s">
        <v>52</v>
      </c>
      <c r="B2659" s="32" t="n">
        <v>1</v>
      </c>
      <c r="C2659" s="33" t="s">
        <v>56</v>
      </c>
      <c r="D2659" s="33" t="n">
        <v>29872</v>
      </c>
      <c r="E2659" s="24" t="s">
        <v>92</v>
      </c>
      <c r="F2659" s="15" t="n">
        <v>1</v>
      </c>
      <c r="G2659" s="15" t="n">
        <v>0</v>
      </c>
      <c r="H2659" s="2" t="n">
        <f aca="false">MAX(I2659:J2659)</f>
        <v>0</v>
      </c>
      <c r="I2659" s="15" t="n">
        <v>0</v>
      </c>
      <c r="J2659" s="15" t="n">
        <v>0</v>
      </c>
      <c r="K2659" s="15" t="n">
        <v>6.05565545924335</v>
      </c>
      <c r="L2659" s="15" t="n">
        <v>75</v>
      </c>
      <c r="M2659" s="25" t="n">
        <v>5.79997425</v>
      </c>
      <c r="N2659" s="0" t="str">
        <f aca="false">A2659&amp;"_"&amp;B2659</f>
        <v>MAW751_1</v>
      </c>
      <c r="O2659" s="0" t="n">
        <f aca="false">HLOOKUP(N2659,UP!$C$15:$AH$16,2,0)</f>
        <v>0</v>
      </c>
    </row>
    <row r="2660" customFormat="false" ht="15.75" hidden="false" customHeight="true" outlineLevel="0" collapsed="false">
      <c r="A2660" s="21" t="s">
        <v>52</v>
      </c>
      <c r="B2660" s="32" t="n">
        <v>1</v>
      </c>
      <c r="C2660" s="33" t="s">
        <v>56</v>
      </c>
      <c r="D2660" s="33" t="n">
        <v>29864</v>
      </c>
      <c r="E2660" s="24" t="s">
        <v>92</v>
      </c>
      <c r="F2660" s="15" t="n">
        <v>1</v>
      </c>
      <c r="G2660" s="15" t="n">
        <v>0</v>
      </c>
      <c r="H2660" s="2" t="n">
        <f aca="false">MAX(I2660:J2660)</f>
        <v>0</v>
      </c>
      <c r="I2660" s="15" t="n">
        <v>0</v>
      </c>
      <c r="J2660" s="15" t="n">
        <v>0</v>
      </c>
      <c r="K2660" s="15" t="n">
        <v>6.10364328702693</v>
      </c>
      <c r="L2660" s="15" t="n">
        <v>75</v>
      </c>
      <c r="M2660" s="25" t="n">
        <v>5.79997425</v>
      </c>
      <c r="N2660" s="0" t="str">
        <f aca="false">A2660&amp;"_"&amp;B2660</f>
        <v>MAW751_1</v>
      </c>
      <c r="O2660" s="0" t="n">
        <f aca="false">HLOOKUP(N2660,UP!$C$15:$AH$16,2,0)</f>
        <v>0</v>
      </c>
    </row>
    <row r="2661" customFormat="false" ht="15.75" hidden="false" customHeight="true" outlineLevel="0" collapsed="false">
      <c r="A2661" s="21" t="s">
        <v>52</v>
      </c>
      <c r="B2661" s="32" t="n">
        <v>1</v>
      </c>
      <c r="C2661" s="33" t="s">
        <v>56</v>
      </c>
      <c r="D2661" s="33" t="n">
        <v>29878</v>
      </c>
      <c r="E2661" s="24" t="s">
        <v>92</v>
      </c>
      <c r="F2661" s="15" t="n">
        <v>1</v>
      </c>
      <c r="G2661" s="15" t="n">
        <v>0</v>
      </c>
      <c r="H2661" s="2" t="n">
        <f aca="false">MAX(I2661:J2661)</f>
        <v>0</v>
      </c>
      <c r="I2661" s="15" t="n">
        <v>0</v>
      </c>
      <c r="J2661" s="15" t="n">
        <v>0</v>
      </c>
      <c r="K2661" s="15" t="n">
        <v>2.9864765163188</v>
      </c>
      <c r="L2661" s="15" t="n">
        <v>75</v>
      </c>
      <c r="M2661" s="25" t="n">
        <v>5.79997425</v>
      </c>
      <c r="N2661" s="0" t="str">
        <f aca="false">A2661&amp;"_"&amp;B2661</f>
        <v>MAW751_1</v>
      </c>
      <c r="O2661" s="0" t="n">
        <f aca="false">HLOOKUP(N2661,UP!$C$15:$AH$16,2,0)</f>
        <v>0</v>
      </c>
    </row>
    <row r="2662" customFormat="false" ht="15.75" hidden="false" customHeight="true" outlineLevel="0" collapsed="false">
      <c r="A2662" s="21" t="s">
        <v>52</v>
      </c>
      <c r="B2662" s="32" t="n">
        <v>1</v>
      </c>
      <c r="C2662" s="33" t="s">
        <v>56</v>
      </c>
      <c r="D2662" s="33" t="n">
        <v>29971</v>
      </c>
      <c r="E2662" s="24" t="s">
        <v>92</v>
      </c>
      <c r="F2662" s="15" t="n">
        <v>1</v>
      </c>
      <c r="G2662" s="15" t="n">
        <v>0</v>
      </c>
      <c r="H2662" s="2" t="n">
        <f aca="false">MAX(I2662:J2662)</f>
        <v>0</v>
      </c>
      <c r="I2662" s="15" t="n">
        <v>0</v>
      </c>
      <c r="J2662" s="15" t="n">
        <v>0</v>
      </c>
      <c r="K2662" s="15" t="n">
        <v>6.9656570412638</v>
      </c>
      <c r="L2662" s="15" t="n">
        <v>75</v>
      </c>
      <c r="M2662" s="25" t="n">
        <v>5.79997425</v>
      </c>
      <c r="N2662" s="0" t="str">
        <f aca="false">A2662&amp;"_"&amp;B2662</f>
        <v>MAW751_1</v>
      </c>
      <c r="O2662" s="0" t="n">
        <f aca="false">HLOOKUP(N2662,UP!$C$15:$AH$16,2,0)</f>
        <v>0</v>
      </c>
    </row>
    <row r="2663" customFormat="false" ht="15.75" hidden="false" customHeight="true" outlineLevel="0" collapsed="false">
      <c r="A2663" s="21" t="s">
        <v>52</v>
      </c>
      <c r="B2663" s="32" t="n">
        <v>1</v>
      </c>
      <c r="C2663" s="33" t="s">
        <v>56</v>
      </c>
      <c r="D2663" s="33" t="n">
        <v>29972</v>
      </c>
      <c r="E2663" s="24" t="s">
        <v>92</v>
      </c>
      <c r="F2663" s="15" t="n">
        <v>1</v>
      </c>
      <c r="G2663" s="15" t="n">
        <v>0</v>
      </c>
      <c r="H2663" s="2" t="n">
        <f aca="false">MAX(I2663:J2663)</f>
        <v>0</v>
      </c>
      <c r="I2663" s="15" t="n">
        <v>0</v>
      </c>
      <c r="J2663" s="15" t="n">
        <v>0</v>
      </c>
      <c r="K2663" s="15" t="n">
        <v>4.76705269255715</v>
      </c>
      <c r="L2663" s="15" t="n">
        <v>75</v>
      </c>
      <c r="M2663" s="25" t="n">
        <v>5.79997425</v>
      </c>
      <c r="N2663" s="0" t="str">
        <f aca="false">A2663&amp;"_"&amp;B2663</f>
        <v>MAW751_1</v>
      </c>
      <c r="O2663" s="0" t="n">
        <f aca="false">HLOOKUP(N2663,UP!$C$15:$AH$16,2,0)</f>
        <v>0</v>
      </c>
    </row>
    <row r="2664" customFormat="false" ht="15.75" hidden="false" customHeight="true" outlineLevel="0" collapsed="false">
      <c r="A2664" s="21" t="s">
        <v>52</v>
      </c>
      <c r="B2664" s="32" t="n">
        <v>1</v>
      </c>
      <c r="C2664" s="33" t="s">
        <v>56</v>
      </c>
      <c r="D2664" s="33" t="n">
        <v>29974</v>
      </c>
      <c r="E2664" s="24" t="s">
        <v>92</v>
      </c>
      <c r="F2664" s="15" t="n">
        <v>1</v>
      </c>
      <c r="G2664" s="15" t="n">
        <v>0</v>
      </c>
      <c r="H2664" s="2" t="n">
        <f aca="false">MAX(I2664:J2664)</f>
        <v>0</v>
      </c>
      <c r="I2664" s="15" t="n">
        <v>0</v>
      </c>
      <c r="J2664" s="15" t="n">
        <v>0</v>
      </c>
      <c r="K2664" s="15" t="n">
        <v>6.47058130896622</v>
      </c>
      <c r="L2664" s="15" t="n">
        <v>75</v>
      </c>
      <c r="M2664" s="25" t="n">
        <v>5.79997425</v>
      </c>
      <c r="N2664" s="0" t="str">
        <f aca="false">A2664&amp;"_"&amp;B2664</f>
        <v>MAW751_1</v>
      </c>
      <c r="O2664" s="0" t="n">
        <f aca="false">HLOOKUP(N2664,UP!$C$15:$AH$16,2,0)</f>
        <v>0</v>
      </c>
    </row>
    <row r="2665" customFormat="false" ht="15.75" hidden="false" customHeight="true" outlineLevel="0" collapsed="false">
      <c r="A2665" s="21" t="s">
        <v>52</v>
      </c>
      <c r="B2665" s="32" t="n">
        <v>1</v>
      </c>
      <c r="C2665" s="33" t="s">
        <v>56</v>
      </c>
      <c r="D2665" s="33" t="n">
        <v>29977</v>
      </c>
      <c r="E2665" s="24" t="s">
        <v>92</v>
      </c>
      <c r="F2665" s="15" t="n">
        <v>1</v>
      </c>
      <c r="G2665" s="15" t="n">
        <v>0</v>
      </c>
      <c r="H2665" s="2" t="n">
        <f aca="false">MAX(I2665:J2665)</f>
        <v>0</v>
      </c>
      <c r="I2665" s="15" t="n">
        <v>0</v>
      </c>
      <c r="J2665" s="15" t="n">
        <v>0</v>
      </c>
      <c r="K2665" s="15" t="n">
        <v>5.23538561739105</v>
      </c>
      <c r="L2665" s="15" t="n">
        <v>75</v>
      </c>
      <c r="M2665" s="25" t="n">
        <v>5.79997425</v>
      </c>
      <c r="N2665" s="0" t="str">
        <f aca="false">A2665&amp;"_"&amp;B2665</f>
        <v>MAW751_1</v>
      </c>
      <c r="O2665" s="0" t="n">
        <f aca="false">HLOOKUP(N2665,UP!$C$15:$AH$16,2,0)</f>
        <v>0</v>
      </c>
    </row>
    <row r="2666" customFormat="false" ht="15.75" hidden="false" customHeight="true" outlineLevel="0" collapsed="false">
      <c r="A2666" s="21" t="s">
        <v>52</v>
      </c>
      <c r="B2666" s="32" t="n">
        <v>1</v>
      </c>
      <c r="C2666" s="33" t="s">
        <v>56</v>
      </c>
      <c r="D2666" s="33" t="n">
        <v>29976</v>
      </c>
      <c r="E2666" s="24" t="s">
        <v>92</v>
      </c>
      <c r="F2666" s="15" t="n">
        <v>1</v>
      </c>
      <c r="G2666" s="15" t="n">
        <v>0</v>
      </c>
      <c r="H2666" s="2" t="n">
        <f aca="false">MAX(I2666:J2666)</f>
        <v>0</v>
      </c>
      <c r="I2666" s="15" t="n">
        <v>0</v>
      </c>
      <c r="J2666" s="15" t="n">
        <v>0</v>
      </c>
      <c r="K2666" s="15" t="n">
        <v>5.08026948012006</v>
      </c>
      <c r="L2666" s="15" t="n">
        <v>75</v>
      </c>
      <c r="M2666" s="25" t="n">
        <v>5.79997425</v>
      </c>
      <c r="N2666" s="0" t="str">
        <f aca="false">A2666&amp;"_"&amp;B2666</f>
        <v>MAW751_1</v>
      </c>
      <c r="O2666" s="0" t="n">
        <f aca="false">HLOOKUP(N2666,UP!$C$15:$AH$16,2,0)</f>
        <v>0</v>
      </c>
    </row>
    <row r="2667" customFormat="false" ht="15.75" hidden="false" customHeight="true" outlineLevel="0" collapsed="false">
      <c r="A2667" s="21" t="s">
        <v>52</v>
      </c>
      <c r="B2667" s="32" t="n">
        <v>1</v>
      </c>
      <c r="C2667" s="33" t="s">
        <v>56</v>
      </c>
      <c r="D2667" s="33" t="n">
        <v>29983</v>
      </c>
      <c r="E2667" s="24" t="s">
        <v>92</v>
      </c>
      <c r="F2667" s="15" t="n">
        <v>1</v>
      </c>
      <c r="G2667" s="15" t="n">
        <v>0</v>
      </c>
      <c r="H2667" s="2" t="n">
        <f aca="false">MAX(I2667:J2667)</f>
        <v>0</v>
      </c>
      <c r="I2667" s="15" t="n">
        <v>0</v>
      </c>
      <c r="J2667" s="15" t="n">
        <v>0</v>
      </c>
      <c r="K2667" s="15" t="n">
        <v>6.68122509638941</v>
      </c>
      <c r="L2667" s="15" t="n">
        <v>75</v>
      </c>
      <c r="M2667" s="25" t="n">
        <v>5.79997425</v>
      </c>
      <c r="N2667" s="0" t="str">
        <f aca="false">A2667&amp;"_"&amp;B2667</f>
        <v>MAW751_1</v>
      </c>
      <c r="O2667" s="0" t="n">
        <f aca="false">HLOOKUP(N2667,UP!$C$15:$AH$16,2,0)</f>
        <v>0</v>
      </c>
    </row>
    <row r="2668" customFormat="false" ht="15.75" hidden="false" customHeight="true" outlineLevel="0" collapsed="false">
      <c r="A2668" s="21" t="s">
        <v>52</v>
      </c>
      <c r="B2668" s="32" t="n">
        <v>1</v>
      </c>
      <c r="C2668" s="33" t="s">
        <v>56</v>
      </c>
      <c r="D2668" s="33" t="n">
        <v>29231</v>
      </c>
      <c r="E2668" s="24" t="s">
        <v>92</v>
      </c>
      <c r="F2668" s="15" t="n">
        <v>1</v>
      </c>
      <c r="G2668" s="15" t="n">
        <v>0</v>
      </c>
      <c r="H2668" s="2" t="n">
        <f aca="false">MAX(I2668:J2668)</f>
        <v>0</v>
      </c>
      <c r="I2668" s="15" t="n">
        <v>0</v>
      </c>
      <c r="J2668" s="15" t="n">
        <v>0</v>
      </c>
      <c r="K2668" s="15" t="n">
        <v>4.43388679164396</v>
      </c>
      <c r="L2668" s="15" t="n">
        <v>75</v>
      </c>
      <c r="M2668" s="25" t="n">
        <v>5.79997425</v>
      </c>
      <c r="N2668" s="0" t="str">
        <f aca="false">A2668&amp;"_"&amp;B2668</f>
        <v>MAW751_1</v>
      </c>
      <c r="O2668" s="0" t="n">
        <f aca="false">HLOOKUP(N2668,UP!$C$15:$AH$16,2,0)</f>
        <v>0</v>
      </c>
    </row>
    <row r="2669" customFormat="false" ht="15.75" hidden="false" customHeight="true" outlineLevel="0" collapsed="false">
      <c r="A2669" s="21" t="s">
        <v>52</v>
      </c>
      <c r="B2669" s="32" t="n">
        <v>1</v>
      </c>
      <c r="C2669" s="33" t="s">
        <v>56</v>
      </c>
      <c r="D2669" s="33" t="n">
        <v>29650</v>
      </c>
      <c r="E2669" s="24" t="s">
        <v>92</v>
      </c>
      <c r="F2669" s="15" t="n">
        <v>1</v>
      </c>
      <c r="G2669" s="15" t="n">
        <v>0</v>
      </c>
      <c r="H2669" s="2" t="n">
        <f aca="false">MAX(I2669:J2669)</f>
        <v>0</v>
      </c>
      <c r="I2669" s="15" t="n">
        <v>0</v>
      </c>
      <c r="J2669" s="15" t="n">
        <v>0</v>
      </c>
      <c r="K2669" s="15" t="n">
        <v>4.57667217774961</v>
      </c>
      <c r="L2669" s="15" t="n">
        <v>75</v>
      </c>
      <c r="M2669" s="25" t="n">
        <v>5.79997425</v>
      </c>
      <c r="N2669" s="0" t="str">
        <f aca="false">A2669&amp;"_"&amp;B2669</f>
        <v>MAW751_1</v>
      </c>
      <c r="O2669" s="0" t="n">
        <f aca="false">HLOOKUP(N2669,UP!$C$15:$AH$16,2,0)</f>
        <v>0</v>
      </c>
    </row>
    <row r="2670" customFormat="false" ht="15.75" hidden="false" customHeight="true" outlineLevel="0" collapsed="false">
      <c r="A2670" s="21" t="s">
        <v>52</v>
      </c>
      <c r="B2670" s="32" t="n">
        <v>1</v>
      </c>
      <c r="C2670" s="33" t="s">
        <v>56</v>
      </c>
      <c r="D2670" s="33" t="n">
        <v>29651</v>
      </c>
      <c r="E2670" s="24" t="s">
        <v>92</v>
      </c>
      <c r="F2670" s="15" t="n">
        <v>1</v>
      </c>
      <c r="G2670" s="15" t="n">
        <v>0</v>
      </c>
      <c r="H2670" s="2" t="n">
        <f aca="false">MAX(I2670:J2670)</f>
        <v>0</v>
      </c>
      <c r="I2670" s="15" t="n">
        <v>0</v>
      </c>
      <c r="J2670" s="15" t="n">
        <v>0</v>
      </c>
      <c r="K2670" s="15" t="n">
        <v>4.13869489193102</v>
      </c>
      <c r="L2670" s="15" t="n">
        <v>75</v>
      </c>
      <c r="M2670" s="25" t="n">
        <v>5.79997425</v>
      </c>
      <c r="N2670" s="0" t="str">
        <f aca="false">A2670&amp;"_"&amp;B2670</f>
        <v>MAW751_1</v>
      </c>
      <c r="O2670" s="0" t="n">
        <f aca="false">HLOOKUP(N2670,UP!$C$15:$AH$16,2,0)</f>
        <v>0</v>
      </c>
    </row>
    <row r="2671" customFormat="false" ht="15.75" hidden="false" customHeight="true" outlineLevel="0" collapsed="false">
      <c r="A2671" s="21" t="s">
        <v>52</v>
      </c>
      <c r="B2671" s="32" t="n">
        <v>1</v>
      </c>
      <c r="C2671" s="33" t="s">
        <v>58</v>
      </c>
      <c r="D2671" s="33" t="n">
        <v>29847</v>
      </c>
      <c r="E2671" s="24" t="s">
        <v>92</v>
      </c>
      <c r="F2671" s="15" t="n">
        <v>1</v>
      </c>
      <c r="G2671" s="15" t="n">
        <v>0</v>
      </c>
      <c r="H2671" s="2" t="n">
        <f aca="false">MAX(I2671:J2671)</f>
        <v>0</v>
      </c>
      <c r="I2671" s="15" t="n">
        <v>0</v>
      </c>
      <c r="J2671" s="15" t="n">
        <v>0</v>
      </c>
      <c r="K2671" s="15" t="n">
        <v>6.20063996020652</v>
      </c>
      <c r="L2671" s="15" t="n">
        <v>75</v>
      </c>
      <c r="M2671" s="25" t="n">
        <v>5.79997425</v>
      </c>
      <c r="N2671" s="0" t="str">
        <f aca="false">A2671&amp;"_"&amp;B2671</f>
        <v>MAW751_1</v>
      </c>
      <c r="O2671" s="0" t="n">
        <f aca="false">HLOOKUP(N2671,UP!$C$15:$AH$16,2,0)</f>
        <v>0</v>
      </c>
    </row>
    <row r="2672" customFormat="false" ht="15.75" hidden="false" customHeight="true" outlineLevel="0" collapsed="false">
      <c r="A2672" s="21" t="s">
        <v>52</v>
      </c>
      <c r="B2672" s="32" t="n">
        <v>1</v>
      </c>
      <c r="C2672" s="33" t="s">
        <v>58</v>
      </c>
      <c r="D2672" s="33" t="n">
        <v>29461</v>
      </c>
      <c r="E2672" s="24" t="s">
        <v>92</v>
      </c>
      <c r="F2672" s="15" t="n">
        <v>1</v>
      </c>
      <c r="G2672" s="15" t="n">
        <v>0</v>
      </c>
      <c r="H2672" s="2" t="n">
        <f aca="false">MAX(I2672:J2672)</f>
        <v>0</v>
      </c>
      <c r="I2672" s="15" t="n">
        <v>0</v>
      </c>
      <c r="J2672" s="15" t="n">
        <v>0</v>
      </c>
      <c r="K2672" s="15" t="n">
        <v>4.00305662911228</v>
      </c>
      <c r="L2672" s="15" t="n">
        <v>75</v>
      </c>
      <c r="M2672" s="25" t="n">
        <v>5.79997425</v>
      </c>
      <c r="N2672" s="0" t="str">
        <f aca="false">A2672&amp;"_"&amp;B2672</f>
        <v>MAW751_1</v>
      </c>
      <c r="O2672" s="0" t="n">
        <f aca="false">HLOOKUP(N2672,UP!$C$15:$AH$16,2,0)</f>
        <v>0</v>
      </c>
    </row>
    <row r="2673" customFormat="false" ht="15.75" hidden="false" customHeight="true" outlineLevel="0" collapsed="false">
      <c r="A2673" s="21" t="s">
        <v>52</v>
      </c>
      <c r="B2673" s="32" t="n">
        <v>1</v>
      </c>
      <c r="C2673" s="33" t="s">
        <v>67</v>
      </c>
      <c r="D2673" s="33" t="n">
        <v>29985</v>
      </c>
      <c r="E2673" s="24" t="s">
        <v>92</v>
      </c>
      <c r="F2673" s="15" t="n">
        <v>1</v>
      </c>
      <c r="G2673" s="15" t="n">
        <v>0</v>
      </c>
      <c r="H2673" s="2" t="n">
        <f aca="false">MAX(I2673:J2673)</f>
        <v>0</v>
      </c>
      <c r="I2673" s="15" t="n">
        <v>0</v>
      </c>
      <c r="J2673" s="15" t="n">
        <v>0</v>
      </c>
      <c r="K2673" s="15" t="n">
        <v>3.00736810746517</v>
      </c>
      <c r="L2673" s="15" t="n">
        <v>75</v>
      </c>
      <c r="M2673" s="25" t="n">
        <v>5.79997425</v>
      </c>
      <c r="N2673" s="0" t="str">
        <f aca="false">A2673&amp;"_"&amp;B2673</f>
        <v>MAW751_1</v>
      </c>
      <c r="O2673" s="0" t="n">
        <f aca="false">HLOOKUP(N2673,UP!$C$15:$AH$16,2,0)</f>
        <v>0</v>
      </c>
    </row>
    <row r="2674" customFormat="false" ht="15.75" hidden="false" customHeight="true" outlineLevel="0" collapsed="false">
      <c r="A2674" s="21" t="s">
        <v>52</v>
      </c>
      <c r="B2674" s="32" t="n">
        <v>1</v>
      </c>
      <c r="C2674" s="33" t="s">
        <v>83</v>
      </c>
      <c r="D2674" s="33" t="n">
        <v>29880</v>
      </c>
      <c r="E2674" s="24" t="s">
        <v>92</v>
      </c>
      <c r="F2674" s="15" t="n">
        <v>1</v>
      </c>
      <c r="G2674" s="15" t="n">
        <v>0</v>
      </c>
      <c r="H2674" s="2" t="n">
        <f aca="false">MAX(I2674:J2674)</f>
        <v>0</v>
      </c>
      <c r="I2674" s="15" t="n">
        <v>0</v>
      </c>
      <c r="J2674" s="15" t="n">
        <v>0</v>
      </c>
      <c r="K2674" s="15" t="n">
        <v>5.5365465431458</v>
      </c>
      <c r="L2674" s="15" t="n">
        <v>75</v>
      </c>
      <c r="M2674" s="25" t="n">
        <v>5.79997425</v>
      </c>
      <c r="N2674" s="0" t="str">
        <f aca="false">A2674&amp;"_"&amp;B2674</f>
        <v>MAW751_1</v>
      </c>
      <c r="O2674" s="0" t="n">
        <f aca="false">HLOOKUP(N2674,UP!$C$15:$AH$16,2,0)</f>
        <v>0</v>
      </c>
    </row>
    <row r="2675" customFormat="false" ht="15.75" hidden="false" customHeight="true" outlineLevel="0" collapsed="false">
      <c r="A2675" s="21" t="s">
        <v>52</v>
      </c>
      <c r="B2675" s="32" t="n">
        <v>1</v>
      </c>
      <c r="C2675" s="33" t="s">
        <v>86</v>
      </c>
      <c r="D2675" s="33" t="n">
        <v>29125</v>
      </c>
      <c r="E2675" s="24" t="s">
        <v>92</v>
      </c>
      <c r="F2675" s="15" t="n">
        <v>1</v>
      </c>
      <c r="G2675" s="15" t="n">
        <v>0</v>
      </c>
      <c r="H2675" s="2" t="n">
        <f aca="false">MAX(I2675:J2675)</f>
        <v>0</v>
      </c>
      <c r="I2675" s="15" t="n">
        <v>0</v>
      </c>
      <c r="J2675" s="15" t="n">
        <v>0</v>
      </c>
      <c r="K2675" s="15" t="n">
        <v>4.43388679164396</v>
      </c>
      <c r="L2675" s="15" t="n">
        <v>75</v>
      </c>
      <c r="M2675" s="25" t="n">
        <v>5.79997425</v>
      </c>
      <c r="N2675" s="0" t="str">
        <f aca="false">A2675&amp;"_"&amp;B2675</f>
        <v>MAW751_1</v>
      </c>
      <c r="O2675" s="0" t="n">
        <f aca="false">HLOOKUP(N2675,UP!$C$15:$AH$16,2,0)</f>
        <v>0</v>
      </c>
    </row>
    <row r="2676" customFormat="false" ht="15.75" hidden="false" customHeight="true" outlineLevel="0" collapsed="false">
      <c r="A2676" s="21" t="s">
        <v>52</v>
      </c>
      <c r="B2676" s="45" t="n">
        <v>2</v>
      </c>
      <c r="C2676" s="46" t="s">
        <v>66</v>
      </c>
      <c r="D2676" s="46" t="n">
        <v>54206</v>
      </c>
      <c r="E2676" s="24" t="s">
        <v>92</v>
      </c>
      <c r="F2676" s="15" t="n">
        <v>1</v>
      </c>
      <c r="G2676" s="15" t="n">
        <v>0</v>
      </c>
      <c r="H2676" s="2" t="n">
        <f aca="false">MAX(I2676:J2676)</f>
        <v>0</v>
      </c>
      <c r="I2676" s="15" t="n">
        <v>0</v>
      </c>
      <c r="J2676" s="15" t="n">
        <v>0</v>
      </c>
      <c r="K2676" s="15" t="n">
        <v>6.53969634734519</v>
      </c>
      <c r="L2676" s="15" t="n">
        <v>75</v>
      </c>
      <c r="M2676" s="25" t="n">
        <v>5.79997425</v>
      </c>
      <c r="N2676" s="0" t="str">
        <f aca="false">A2676&amp;"_"&amp;B2676</f>
        <v>MAW751_2</v>
      </c>
      <c r="O2676" s="0" t="n">
        <f aca="false">HLOOKUP(N2676,UP!$C$15:$AH$16,2,0)</f>
        <v>0</v>
      </c>
    </row>
    <row r="2677" customFormat="false" ht="15.75" hidden="false" customHeight="true" outlineLevel="0" collapsed="false">
      <c r="A2677" s="21" t="s">
        <v>52</v>
      </c>
      <c r="B2677" s="45" t="n">
        <v>2</v>
      </c>
      <c r="C2677" s="46" t="s">
        <v>66</v>
      </c>
      <c r="D2677" s="46" t="n">
        <v>54226</v>
      </c>
      <c r="E2677" s="24" t="s">
        <v>92</v>
      </c>
      <c r="F2677" s="15" t="n">
        <v>1</v>
      </c>
      <c r="G2677" s="15" t="n">
        <v>0</v>
      </c>
      <c r="H2677" s="2" t="n">
        <f aca="false">MAX(I2677:J2677)</f>
        <v>0</v>
      </c>
      <c r="I2677" s="15" t="n">
        <v>0</v>
      </c>
      <c r="J2677" s="15" t="n">
        <v>0</v>
      </c>
      <c r="K2677" s="15" t="n">
        <v>8.16951534611941</v>
      </c>
      <c r="L2677" s="15" t="n">
        <v>75</v>
      </c>
      <c r="M2677" s="25" t="n">
        <v>5.79997425</v>
      </c>
      <c r="N2677" s="0" t="str">
        <f aca="false">A2677&amp;"_"&amp;B2677</f>
        <v>MAW751_2</v>
      </c>
      <c r="O2677" s="0" t="n">
        <f aca="false">HLOOKUP(N2677,UP!$C$15:$AH$16,2,0)</f>
        <v>0</v>
      </c>
    </row>
    <row r="2678" customFormat="false" ht="15.75" hidden="false" customHeight="true" outlineLevel="0" collapsed="false">
      <c r="A2678" s="21" t="s">
        <v>52</v>
      </c>
      <c r="B2678" s="45" t="n">
        <v>2</v>
      </c>
      <c r="C2678" s="46" t="s">
        <v>56</v>
      </c>
      <c r="D2678" s="46" t="n">
        <v>54464</v>
      </c>
      <c r="E2678" s="24" t="s">
        <v>92</v>
      </c>
      <c r="F2678" s="15" t="n">
        <v>1</v>
      </c>
      <c r="G2678" s="15" t="n">
        <v>0</v>
      </c>
      <c r="H2678" s="2" t="n">
        <f aca="false">MAX(I2678:J2678)</f>
        <v>0</v>
      </c>
      <c r="I2678" s="15" t="n">
        <v>0</v>
      </c>
      <c r="J2678" s="15" t="n">
        <v>0</v>
      </c>
      <c r="K2678" s="15" t="n">
        <v>7.21136885668269</v>
      </c>
      <c r="L2678" s="15" t="n">
        <v>75</v>
      </c>
      <c r="M2678" s="25" t="n">
        <v>5.79997425</v>
      </c>
      <c r="N2678" s="0" t="str">
        <f aca="false">A2678&amp;"_"&amp;B2678</f>
        <v>MAW751_2</v>
      </c>
      <c r="O2678" s="0" t="n">
        <f aca="false">HLOOKUP(N2678,UP!$C$15:$AH$16,2,0)</f>
        <v>0</v>
      </c>
    </row>
    <row r="2679" customFormat="false" ht="15.75" hidden="false" customHeight="true" outlineLevel="0" collapsed="false">
      <c r="A2679" s="21" t="s">
        <v>52</v>
      </c>
      <c r="B2679" s="45" t="n">
        <v>2</v>
      </c>
      <c r="C2679" s="46" t="s">
        <v>56</v>
      </c>
      <c r="D2679" s="46" t="n">
        <v>54229</v>
      </c>
      <c r="E2679" s="24" t="s">
        <v>92</v>
      </c>
      <c r="F2679" s="15" t="n">
        <v>1</v>
      </c>
      <c r="G2679" s="15" t="n">
        <v>0</v>
      </c>
      <c r="H2679" s="2" t="n">
        <f aca="false">MAX(I2679:J2679)</f>
        <v>0</v>
      </c>
      <c r="I2679" s="15" t="n">
        <v>0</v>
      </c>
      <c r="J2679" s="15" t="n">
        <v>0</v>
      </c>
      <c r="K2679" s="15" t="n">
        <v>5.68243425199688</v>
      </c>
      <c r="L2679" s="15" t="n">
        <v>75</v>
      </c>
      <c r="M2679" s="25" t="n">
        <v>5.79997425</v>
      </c>
      <c r="N2679" s="0" t="str">
        <f aca="false">A2679&amp;"_"&amp;B2679</f>
        <v>MAW751_2</v>
      </c>
      <c r="O2679" s="0" t="n">
        <f aca="false">HLOOKUP(N2679,UP!$C$15:$AH$16,2,0)</f>
        <v>0</v>
      </c>
    </row>
    <row r="2680" customFormat="false" ht="15.75" hidden="false" customHeight="true" outlineLevel="0" collapsed="false">
      <c r="A2680" s="21" t="s">
        <v>52</v>
      </c>
      <c r="B2680" s="24" t="n">
        <v>2</v>
      </c>
      <c r="C2680" s="31" t="s">
        <v>56</v>
      </c>
      <c r="D2680" s="31" t="n">
        <v>54517</v>
      </c>
      <c r="E2680" s="24" t="s">
        <v>92</v>
      </c>
      <c r="F2680" s="15" t="n">
        <v>1</v>
      </c>
      <c r="G2680" s="15" t="n">
        <v>0</v>
      </c>
      <c r="H2680" s="2" t="n">
        <f aca="false">MAX(I2680:J2680)</f>
        <v>0</v>
      </c>
      <c r="I2680" s="15" t="n">
        <v>0</v>
      </c>
      <c r="J2680" s="15" t="n">
        <v>0</v>
      </c>
      <c r="K2680" s="15" t="n">
        <v>4.30696644843893</v>
      </c>
      <c r="L2680" s="15" t="n">
        <v>75</v>
      </c>
      <c r="M2680" s="25" t="n">
        <v>5.79997425</v>
      </c>
      <c r="N2680" s="0" t="str">
        <f aca="false">A2680&amp;"_"&amp;B2680</f>
        <v>MAW751_2</v>
      </c>
      <c r="O2680" s="0" t="n">
        <f aca="false">HLOOKUP(N2680,UP!$C$15:$AH$16,2,0)</f>
        <v>0</v>
      </c>
    </row>
    <row r="2681" customFormat="false" ht="15.75" hidden="false" customHeight="true" outlineLevel="0" collapsed="false">
      <c r="A2681" s="21" t="s">
        <v>52</v>
      </c>
      <c r="B2681" s="24" t="n">
        <v>2</v>
      </c>
      <c r="C2681" s="31" t="s">
        <v>56</v>
      </c>
      <c r="D2681" s="31" t="n">
        <v>54652</v>
      </c>
      <c r="E2681" s="24" t="s">
        <v>92</v>
      </c>
      <c r="F2681" s="15" t="n">
        <v>1</v>
      </c>
      <c r="G2681" s="15" t="n">
        <v>0</v>
      </c>
      <c r="H2681" s="2" t="n">
        <f aca="false">MAX(I2681:J2681)</f>
        <v>0</v>
      </c>
      <c r="I2681" s="15" t="n">
        <v>0</v>
      </c>
      <c r="J2681" s="15" t="n">
        <v>0</v>
      </c>
      <c r="K2681" s="15" t="n">
        <v>6.58089048101539</v>
      </c>
      <c r="L2681" s="15" t="n">
        <v>75</v>
      </c>
      <c r="M2681" s="25" t="n">
        <v>5.79997425</v>
      </c>
      <c r="N2681" s="0" t="str">
        <f aca="false">A2681&amp;"_"&amp;B2681</f>
        <v>MAW751_2</v>
      </c>
      <c r="O2681" s="0" t="n">
        <f aca="false">HLOOKUP(N2681,UP!$C$15:$AH$16,2,0)</f>
        <v>0</v>
      </c>
    </row>
    <row r="2682" customFormat="false" ht="15.75" hidden="false" customHeight="true" outlineLevel="0" collapsed="false">
      <c r="A2682" s="21" t="s">
        <v>52</v>
      </c>
      <c r="B2682" s="24" t="n">
        <v>2</v>
      </c>
      <c r="C2682" s="31" t="s">
        <v>56</v>
      </c>
      <c r="D2682" s="31" t="n">
        <v>54655</v>
      </c>
      <c r="E2682" s="24" t="s">
        <v>92</v>
      </c>
      <c r="F2682" s="15" t="n">
        <v>1</v>
      </c>
      <c r="G2682" s="15" t="n">
        <v>0</v>
      </c>
      <c r="H2682" s="2" t="n">
        <f aca="false">MAX(I2682:J2682)</f>
        <v>0</v>
      </c>
      <c r="I2682" s="15" t="n">
        <v>0</v>
      </c>
      <c r="J2682" s="15" t="n">
        <v>0</v>
      </c>
      <c r="K2682" s="15" t="n">
        <v>9.15334435549922</v>
      </c>
      <c r="L2682" s="15" t="n">
        <v>75</v>
      </c>
      <c r="M2682" s="25" t="n">
        <v>5.79997425</v>
      </c>
      <c r="N2682" s="0" t="str">
        <f aca="false">A2682&amp;"_"&amp;B2682</f>
        <v>MAW751_2</v>
      </c>
      <c r="O2682" s="0" t="n">
        <f aca="false">HLOOKUP(N2682,UP!$C$15:$AH$16,2,0)</f>
        <v>0</v>
      </c>
    </row>
    <row r="2683" customFormat="false" ht="15.75" hidden="false" customHeight="true" outlineLevel="0" collapsed="false">
      <c r="A2683" s="21" t="s">
        <v>52</v>
      </c>
      <c r="B2683" s="24" t="n">
        <v>2</v>
      </c>
      <c r="C2683" s="31" t="s">
        <v>56</v>
      </c>
      <c r="D2683" s="31" t="n">
        <v>59068</v>
      </c>
      <c r="E2683" s="24" t="s">
        <v>92</v>
      </c>
      <c r="F2683" s="15" t="n">
        <v>1</v>
      </c>
      <c r="G2683" s="15" t="n">
        <v>0</v>
      </c>
      <c r="H2683" s="2" t="n">
        <f aca="false">MAX(I2683:J2683)</f>
        <v>0</v>
      </c>
      <c r="I2683" s="15" t="n">
        <v>0</v>
      </c>
      <c r="J2683" s="15" t="n">
        <v>0</v>
      </c>
      <c r="K2683" s="15" t="n">
        <v>3.31830724035422</v>
      </c>
      <c r="L2683" s="15" t="n">
        <v>75</v>
      </c>
      <c r="M2683" s="25" t="n">
        <v>5.79997425</v>
      </c>
      <c r="N2683" s="0" t="str">
        <f aca="false">A2683&amp;"_"&amp;B2683</f>
        <v>MAW751_2</v>
      </c>
      <c r="O2683" s="0" t="n">
        <f aca="false">HLOOKUP(N2683,UP!$C$15:$AH$16,2,0)</f>
        <v>0</v>
      </c>
    </row>
    <row r="2684" customFormat="false" ht="15.75" hidden="false" customHeight="true" outlineLevel="0" collapsed="false">
      <c r="A2684" s="21" t="s">
        <v>52</v>
      </c>
      <c r="B2684" s="24" t="n">
        <v>2</v>
      </c>
      <c r="C2684" s="31" t="s">
        <v>56</v>
      </c>
      <c r="D2684" s="31" t="n">
        <v>29085</v>
      </c>
      <c r="E2684" s="24" t="s">
        <v>92</v>
      </c>
      <c r="F2684" s="15" t="n">
        <v>1</v>
      </c>
      <c r="G2684" s="15" t="n">
        <v>0</v>
      </c>
      <c r="H2684" s="2" t="n">
        <f aca="false">MAX(I2684:J2684)</f>
        <v>0</v>
      </c>
      <c r="I2684" s="15" t="n">
        <v>0</v>
      </c>
      <c r="J2684" s="15" t="n">
        <v>0</v>
      </c>
      <c r="K2684" s="15" t="n">
        <v>5.28761459525698</v>
      </c>
      <c r="L2684" s="15" t="n">
        <v>75</v>
      </c>
      <c r="M2684" s="25" t="n">
        <v>5.79997425</v>
      </c>
      <c r="N2684" s="0" t="str">
        <f aca="false">A2684&amp;"_"&amp;B2684</f>
        <v>MAW751_2</v>
      </c>
      <c r="O2684" s="0" t="n">
        <f aca="false">HLOOKUP(N2684,UP!$C$15:$AH$16,2,0)</f>
        <v>0</v>
      </c>
    </row>
    <row r="2685" customFormat="false" ht="15.75" hidden="false" customHeight="true" outlineLevel="0" collapsed="false">
      <c r="A2685" s="21" t="s">
        <v>52</v>
      </c>
      <c r="B2685" s="24" t="n">
        <v>2</v>
      </c>
      <c r="C2685" s="31" t="s">
        <v>56</v>
      </c>
      <c r="D2685" s="31" t="n">
        <v>29089</v>
      </c>
      <c r="E2685" s="24" t="s">
        <v>92</v>
      </c>
      <c r="F2685" s="15" t="n">
        <v>1</v>
      </c>
      <c r="G2685" s="15" t="n">
        <v>0</v>
      </c>
      <c r="H2685" s="2" t="n">
        <f aca="false">MAX(I2685:J2685)</f>
        <v>0</v>
      </c>
      <c r="I2685" s="15" t="n">
        <v>0</v>
      </c>
      <c r="J2685" s="15" t="n">
        <v>0</v>
      </c>
      <c r="K2685" s="15" t="n">
        <v>3.01907054009979</v>
      </c>
      <c r="L2685" s="15" t="n">
        <v>75</v>
      </c>
      <c r="M2685" s="25" t="n">
        <v>5.79997425</v>
      </c>
      <c r="N2685" s="0" t="str">
        <f aca="false">A2685&amp;"_"&amp;B2685</f>
        <v>MAW751_2</v>
      </c>
      <c r="O2685" s="0" t="n">
        <f aca="false">HLOOKUP(N2685,UP!$C$15:$AH$16,2,0)</f>
        <v>0</v>
      </c>
    </row>
    <row r="2686" customFormat="false" ht="15.75" hidden="false" customHeight="true" outlineLevel="0" collapsed="false">
      <c r="A2686" s="21" t="s">
        <v>52</v>
      </c>
      <c r="B2686" s="24" t="n">
        <v>2</v>
      </c>
      <c r="C2686" s="31" t="s">
        <v>56</v>
      </c>
      <c r="D2686" s="31" t="n">
        <v>54413</v>
      </c>
      <c r="E2686" s="24" t="s">
        <v>92</v>
      </c>
      <c r="F2686" s="15" t="n">
        <v>1</v>
      </c>
      <c r="G2686" s="15" t="n">
        <v>0</v>
      </c>
      <c r="H2686" s="2" t="n">
        <f aca="false">MAX(I2686:J2686)</f>
        <v>0</v>
      </c>
      <c r="I2686" s="15" t="n">
        <v>0</v>
      </c>
      <c r="J2686" s="15" t="n">
        <v>0</v>
      </c>
      <c r="K2686" s="15" t="n">
        <v>6.83308183128231</v>
      </c>
      <c r="L2686" s="15" t="n">
        <v>75</v>
      </c>
      <c r="M2686" s="25" t="n">
        <v>5.79997425</v>
      </c>
      <c r="N2686" s="0" t="str">
        <f aca="false">A2686&amp;"_"&amp;B2686</f>
        <v>MAW751_2</v>
      </c>
      <c r="O2686" s="0" t="n">
        <f aca="false">HLOOKUP(N2686,UP!$C$15:$AH$16,2,0)</f>
        <v>0</v>
      </c>
    </row>
    <row r="2687" customFormat="false" ht="15.75" hidden="false" customHeight="true" outlineLevel="0" collapsed="false">
      <c r="A2687" s="21" t="s">
        <v>52</v>
      </c>
      <c r="B2687" s="24" t="n">
        <v>2</v>
      </c>
      <c r="C2687" s="31" t="s">
        <v>56</v>
      </c>
      <c r="D2687" s="31" t="n">
        <v>54321</v>
      </c>
      <c r="E2687" s="24" t="s">
        <v>92</v>
      </c>
      <c r="F2687" s="15" t="n">
        <v>1</v>
      </c>
      <c r="G2687" s="15" t="n">
        <v>0</v>
      </c>
      <c r="H2687" s="2" t="n">
        <f aca="false">MAX(I2687:J2687)</f>
        <v>0</v>
      </c>
      <c r="I2687" s="15" t="n">
        <v>0</v>
      </c>
      <c r="J2687" s="15" t="n">
        <v>0</v>
      </c>
      <c r="K2687" s="15" t="n">
        <v>5.24842322690345</v>
      </c>
      <c r="L2687" s="15" t="n">
        <v>75</v>
      </c>
      <c r="M2687" s="25" t="n">
        <v>5.79997425</v>
      </c>
      <c r="N2687" s="0" t="str">
        <f aca="false">A2687&amp;"_"&amp;B2687</f>
        <v>MAW751_2</v>
      </c>
      <c r="O2687" s="0" t="n">
        <f aca="false">HLOOKUP(N2687,UP!$C$15:$AH$16,2,0)</f>
        <v>0</v>
      </c>
    </row>
    <row r="2688" customFormat="false" ht="15.75" hidden="false" customHeight="true" outlineLevel="0" collapsed="false">
      <c r="A2688" s="21" t="s">
        <v>52</v>
      </c>
      <c r="B2688" s="24" t="n">
        <v>2</v>
      </c>
      <c r="C2688" s="31" t="s">
        <v>56</v>
      </c>
      <c r="D2688" s="31" t="n">
        <v>54327</v>
      </c>
      <c r="E2688" s="24" t="s">
        <v>92</v>
      </c>
      <c r="F2688" s="15" t="n">
        <v>1</v>
      </c>
      <c r="G2688" s="15" t="n">
        <v>0</v>
      </c>
      <c r="H2688" s="2" t="n">
        <f aca="false">MAX(I2688:J2688)</f>
        <v>0</v>
      </c>
      <c r="I2688" s="15" t="n">
        <v>0</v>
      </c>
      <c r="J2688" s="15" t="n">
        <v>0</v>
      </c>
      <c r="K2688" s="15" t="n">
        <v>5.50677995275304</v>
      </c>
      <c r="L2688" s="15" t="n">
        <v>75</v>
      </c>
      <c r="M2688" s="25" t="n">
        <v>5.79997425</v>
      </c>
      <c r="N2688" s="0" t="str">
        <f aca="false">A2688&amp;"_"&amp;B2688</f>
        <v>MAW751_2</v>
      </c>
      <c r="O2688" s="0" t="n">
        <f aca="false">HLOOKUP(N2688,UP!$C$15:$AH$16,2,0)</f>
        <v>0</v>
      </c>
    </row>
    <row r="2689" customFormat="false" ht="15.75" hidden="false" customHeight="true" outlineLevel="0" collapsed="false">
      <c r="A2689" s="21" t="s">
        <v>52</v>
      </c>
      <c r="B2689" s="24" t="n">
        <v>2</v>
      </c>
      <c r="C2689" s="31" t="s">
        <v>56</v>
      </c>
      <c r="D2689" s="31" t="n">
        <v>54326</v>
      </c>
      <c r="E2689" s="24" t="s">
        <v>92</v>
      </c>
      <c r="F2689" s="15" t="n">
        <v>1</v>
      </c>
      <c r="G2689" s="15" t="n">
        <v>0</v>
      </c>
      <c r="H2689" s="2" t="n">
        <f aca="false">MAX(I2689:J2689)</f>
        <v>0</v>
      </c>
      <c r="I2689" s="15" t="n">
        <v>0</v>
      </c>
      <c r="J2689" s="15" t="n">
        <v>0</v>
      </c>
      <c r="K2689" s="15" t="n">
        <v>3.65013796438964</v>
      </c>
      <c r="L2689" s="15" t="n">
        <v>75</v>
      </c>
      <c r="M2689" s="25" t="n">
        <v>5.79997425</v>
      </c>
      <c r="N2689" s="0" t="str">
        <f aca="false">A2689&amp;"_"&amp;B2689</f>
        <v>MAW751_2</v>
      </c>
      <c r="O2689" s="0" t="n">
        <f aca="false">HLOOKUP(N2689,UP!$C$15:$AH$16,2,0)</f>
        <v>0</v>
      </c>
    </row>
    <row r="2690" customFormat="false" ht="15.75" hidden="false" customHeight="true" outlineLevel="0" collapsed="false">
      <c r="A2690" s="21" t="s">
        <v>52</v>
      </c>
      <c r="B2690" s="45" t="n">
        <v>2</v>
      </c>
      <c r="C2690" s="46" t="s">
        <v>61</v>
      </c>
      <c r="D2690" s="46" t="n">
        <v>54463</v>
      </c>
      <c r="E2690" s="24" t="s">
        <v>92</v>
      </c>
      <c r="F2690" s="15" t="n">
        <v>1</v>
      </c>
      <c r="G2690" s="15" t="n">
        <v>0</v>
      </c>
      <c r="H2690" s="2" t="n">
        <f aca="false">MAX(I2690:J2690)</f>
        <v>0</v>
      </c>
      <c r="I2690" s="15" t="n">
        <v>0</v>
      </c>
      <c r="J2690" s="15" t="n">
        <v>0</v>
      </c>
      <c r="K2690" s="15" t="n">
        <v>4.10543327971114</v>
      </c>
      <c r="L2690" s="15" t="n">
        <v>75</v>
      </c>
      <c r="M2690" s="25" t="n">
        <v>5.79997425</v>
      </c>
      <c r="N2690" s="0" t="str">
        <f aca="false">A2690&amp;"_"&amp;B2690</f>
        <v>MAW751_2</v>
      </c>
      <c r="O2690" s="0" t="n">
        <f aca="false">HLOOKUP(N2690,UP!$C$15:$AH$16,2,0)</f>
        <v>0</v>
      </c>
    </row>
    <row r="2691" customFormat="false" ht="15.75" hidden="false" customHeight="true" outlineLevel="0" collapsed="false">
      <c r="A2691" s="21" t="s">
        <v>52</v>
      </c>
      <c r="B2691" s="45" t="n">
        <v>2</v>
      </c>
      <c r="C2691" s="46" t="s">
        <v>53</v>
      </c>
      <c r="D2691" s="46" t="n">
        <v>54465</v>
      </c>
      <c r="E2691" s="24" t="s">
        <v>92</v>
      </c>
      <c r="F2691" s="15" t="n">
        <v>1</v>
      </c>
      <c r="G2691" s="15" t="n">
        <v>0</v>
      </c>
      <c r="H2691" s="2" t="n">
        <f aca="false">MAX(I2691:J2691)</f>
        <v>0</v>
      </c>
      <c r="I2691" s="15" t="n">
        <v>0</v>
      </c>
      <c r="J2691" s="15" t="n">
        <v>0</v>
      </c>
      <c r="K2691" s="15" t="n">
        <v>4.86954715288052</v>
      </c>
      <c r="L2691" s="15" t="n">
        <v>75</v>
      </c>
      <c r="M2691" s="25" t="n">
        <v>5.79997425</v>
      </c>
      <c r="N2691" s="0" t="str">
        <f aca="false">A2691&amp;"_"&amp;B2691</f>
        <v>MAW751_2</v>
      </c>
      <c r="O2691" s="0" t="n">
        <f aca="false">HLOOKUP(N2691,UP!$C$15:$AH$16,2,0)</f>
        <v>0</v>
      </c>
    </row>
    <row r="2692" customFormat="false" ht="15.75" hidden="false" customHeight="true" outlineLevel="0" collapsed="false">
      <c r="A2692" s="21" t="s">
        <v>52</v>
      </c>
      <c r="B2692" s="24" t="n">
        <v>2</v>
      </c>
      <c r="C2692" s="31" t="s">
        <v>83</v>
      </c>
      <c r="D2692" s="31" t="n">
        <v>54676</v>
      </c>
      <c r="E2692" s="24" t="s">
        <v>92</v>
      </c>
      <c r="F2692" s="15" t="n">
        <v>1</v>
      </c>
      <c r="G2692" s="15" t="n">
        <v>0</v>
      </c>
      <c r="H2692" s="2" t="n">
        <f aca="false">MAX(I2692:J2692)</f>
        <v>0</v>
      </c>
      <c r="I2692" s="15" t="n">
        <v>0</v>
      </c>
      <c r="J2692" s="15" t="n">
        <v>0</v>
      </c>
      <c r="K2692" s="15" t="n">
        <v>7.87510884456987</v>
      </c>
      <c r="L2692" s="15" t="n">
        <v>75</v>
      </c>
      <c r="M2692" s="25" t="n">
        <v>5.79997425</v>
      </c>
      <c r="N2692" s="0" t="str">
        <f aca="false">A2692&amp;"_"&amp;B2692</f>
        <v>MAW751_2</v>
      </c>
      <c r="O2692" s="0" t="n">
        <f aca="false">HLOOKUP(N2692,UP!$C$15:$AH$16,2,0)</f>
        <v>0</v>
      </c>
    </row>
    <row r="2693" customFormat="false" ht="15.75" hidden="false" customHeight="true" outlineLevel="0" collapsed="false">
      <c r="A2693" s="21" t="s">
        <v>52</v>
      </c>
      <c r="B2693" s="24" t="n">
        <v>2</v>
      </c>
      <c r="C2693" s="31" t="s">
        <v>95</v>
      </c>
      <c r="D2693" s="31" t="n">
        <v>29015</v>
      </c>
      <c r="E2693" s="24" t="s">
        <v>92</v>
      </c>
      <c r="F2693" s="15" t="n">
        <v>1</v>
      </c>
      <c r="G2693" s="15" t="n">
        <v>0</v>
      </c>
      <c r="H2693" s="2" t="n">
        <f aca="false">MAX(I2693:J2693)</f>
        <v>0</v>
      </c>
      <c r="I2693" s="15" t="n">
        <v>0</v>
      </c>
      <c r="J2693" s="15" t="n">
        <v>0</v>
      </c>
      <c r="K2693" s="15" t="n">
        <v>4.30017275432554</v>
      </c>
      <c r="L2693" s="15" t="n">
        <v>75</v>
      </c>
      <c r="M2693" s="25" t="n">
        <v>5.79997425</v>
      </c>
      <c r="N2693" s="0" t="str">
        <f aca="false">A2693&amp;"_"&amp;B2693</f>
        <v>MAW751_2</v>
      </c>
      <c r="O2693" s="0" t="n">
        <f aca="false">HLOOKUP(N2693,UP!$C$15:$AH$16,2,0)</f>
        <v>0</v>
      </c>
    </row>
    <row r="2694" customFormat="false" ht="15.75" hidden="false" customHeight="true" outlineLevel="0" collapsed="false">
      <c r="A2694" s="21" t="s">
        <v>44</v>
      </c>
      <c r="B2694" s="22" t="n">
        <v>3</v>
      </c>
      <c r="C2694" s="23" t="s">
        <v>66</v>
      </c>
      <c r="D2694" s="23" t="n">
        <v>18878</v>
      </c>
      <c r="E2694" s="24" t="s">
        <v>91</v>
      </c>
      <c r="F2694" s="15" t="n">
        <f aca="false">IF(ISERROR(SEARCH("2",E2694)),0,1)</f>
        <v>1</v>
      </c>
      <c r="G2694" s="15" t="n">
        <v>0</v>
      </c>
      <c r="H2694" s="2" t="n">
        <f aca="false">MAX(I2694:J2694)</f>
        <v>0</v>
      </c>
      <c r="I2694" s="15" t="n">
        <v>0</v>
      </c>
      <c r="J2694" s="15" t="n">
        <v>0</v>
      </c>
      <c r="K2694" s="15" t="n">
        <v>1.2556160438235</v>
      </c>
      <c r="L2694" s="15" t="n">
        <v>80</v>
      </c>
      <c r="M2694" s="25" t="n">
        <v>6.61072624</v>
      </c>
      <c r="N2694" s="0" t="str">
        <f aca="false">A2694&amp;"_"&amp;B2694</f>
        <v>MAW752_3</v>
      </c>
      <c r="O2694" s="0" t="n">
        <f aca="false">HLOOKUP(N2694,UP!$C$15:$AH$16,2,0)</f>
        <v>0</v>
      </c>
    </row>
    <row r="2695" customFormat="false" ht="15.75" hidden="false" customHeight="true" outlineLevel="0" collapsed="false">
      <c r="A2695" s="21" t="s">
        <v>44</v>
      </c>
      <c r="B2695" s="22" t="n">
        <v>3</v>
      </c>
      <c r="C2695" s="23" t="s">
        <v>56</v>
      </c>
      <c r="D2695" s="23" t="n">
        <v>19545</v>
      </c>
      <c r="E2695" s="24" t="s">
        <v>91</v>
      </c>
      <c r="F2695" s="15" t="n">
        <f aca="false">IF(ISERROR(SEARCH("2",E2695)),0,1)</f>
        <v>1</v>
      </c>
      <c r="G2695" s="15" t="n">
        <v>0</v>
      </c>
      <c r="H2695" s="2" t="n">
        <f aca="false">MAX(I2695:J2695)</f>
        <v>0</v>
      </c>
      <c r="I2695" s="15" t="n">
        <v>0</v>
      </c>
      <c r="J2695" s="15" t="n">
        <v>0</v>
      </c>
      <c r="K2695" s="15" t="n">
        <v>8.15887320100537</v>
      </c>
      <c r="L2695" s="15" t="n">
        <v>80</v>
      </c>
      <c r="M2695" s="25" t="n">
        <v>6.61072624</v>
      </c>
      <c r="N2695" s="0" t="str">
        <f aca="false">A2695&amp;"_"&amp;B2695</f>
        <v>MAW752_3</v>
      </c>
      <c r="O2695" s="0" t="n">
        <f aca="false">HLOOKUP(N2695,UP!$C$15:$AH$16,2,0)</f>
        <v>0</v>
      </c>
    </row>
    <row r="2696" customFormat="false" ht="15.75" hidden="false" customHeight="true" outlineLevel="0" collapsed="false">
      <c r="A2696" s="21" t="s">
        <v>44</v>
      </c>
      <c r="B2696" s="22" t="n">
        <v>2</v>
      </c>
      <c r="C2696" s="23" t="s">
        <v>66</v>
      </c>
      <c r="D2696" s="23" t="n">
        <v>18131</v>
      </c>
      <c r="E2696" s="24" t="s">
        <v>91</v>
      </c>
      <c r="F2696" s="15" t="n">
        <f aca="false">IF(ISERROR(SEARCH("2",E2696)),0,1)</f>
        <v>1</v>
      </c>
      <c r="G2696" s="15" t="n">
        <v>0</v>
      </c>
      <c r="H2696" s="2" t="n">
        <f aca="false">MAX(I2696:J2696)</f>
        <v>0</v>
      </c>
      <c r="I2696" s="15" t="n">
        <v>0</v>
      </c>
      <c r="J2696" s="15" t="n">
        <v>0</v>
      </c>
      <c r="K2696" s="15" t="n">
        <v>3.15239187833651</v>
      </c>
      <c r="L2696" s="15" t="n">
        <v>80</v>
      </c>
      <c r="M2696" s="25" t="n">
        <v>6.61072624</v>
      </c>
      <c r="N2696" s="0" t="str">
        <f aca="false">A2696&amp;"_"&amp;B2696</f>
        <v>MAW752_2</v>
      </c>
      <c r="O2696" s="0" t="n">
        <f aca="false">HLOOKUP(N2696,UP!$C$15:$AH$16,2,0)</f>
        <v>0</v>
      </c>
    </row>
    <row r="2697" customFormat="false" ht="15.75" hidden="false" customHeight="true" outlineLevel="0" collapsed="false">
      <c r="A2697" s="21" t="s">
        <v>44</v>
      </c>
      <c r="B2697" s="22" t="n">
        <v>2</v>
      </c>
      <c r="C2697" s="23" t="s">
        <v>56</v>
      </c>
      <c r="D2697" s="23" t="n">
        <v>18266</v>
      </c>
      <c r="E2697" s="24" t="s">
        <v>91</v>
      </c>
      <c r="F2697" s="15" t="n">
        <f aca="false">IF(ISERROR(SEARCH("2",E2697)),0,1)</f>
        <v>1</v>
      </c>
      <c r="G2697" s="15" t="n">
        <v>0</v>
      </c>
      <c r="H2697" s="2" t="n">
        <f aca="false">MAX(I2697:J2697)</f>
        <v>0</v>
      </c>
      <c r="I2697" s="15" t="n">
        <v>0</v>
      </c>
      <c r="J2697" s="15" t="n">
        <v>0</v>
      </c>
      <c r="K2697" s="15" t="n">
        <v>5.81587339995811</v>
      </c>
      <c r="L2697" s="15" t="n">
        <v>80</v>
      </c>
      <c r="M2697" s="25" t="n">
        <v>6.61072624</v>
      </c>
      <c r="N2697" s="0" t="str">
        <f aca="false">A2697&amp;"_"&amp;B2697</f>
        <v>MAW752_2</v>
      </c>
      <c r="O2697" s="0" t="n">
        <f aca="false">HLOOKUP(N2697,UP!$C$15:$AH$16,2,0)</f>
        <v>0</v>
      </c>
    </row>
    <row r="2698" customFormat="false" ht="15.75" hidden="false" customHeight="true" outlineLevel="0" collapsed="false">
      <c r="A2698" s="21" t="s">
        <v>44</v>
      </c>
      <c r="B2698" s="22" t="n">
        <v>3</v>
      </c>
      <c r="C2698" s="23" t="s">
        <v>56</v>
      </c>
      <c r="D2698" s="23" t="n">
        <v>18104</v>
      </c>
      <c r="E2698" s="24" t="s">
        <v>91</v>
      </c>
      <c r="F2698" s="15" t="n">
        <f aca="false">IF(ISERROR(SEARCH("2",E2698)),0,1)</f>
        <v>1</v>
      </c>
      <c r="G2698" s="15" t="n">
        <v>0</v>
      </c>
      <c r="H2698" s="2" t="n">
        <f aca="false">MAX(I2698:J2698)</f>
        <v>0</v>
      </c>
      <c r="I2698" s="15" t="n">
        <v>0</v>
      </c>
      <c r="J2698" s="15" t="n">
        <v>0</v>
      </c>
      <c r="K2698" s="15" t="n">
        <v>6.14491596051347</v>
      </c>
      <c r="L2698" s="15" t="n">
        <v>80</v>
      </c>
      <c r="M2698" s="25" t="n">
        <v>6.61072624</v>
      </c>
      <c r="N2698" s="0" t="str">
        <f aca="false">A2698&amp;"_"&amp;B2698</f>
        <v>MAW752_3</v>
      </c>
      <c r="O2698" s="0" t="n">
        <f aca="false">HLOOKUP(N2698,UP!$C$15:$AH$16,2,0)</f>
        <v>0</v>
      </c>
    </row>
    <row r="2699" customFormat="false" ht="15.75" hidden="false" customHeight="true" outlineLevel="0" collapsed="false">
      <c r="A2699" s="21" t="s">
        <v>44</v>
      </c>
      <c r="B2699" s="22" t="n">
        <v>3</v>
      </c>
      <c r="C2699" s="23" t="s">
        <v>56</v>
      </c>
      <c r="D2699" s="23" t="n">
        <v>19891</v>
      </c>
      <c r="E2699" s="24" t="s">
        <v>91</v>
      </c>
      <c r="F2699" s="15" t="n">
        <f aca="false">IF(ISERROR(SEARCH("2",E2699)),0,1)</f>
        <v>1</v>
      </c>
      <c r="G2699" s="15" t="n">
        <v>0</v>
      </c>
      <c r="H2699" s="2" t="n">
        <f aca="false">MAX(I2699:J2699)</f>
        <v>0</v>
      </c>
      <c r="I2699" s="15" t="n">
        <v>0</v>
      </c>
      <c r="J2699" s="15" t="n">
        <v>0</v>
      </c>
      <c r="K2699" s="15" t="n">
        <v>5.47744533135014</v>
      </c>
      <c r="L2699" s="15" t="n">
        <v>80</v>
      </c>
      <c r="M2699" s="25" t="n">
        <v>6.61072624</v>
      </c>
      <c r="N2699" s="0" t="str">
        <f aca="false">A2699&amp;"_"&amp;B2699</f>
        <v>MAW752_3</v>
      </c>
      <c r="O2699" s="0" t="n">
        <f aca="false">HLOOKUP(N2699,UP!$C$15:$AH$16,2,0)</f>
        <v>0</v>
      </c>
    </row>
    <row r="2700" customFormat="false" ht="15.75" hidden="false" customHeight="true" outlineLevel="0" collapsed="false">
      <c r="A2700" s="21" t="s">
        <v>44</v>
      </c>
      <c r="B2700" s="22" t="n">
        <v>2</v>
      </c>
      <c r="C2700" s="23" t="s">
        <v>56</v>
      </c>
      <c r="D2700" s="23" t="n">
        <v>18277</v>
      </c>
      <c r="E2700" s="24" t="s">
        <v>91</v>
      </c>
      <c r="F2700" s="15" t="n">
        <f aca="false">IF(ISERROR(SEARCH("2",E2700)),0,1)</f>
        <v>1</v>
      </c>
      <c r="G2700" s="15" t="n">
        <v>0</v>
      </c>
      <c r="H2700" s="2" t="n">
        <f aca="false">MAX(I2700:J2700)</f>
        <v>0</v>
      </c>
      <c r="I2700" s="15" t="n">
        <v>0</v>
      </c>
      <c r="J2700" s="15" t="n">
        <v>0</v>
      </c>
      <c r="K2700" s="15" t="n">
        <v>5.38025230862971</v>
      </c>
      <c r="L2700" s="15" t="n">
        <v>80</v>
      </c>
      <c r="M2700" s="25" t="n">
        <v>6.61072624</v>
      </c>
      <c r="N2700" s="0" t="str">
        <f aca="false">A2700&amp;"_"&amp;B2700</f>
        <v>MAW752_2</v>
      </c>
      <c r="O2700" s="0" t="n">
        <f aca="false">HLOOKUP(N2700,UP!$C$15:$AH$16,2,0)</f>
        <v>0</v>
      </c>
    </row>
    <row r="2701" customFormat="false" ht="15.75" hidden="false" customHeight="true" outlineLevel="0" collapsed="false">
      <c r="A2701" s="21" t="s">
        <v>44</v>
      </c>
      <c r="B2701" s="22" t="n">
        <v>3</v>
      </c>
      <c r="C2701" s="23" t="s">
        <v>66</v>
      </c>
      <c r="D2701" s="23" t="n">
        <v>19781</v>
      </c>
      <c r="E2701" s="24" t="s">
        <v>91</v>
      </c>
      <c r="F2701" s="15" t="n">
        <f aca="false">IF(ISERROR(SEARCH("2",E2701)),0,1)</f>
        <v>1</v>
      </c>
      <c r="G2701" s="15" t="n">
        <v>0</v>
      </c>
      <c r="H2701" s="2" t="n">
        <f aca="false">MAX(I2701:J2701)</f>
        <v>0</v>
      </c>
      <c r="I2701" s="15" t="n">
        <v>0</v>
      </c>
      <c r="J2701" s="15" t="n">
        <v>0</v>
      </c>
      <c r="K2701" s="15" t="n">
        <v>8.26427363453331</v>
      </c>
      <c r="L2701" s="15" t="n">
        <v>80</v>
      </c>
      <c r="M2701" s="25" t="n">
        <v>6.61072624</v>
      </c>
      <c r="N2701" s="0" t="str">
        <f aca="false">A2701&amp;"_"&amp;B2701</f>
        <v>MAW752_3</v>
      </c>
      <c r="O2701" s="0" t="n">
        <f aca="false">HLOOKUP(N2701,UP!$C$15:$AH$16,2,0)</f>
        <v>0</v>
      </c>
    </row>
    <row r="2702" customFormat="false" ht="15.75" hidden="false" customHeight="true" outlineLevel="0" collapsed="false">
      <c r="A2702" s="21" t="s">
        <v>44</v>
      </c>
      <c r="B2702" s="22" t="n">
        <v>2</v>
      </c>
      <c r="C2702" s="23" t="s">
        <v>56</v>
      </c>
      <c r="D2702" s="23" t="n">
        <v>18022</v>
      </c>
      <c r="E2702" s="24" t="s">
        <v>91</v>
      </c>
      <c r="F2702" s="15" t="n">
        <f aca="false">IF(ISERROR(SEARCH("2",E2702)),0,1)</f>
        <v>1</v>
      </c>
      <c r="G2702" s="15" t="n">
        <v>0</v>
      </c>
      <c r="H2702" s="2" t="n">
        <f aca="false">MAX(I2702:J2702)</f>
        <v>0</v>
      </c>
      <c r="I2702" s="15" t="n">
        <v>0</v>
      </c>
      <c r="J2702" s="15" t="n">
        <v>0</v>
      </c>
      <c r="K2702" s="15" t="n">
        <v>6.14499450032981</v>
      </c>
      <c r="L2702" s="15" t="n">
        <v>80</v>
      </c>
      <c r="M2702" s="25" t="n">
        <v>6.61072624</v>
      </c>
      <c r="N2702" s="0" t="str">
        <f aca="false">A2702&amp;"_"&amp;B2702</f>
        <v>MAW752_2</v>
      </c>
      <c r="O2702" s="0" t="n">
        <f aca="false">HLOOKUP(N2702,UP!$C$15:$AH$16,2,0)</f>
        <v>0</v>
      </c>
    </row>
    <row r="2703" customFormat="false" ht="15.75" hidden="false" customHeight="true" outlineLevel="0" collapsed="false">
      <c r="A2703" s="21" t="s">
        <v>44</v>
      </c>
      <c r="B2703" s="22" t="n">
        <v>2</v>
      </c>
      <c r="C2703" s="23" t="s">
        <v>56</v>
      </c>
      <c r="D2703" s="23" t="n">
        <v>18121</v>
      </c>
      <c r="E2703" s="24" t="s">
        <v>91</v>
      </c>
      <c r="F2703" s="15" t="n">
        <f aca="false">IF(ISERROR(SEARCH("2",E2703)),0,1)</f>
        <v>1</v>
      </c>
      <c r="G2703" s="15" t="n">
        <v>0</v>
      </c>
      <c r="H2703" s="2" t="n">
        <f aca="false">MAX(I2703:J2703)</f>
        <v>0</v>
      </c>
      <c r="I2703" s="15" t="n">
        <v>0</v>
      </c>
      <c r="J2703" s="15" t="n">
        <v>0</v>
      </c>
      <c r="K2703" s="15" t="n">
        <v>8.52600757248551</v>
      </c>
      <c r="L2703" s="15" t="n">
        <v>80</v>
      </c>
      <c r="M2703" s="25" t="n">
        <v>6.61072624</v>
      </c>
      <c r="N2703" s="0" t="str">
        <f aca="false">A2703&amp;"_"&amp;B2703</f>
        <v>MAW752_2</v>
      </c>
      <c r="O2703" s="0" t="n">
        <f aca="false">HLOOKUP(N2703,UP!$C$15:$AH$16,2,0)</f>
        <v>0</v>
      </c>
    </row>
    <row r="2704" customFormat="false" ht="15.75" hidden="false" customHeight="true" outlineLevel="0" collapsed="false">
      <c r="A2704" s="21" t="s">
        <v>44</v>
      </c>
      <c r="B2704" s="22" t="n">
        <v>2</v>
      </c>
      <c r="C2704" s="23" t="s">
        <v>56</v>
      </c>
      <c r="D2704" s="23" t="n">
        <v>18140</v>
      </c>
      <c r="E2704" s="24" t="s">
        <v>91</v>
      </c>
      <c r="F2704" s="15" t="n">
        <f aca="false">IF(ISERROR(SEARCH("2",E2704)),0,1)</f>
        <v>1</v>
      </c>
      <c r="G2704" s="15" t="n">
        <v>0</v>
      </c>
      <c r="H2704" s="2" t="n">
        <f aca="false">MAX(I2704:J2704)</f>
        <v>0</v>
      </c>
      <c r="I2704" s="15" t="n">
        <v>0</v>
      </c>
      <c r="J2704" s="15" t="n">
        <v>0</v>
      </c>
      <c r="K2704" s="15" t="n">
        <v>6.25534294228715</v>
      </c>
      <c r="L2704" s="15" t="n">
        <v>80</v>
      </c>
      <c r="M2704" s="25" t="n">
        <v>6.61072624</v>
      </c>
      <c r="N2704" s="0" t="str">
        <f aca="false">A2704&amp;"_"&amp;B2704</f>
        <v>MAW752_2</v>
      </c>
      <c r="O2704" s="0" t="n">
        <f aca="false">HLOOKUP(N2704,UP!$C$15:$AH$16,2,0)</f>
        <v>0</v>
      </c>
    </row>
    <row r="2705" customFormat="false" ht="15.75" hidden="false" customHeight="true" outlineLevel="0" collapsed="false">
      <c r="A2705" s="21" t="s">
        <v>44</v>
      </c>
      <c r="B2705" s="22" t="n">
        <v>2</v>
      </c>
      <c r="C2705" s="23" t="s">
        <v>56</v>
      </c>
      <c r="D2705" s="23" t="n">
        <v>29599</v>
      </c>
      <c r="E2705" s="24" t="s">
        <v>91</v>
      </c>
      <c r="F2705" s="15" t="n">
        <f aca="false">IF(ISERROR(SEARCH("2",E2705)),0,1)</f>
        <v>1</v>
      </c>
      <c r="G2705" s="15" t="n">
        <v>0</v>
      </c>
      <c r="H2705" s="2" t="n">
        <f aca="false">MAX(I2705:J2705)</f>
        <v>0</v>
      </c>
      <c r="I2705" s="15" t="n">
        <v>0</v>
      </c>
      <c r="J2705" s="15" t="n">
        <v>0</v>
      </c>
      <c r="K2705" s="15" t="n">
        <v>6.18893752757189</v>
      </c>
      <c r="L2705" s="15" t="n">
        <v>80</v>
      </c>
      <c r="M2705" s="25" t="n">
        <v>6.61072624</v>
      </c>
      <c r="N2705" s="0" t="str">
        <f aca="false">A2705&amp;"_"&amp;B2705</f>
        <v>MAW752_2</v>
      </c>
      <c r="O2705" s="0" t="n">
        <f aca="false">HLOOKUP(N2705,UP!$C$15:$AH$16,2,0)</f>
        <v>0</v>
      </c>
    </row>
    <row r="2706" customFormat="false" ht="15.75" hidden="false" customHeight="true" outlineLevel="0" collapsed="false">
      <c r="A2706" s="21" t="s">
        <v>44</v>
      </c>
      <c r="B2706" s="22" t="n">
        <v>3</v>
      </c>
      <c r="C2706" s="23" t="s">
        <v>66</v>
      </c>
      <c r="D2706" s="23" t="n">
        <v>19160</v>
      </c>
      <c r="E2706" s="24" t="s">
        <v>91</v>
      </c>
      <c r="F2706" s="15" t="n">
        <f aca="false">IF(ISERROR(SEARCH("2",E2706)),0,1)</f>
        <v>1</v>
      </c>
      <c r="G2706" s="15" t="n">
        <v>0</v>
      </c>
      <c r="H2706" s="2" t="n">
        <f aca="false">MAX(I2706:J2706)</f>
        <v>0</v>
      </c>
      <c r="I2706" s="15" t="n">
        <v>0</v>
      </c>
      <c r="J2706" s="15" t="n">
        <v>0</v>
      </c>
      <c r="K2706" s="15" t="n">
        <v>5.94114440702</v>
      </c>
      <c r="L2706" s="15" t="n">
        <v>80</v>
      </c>
      <c r="M2706" s="25" t="n">
        <v>6.61072624</v>
      </c>
      <c r="N2706" s="0" t="str">
        <f aca="false">A2706&amp;"_"&amp;B2706</f>
        <v>MAW752_3</v>
      </c>
      <c r="O2706" s="0" t="n">
        <f aca="false">HLOOKUP(N2706,UP!$C$15:$AH$16,2,0)</f>
        <v>0</v>
      </c>
    </row>
    <row r="2707" customFormat="false" ht="15.75" hidden="false" customHeight="true" outlineLevel="0" collapsed="false">
      <c r="A2707" s="21" t="s">
        <v>44</v>
      </c>
      <c r="B2707" s="22" t="n">
        <v>3</v>
      </c>
      <c r="C2707" s="23" t="s">
        <v>56</v>
      </c>
      <c r="D2707" s="23" t="n">
        <v>18573</v>
      </c>
      <c r="E2707" s="24" t="s">
        <v>91</v>
      </c>
      <c r="F2707" s="15" t="n">
        <f aca="false">IF(ISERROR(SEARCH("2",E2707)),0,1)</f>
        <v>1</v>
      </c>
      <c r="G2707" s="15" t="n">
        <v>0</v>
      </c>
      <c r="H2707" s="2" t="n">
        <f aca="false">MAX(I2707:J2707)</f>
        <v>0</v>
      </c>
      <c r="I2707" s="15" t="n">
        <v>0</v>
      </c>
      <c r="J2707" s="15" t="n">
        <v>0</v>
      </c>
      <c r="K2707" s="15" t="n">
        <v>6.11432470204914</v>
      </c>
      <c r="L2707" s="15" t="n">
        <v>80</v>
      </c>
      <c r="M2707" s="25" t="n">
        <v>6.61072624</v>
      </c>
      <c r="N2707" s="0" t="str">
        <f aca="false">A2707&amp;"_"&amp;B2707</f>
        <v>MAW752_3</v>
      </c>
      <c r="O2707" s="0" t="n">
        <f aca="false">HLOOKUP(N2707,UP!$C$15:$AH$16,2,0)</f>
        <v>0</v>
      </c>
    </row>
    <row r="2708" customFormat="false" ht="15.75" hidden="false" customHeight="true" outlineLevel="0" collapsed="false">
      <c r="A2708" s="21" t="s">
        <v>44</v>
      </c>
      <c r="B2708" s="22" t="n">
        <v>2</v>
      </c>
      <c r="C2708" s="23" t="s">
        <v>66</v>
      </c>
      <c r="D2708" s="23" t="n">
        <v>19822</v>
      </c>
      <c r="E2708" s="24" t="s">
        <v>91</v>
      </c>
      <c r="F2708" s="15" t="n">
        <f aca="false">IF(ISERROR(SEARCH("2",E2708)),0,1)</f>
        <v>1</v>
      </c>
      <c r="G2708" s="15" t="n">
        <v>0</v>
      </c>
      <c r="H2708" s="2" t="n">
        <f aca="false">MAX(I2708:J2708)</f>
        <v>0</v>
      </c>
      <c r="I2708" s="15" t="n">
        <v>0</v>
      </c>
      <c r="J2708" s="15" t="n">
        <v>0</v>
      </c>
      <c r="K2708" s="15" t="n">
        <v>6.77798615011998</v>
      </c>
      <c r="L2708" s="15" t="n">
        <v>80</v>
      </c>
      <c r="M2708" s="25" t="n">
        <v>6.61072624</v>
      </c>
      <c r="N2708" s="0" t="str">
        <f aca="false">A2708&amp;"_"&amp;B2708</f>
        <v>MAW752_2</v>
      </c>
      <c r="O2708" s="0" t="n">
        <f aca="false">HLOOKUP(N2708,UP!$C$15:$AH$16,2,0)</f>
        <v>0</v>
      </c>
    </row>
    <row r="2709" customFormat="false" ht="15.75" hidden="false" customHeight="true" outlineLevel="0" collapsed="false">
      <c r="A2709" s="21" t="s">
        <v>44</v>
      </c>
      <c r="B2709" s="22" t="n">
        <v>2</v>
      </c>
      <c r="C2709" s="23" t="s">
        <v>56</v>
      </c>
      <c r="D2709" s="23" t="n">
        <v>19833</v>
      </c>
      <c r="E2709" s="24" t="s">
        <v>91</v>
      </c>
      <c r="F2709" s="15" t="n">
        <f aca="false">IF(ISERROR(SEARCH("2",E2709)),0,1)</f>
        <v>1</v>
      </c>
      <c r="G2709" s="15" t="n">
        <v>0</v>
      </c>
      <c r="H2709" s="2" t="n">
        <f aca="false">MAX(I2709:J2709)</f>
        <v>0</v>
      </c>
      <c r="I2709" s="15" t="n">
        <v>0</v>
      </c>
      <c r="J2709" s="15" t="n">
        <v>0</v>
      </c>
      <c r="K2709" s="15" t="n">
        <v>8.68968454973754</v>
      </c>
      <c r="L2709" s="15" t="n">
        <v>80</v>
      </c>
      <c r="M2709" s="25" t="n">
        <v>6.61072624</v>
      </c>
      <c r="N2709" s="0" t="str">
        <f aca="false">A2709&amp;"_"&amp;B2709</f>
        <v>MAW752_2</v>
      </c>
      <c r="O2709" s="0" t="n">
        <f aca="false">HLOOKUP(N2709,UP!$C$15:$AH$16,2,0)</f>
        <v>0</v>
      </c>
    </row>
    <row r="2710" customFormat="false" ht="15.75" hidden="false" customHeight="true" outlineLevel="0" collapsed="false">
      <c r="A2710" s="21" t="s">
        <v>44</v>
      </c>
      <c r="B2710" s="22" t="n">
        <v>2</v>
      </c>
      <c r="C2710" s="23" t="s">
        <v>66</v>
      </c>
      <c r="D2710" s="23" t="n">
        <v>29486</v>
      </c>
      <c r="E2710" s="24" t="s">
        <v>91</v>
      </c>
      <c r="F2710" s="15" t="n">
        <f aca="false">IF(ISERROR(SEARCH("2",E2710)),0,1)</f>
        <v>1</v>
      </c>
      <c r="G2710" s="15" t="n">
        <v>0</v>
      </c>
      <c r="H2710" s="2" t="n">
        <f aca="false">MAX(I2710:J2710)</f>
        <v>0</v>
      </c>
      <c r="I2710" s="15" t="n">
        <v>0</v>
      </c>
      <c r="J2710" s="15" t="n">
        <v>0</v>
      </c>
      <c r="K2710" s="15" t="n">
        <v>7.06249663481071</v>
      </c>
      <c r="L2710" s="15" t="n">
        <v>80</v>
      </c>
      <c r="M2710" s="25" t="n">
        <v>6.61072624</v>
      </c>
      <c r="N2710" s="0" t="str">
        <f aca="false">A2710&amp;"_"&amp;B2710</f>
        <v>MAW752_2</v>
      </c>
      <c r="O2710" s="0" t="n">
        <f aca="false">HLOOKUP(N2710,UP!$C$15:$AH$16,2,0)</f>
        <v>0</v>
      </c>
    </row>
    <row r="2711" customFormat="false" ht="15.75" hidden="false" customHeight="true" outlineLevel="0" collapsed="false">
      <c r="A2711" s="21" t="s">
        <v>44</v>
      </c>
      <c r="B2711" s="22" t="n">
        <v>2</v>
      </c>
      <c r="C2711" s="23" t="s">
        <v>66</v>
      </c>
      <c r="D2711" s="23" t="n">
        <v>29589</v>
      </c>
      <c r="E2711" s="24" t="s">
        <v>91</v>
      </c>
      <c r="F2711" s="15" t="n">
        <f aca="false">IF(ISERROR(SEARCH("2",E2711)),0,1)</f>
        <v>1</v>
      </c>
      <c r="G2711" s="15" t="n">
        <v>0</v>
      </c>
      <c r="H2711" s="2" t="n">
        <f aca="false">MAX(I2711:J2711)</f>
        <v>0</v>
      </c>
      <c r="I2711" s="15" t="n">
        <v>0</v>
      </c>
      <c r="J2711" s="15" t="n">
        <v>0</v>
      </c>
      <c r="K2711" s="15" t="n">
        <v>7.64467302342906</v>
      </c>
      <c r="L2711" s="15" t="n">
        <v>80</v>
      </c>
      <c r="M2711" s="25" t="n">
        <v>6.61072624</v>
      </c>
      <c r="N2711" s="0" t="str">
        <f aca="false">A2711&amp;"_"&amp;B2711</f>
        <v>MAW752_2</v>
      </c>
      <c r="O2711" s="0" t="n">
        <f aca="false">HLOOKUP(N2711,UP!$C$15:$AH$16,2,0)</f>
        <v>0</v>
      </c>
    </row>
    <row r="2712" customFormat="false" ht="15.75" hidden="false" customHeight="true" outlineLevel="0" collapsed="false">
      <c r="A2712" s="21" t="s">
        <v>44</v>
      </c>
      <c r="B2712" s="22" t="n">
        <v>2</v>
      </c>
      <c r="C2712" s="23" t="s">
        <v>60</v>
      </c>
      <c r="D2712" s="23" t="n">
        <v>18538</v>
      </c>
      <c r="E2712" s="24" t="s">
        <v>91</v>
      </c>
      <c r="F2712" s="15" t="n">
        <f aca="false">IF(ISERROR(SEARCH("2",E2712)),0,1)</f>
        <v>1</v>
      </c>
      <c r="G2712" s="15" t="n">
        <v>0</v>
      </c>
      <c r="H2712" s="2" t="n">
        <f aca="false">MAX(I2712:J2712)</f>
        <v>0</v>
      </c>
      <c r="I2712" s="15" t="n">
        <v>0</v>
      </c>
      <c r="J2712" s="15" t="n">
        <v>0</v>
      </c>
      <c r="K2712" s="15" t="n">
        <v>3.94898196556237</v>
      </c>
      <c r="L2712" s="15" t="n">
        <v>80</v>
      </c>
      <c r="M2712" s="25" t="n">
        <v>6.61072624</v>
      </c>
      <c r="N2712" s="0" t="str">
        <f aca="false">A2712&amp;"_"&amp;B2712</f>
        <v>MAW752_2</v>
      </c>
      <c r="O2712" s="0" t="n">
        <f aca="false">HLOOKUP(N2712,UP!$C$15:$AH$16,2,0)</f>
        <v>0</v>
      </c>
    </row>
    <row r="2713" customFormat="false" ht="15.75" hidden="false" customHeight="true" outlineLevel="0" collapsed="false">
      <c r="A2713" s="21" t="s">
        <v>44</v>
      </c>
      <c r="B2713" s="22" t="n">
        <v>2</v>
      </c>
      <c r="C2713" s="23" t="s">
        <v>66</v>
      </c>
      <c r="D2713" s="23" t="n">
        <v>19841</v>
      </c>
      <c r="E2713" s="24" t="s">
        <v>91</v>
      </c>
      <c r="F2713" s="15" t="n">
        <f aca="false">IF(ISERROR(SEARCH("2",E2713)),0,1)</f>
        <v>1</v>
      </c>
      <c r="G2713" s="15" t="n">
        <v>0</v>
      </c>
      <c r="H2713" s="2" t="n">
        <f aca="false">MAX(I2713:J2713)</f>
        <v>0</v>
      </c>
      <c r="I2713" s="15" t="n">
        <v>0</v>
      </c>
      <c r="J2713" s="15" t="n">
        <v>0</v>
      </c>
      <c r="K2713" s="15" t="n">
        <v>7.99409666632459</v>
      </c>
      <c r="L2713" s="15" t="n">
        <v>80</v>
      </c>
      <c r="M2713" s="25" t="n">
        <v>6.61072624</v>
      </c>
      <c r="N2713" s="0" t="str">
        <f aca="false">A2713&amp;"_"&amp;B2713</f>
        <v>MAW752_2</v>
      </c>
      <c r="O2713" s="0" t="n">
        <f aca="false">HLOOKUP(N2713,UP!$C$15:$AH$16,2,0)</f>
        <v>0</v>
      </c>
    </row>
    <row r="2714" customFormat="false" ht="15.75" hidden="false" customHeight="true" outlineLevel="0" collapsed="false">
      <c r="A2714" s="21" t="s">
        <v>44</v>
      </c>
      <c r="B2714" s="22" t="n">
        <v>2</v>
      </c>
      <c r="C2714" s="23" t="s">
        <v>56</v>
      </c>
      <c r="D2714" s="23" t="n">
        <v>29267</v>
      </c>
      <c r="E2714" s="24" t="s">
        <v>91</v>
      </c>
      <c r="F2714" s="15" t="n">
        <f aca="false">IF(ISERROR(SEARCH("2",E2714)),0,1)</f>
        <v>1</v>
      </c>
      <c r="G2714" s="15" t="n">
        <v>0</v>
      </c>
      <c r="H2714" s="2" t="n">
        <f aca="false">MAX(I2714:J2714)</f>
        <v>0</v>
      </c>
      <c r="I2714" s="15" t="n">
        <v>0</v>
      </c>
      <c r="J2714" s="15" t="n">
        <v>0</v>
      </c>
      <c r="K2714" s="15" t="n">
        <v>5.19187455913883</v>
      </c>
      <c r="L2714" s="15" t="n">
        <v>80</v>
      </c>
      <c r="M2714" s="25" t="n">
        <v>6.61072624</v>
      </c>
      <c r="N2714" s="0" t="str">
        <f aca="false">A2714&amp;"_"&amp;B2714</f>
        <v>MAW752_2</v>
      </c>
      <c r="O2714" s="0" t="n">
        <f aca="false">HLOOKUP(N2714,UP!$C$15:$AH$16,2,0)</f>
        <v>0</v>
      </c>
    </row>
    <row r="2715" customFormat="false" ht="15.75" hidden="false" customHeight="true" outlineLevel="0" collapsed="false">
      <c r="A2715" s="21" t="s">
        <v>44</v>
      </c>
      <c r="B2715" s="22" t="n">
        <v>2</v>
      </c>
      <c r="C2715" s="23" t="s">
        <v>56</v>
      </c>
      <c r="D2715" s="23" t="n">
        <v>29428</v>
      </c>
      <c r="E2715" s="24" t="s">
        <v>91</v>
      </c>
      <c r="F2715" s="15" t="n">
        <f aca="false">IF(ISERROR(SEARCH("2",E2715)),0,1)</f>
        <v>1</v>
      </c>
      <c r="G2715" s="15" t="n">
        <v>0</v>
      </c>
      <c r="H2715" s="2" t="n">
        <f aca="false">MAX(I2715:J2715)</f>
        <v>0</v>
      </c>
      <c r="I2715" s="15" t="n">
        <v>0</v>
      </c>
      <c r="J2715" s="15" t="n">
        <v>0</v>
      </c>
      <c r="K2715" s="15" t="n">
        <v>5.41783361074828</v>
      </c>
      <c r="L2715" s="15" t="n">
        <v>80</v>
      </c>
      <c r="M2715" s="25" t="n">
        <v>6.61072624</v>
      </c>
      <c r="N2715" s="0" t="str">
        <f aca="false">A2715&amp;"_"&amp;B2715</f>
        <v>MAW752_2</v>
      </c>
      <c r="O2715" s="0" t="n">
        <f aca="false">HLOOKUP(N2715,UP!$C$15:$AH$16,2,0)</f>
        <v>0</v>
      </c>
    </row>
    <row r="2716" customFormat="false" ht="15.75" hidden="false" customHeight="true" outlineLevel="0" collapsed="false">
      <c r="A2716" s="21" t="s">
        <v>44</v>
      </c>
      <c r="B2716" s="22" t="n">
        <v>2</v>
      </c>
      <c r="C2716" s="23" t="s">
        <v>56</v>
      </c>
      <c r="D2716" s="23" t="n">
        <v>29268</v>
      </c>
      <c r="E2716" s="24" t="s">
        <v>91</v>
      </c>
      <c r="F2716" s="15" t="n">
        <f aca="false">IF(ISERROR(SEARCH("2",E2716)),0,1)</f>
        <v>1</v>
      </c>
      <c r="G2716" s="15" t="n">
        <v>0</v>
      </c>
      <c r="H2716" s="2" t="n">
        <f aca="false">MAX(I2716:J2716)</f>
        <v>0</v>
      </c>
      <c r="I2716" s="15" t="n">
        <v>0</v>
      </c>
      <c r="J2716" s="15" t="n">
        <v>0</v>
      </c>
      <c r="K2716" s="15" t="n">
        <v>6.50977267731975</v>
      </c>
      <c r="L2716" s="15" t="n">
        <v>80</v>
      </c>
      <c r="M2716" s="25" t="n">
        <v>6.61072624</v>
      </c>
      <c r="N2716" s="0" t="str">
        <f aca="false">A2716&amp;"_"&amp;B2716</f>
        <v>MAW752_2</v>
      </c>
      <c r="O2716" s="0" t="n">
        <f aca="false">HLOOKUP(N2716,UP!$C$15:$AH$16,2,0)</f>
        <v>0</v>
      </c>
    </row>
    <row r="2717" customFormat="false" ht="15.75" hidden="false" customHeight="true" outlineLevel="0" collapsed="false">
      <c r="A2717" s="21" t="s">
        <v>44</v>
      </c>
      <c r="B2717" s="22" t="n">
        <v>2</v>
      </c>
      <c r="C2717" s="23" t="s">
        <v>66</v>
      </c>
      <c r="D2717" s="23" t="n">
        <v>19818</v>
      </c>
      <c r="E2717" s="24" t="s">
        <v>91</v>
      </c>
      <c r="F2717" s="15" t="n">
        <f aca="false">IF(ISERROR(SEARCH("2",E2717)),0,1)</f>
        <v>1</v>
      </c>
      <c r="G2717" s="15" t="n">
        <v>0</v>
      </c>
      <c r="H2717" s="2" t="n">
        <f aca="false">MAX(I2717:J2717)</f>
        <v>0</v>
      </c>
      <c r="I2717" s="15" t="n">
        <v>0</v>
      </c>
      <c r="J2717" s="15" t="n">
        <v>0</v>
      </c>
      <c r="K2717" s="15" t="n">
        <v>5.98677604031339</v>
      </c>
      <c r="L2717" s="15" t="n">
        <v>80</v>
      </c>
      <c r="M2717" s="25" t="n">
        <v>6.61072624</v>
      </c>
      <c r="N2717" s="0" t="str">
        <f aca="false">A2717&amp;"_"&amp;B2717</f>
        <v>MAW752_2</v>
      </c>
      <c r="O2717" s="0" t="n">
        <f aca="false">HLOOKUP(N2717,UP!$C$15:$AH$16,2,0)</f>
        <v>0</v>
      </c>
    </row>
    <row r="2718" customFormat="false" ht="15.75" hidden="false" customHeight="true" outlineLevel="0" collapsed="false">
      <c r="A2718" s="21" t="s">
        <v>44</v>
      </c>
      <c r="B2718" s="22" t="n">
        <v>2</v>
      </c>
      <c r="C2718" s="23" t="s">
        <v>58</v>
      </c>
      <c r="D2718" s="23" t="n">
        <v>29264</v>
      </c>
      <c r="E2718" s="24" t="s">
        <v>91</v>
      </c>
      <c r="F2718" s="15" t="n">
        <f aca="false">IF(ISERROR(SEARCH("2",E2718)),0,1)</f>
        <v>1</v>
      </c>
      <c r="G2718" s="15" t="n">
        <v>0</v>
      </c>
      <c r="H2718" s="2" t="n">
        <f aca="false">MAX(I2718:J2718)</f>
        <v>0</v>
      </c>
      <c r="I2718" s="15" t="n">
        <v>0</v>
      </c>
      <c r="J2718" s="15" t="n">
        <v>0</v>
      </c>
      <c r="K2718" s="15" t="n">
        <v>8.17128249198705</v>
      </c>
      <c r="L2718" s="15" t="n">
        <v>80</v>
      </c>
      <c r="M2718" s="25" t="n">
        <v>6.61072624</v>
      </c>
      <c r="N2718" s="0" t="str">
        <f aca="false">A2718&amp;"_"&amp;B2718</f>
        <v>MAW752_2</v>
      </c>
      <c r="O2718" s="0" t="n">
        <f aca="false">HLOOKUP(N2718,UP!$C$15:$AH$16,2,0)</f>
        <v>0</v>
      </c>
    </row>
    <row r="2719" customFormat="false" ht="15.75" hidden="false" customHeight="true" outlineLevel="0" collapsed="false">
      <c r="A2719" s="21" t="s">
        <v>44</v>
      </c>
      <c r="B2719" s="22" t="n">
        <v>2</v>
      </c>
      <c r="C2719" s="23" t="s">
        <v>56</v>
      </c>
      <c r="D2719" s="23" t="n">
        <v>19831</v>
      </c>
      <c r="E2719" s="24" t="s">
        <v>91</v>
      </c>
      <c r="F2719" s="15" t="n">
        <f aca="false">IF(ISERROR(SEARCH("2",E2719)),0,1)</f>
        <v>1</v>
      </c>
      <c r="G2719" s="15" t="n">
        <v>0</v>
      </c>
      <c r="H2719" s="2" t="n">
        <f aca="false">MAX(I2719:J2719)</f>
        <v>0</v>
      </c>
      <c r="I2719" s="15" t="n">
        <v>0</v>
      </c>
      <c r="J2719" s="15" t="n">
        <v>0</v>
      </c>
      <c r="K2719" s="15" t="n">
        <v>6.60566979307058</v>
      </c>
      <c r="L2719" s="15" t="n">
        <v>80</v>
      </c>
      <c r="M2719" s="25" t="n">
        <v>6.61072624</v>
      </c>
      <c r="N2719" s="0" t="str">
        <f aca="false">A2719&amp;"_"&amp;B2719</f>
        <v>MAW752_2</v>
      </c>
      <c r="O2719" s="0" t="n">
        <f aca="false">HLOOKUP(N2719,UP!$C$15:$AH$16,2,0)</f>
        <v>0</v>
      </c>
    </row>
    <row r="2720" customFormat="false" ht="15.75" hidden="false" customHeight="true" outlineLevel="0" collapsed="false">
      <c r="A2720" s="21" t="s">
        <v>44</v>
      </c>
      <c r="B2720" s="22" t="n">
        <v>2</v>
      </c>
      <c r="C2720" s="23" t="s">
        <v>56</v>
      </c>
      <c r="D2720" s="23" t="n">
        <v>18725</v>
      </c>
      <c r="E2720" s="24" t="s">
        <v>91</v>
      </c>
      <c r="F2720" s="15" t="n">
        <f aca="false">IF(ISERROR(SEARCH("2",E2720)),0,1)</f>
        <v>1</v>
      </c>
      <c r="G2720" s="15" t="n">
        <v>0</v>
      </c>
      <c r="H2720" s="2" t="n">
        <f aca="false">MAX(I2720:J2720)</f>
        <v>0</v>
      </c>
      <c r="I2720" s="15" t="n">
        <v>0</v>
      </c>
      <c r="J2720" s="15" t="n">
        <v>0</v>
      </c>
      <c r="K2720" s="15" t="n">
        <v>6.02145136922739</v>
      </c>
      <c r="L2720" s="15" t="n">
        <v>80</v>
      </c>
      <c r="M2720" s="25" t="n">
        <v>6.61072624</v>
      </c>
      <c r="N2720" s="0" t="str">
        <f aca="false">A2720&amp;"_"&amp;B2720</f>
        <v>MAW752_2</v>
      </c>
      <c r="O2720" s="0" t="n">
        <f aca="false">HLOOKUP(N2720,UP!$C$15:$AH$16,2,0)</f>
        <v>0</v>
      </c>
    </row>
    <row r="2721" customFormat="false" ht="15.75" hidden="false" customHeight="true" outlineLevel="0" collapsed="false">
      <c r="A2721" s="21" t="s">
        <v>44</v>
      </c>
      <c r="B2721" s="22" t="n">
        <v>1</v>
      </c>
      <c r="C2721" s="23" t="s">
        <v>66</v>
      </c>
      <c r="D2721" s="23" t="n">
        <v>29732</v>
      </c>
      <c r="E2721" s="24" t="s">
        <v>91</v>
      </c>
      <c r="F2721" s="15" t="n">
        <f aca="false">IF(ISERROR(SEARCH("2",E2721)),0,1)</f>
        <v>1</v>
      </c>
      <c r="G2721" s="15" t="n">
        <v>0</v>
      </c>
      <c r="H2721" s="2" t="n">
        <f aca="false">MAX(I2721:J2721)</f>
        <v>0</v>
      </c>
      <c r="I2721" s="15" t="n">
        <v>0</v>
      </c>
      <c r="J2721" s="15" t="n">
        <v>0</v>
      </c>
      <c r="K2721" s="15" t="n">
        <v>7.27376874076462</v>
      </c>
      <c r="L2721" s="15" t="n">
        <v>80</v>
      </c>
      <c r="M2721" s="25" t="n">
        <v>6.61072624</v>
      </c>
      <c r="N2721" s="0" t="str">
        <f aca="false">A2721&amp;"_"&amp;B2721</f>
        <v>MAW752_1</v>
      </c>
      <c r="O2721" s="0" t="n">
        <f aca="false">HLOOKUP(N2721,UP!$C$15:$AH$16,2,0)</f>
        <v>0</v>
      </c>
    </row>
    <row r="2722" customFormat="false" ht="15.75" hidden="false" customHeight="true" outlineLevel="0" collapsed="false">
      <c r="A2722" s="21" t="s">
        <v>44</v>
      </c>
      <c r="B2722" s="22" t="n">
        <v>1</v>
      </c>
      <c r="C2722" s="23" t="s">
        <v>56</v>
      </c>
      <c r="D2722" s="23" t="n">
        <v>29780</v>
      </c>
      <c r="E2722" s="24" t="s">
        <v>91</v>
      </c>
      <c r="F2722" s="15" t="n">
        <f aca="false">IF(ISERROR(SEARCH("2",E2722)),0,1)</f>
        <v>1</v>
      </c>
      <c r="G2722" s="15" t="n">
        <v>0</v>
      </c>
      <c r="H2722" s="2" t="n">
        <f aca="false">MAX(I2722:J2722)</f>
        <v>0</v>
      </c>
      <c r="I2722" s="15" t="n">
        <v>0</v>
      </c>
      <c r="J2722" s="15" t="n">
        <v>0</v>
      </c>
      <c r="K2722" s="15" t="n">
        <v>8.11979964237635</v>
      </c>
      <c r="L2722" s="15" t="n">
        <v>80</v>
      </c>
      <c r="M2722" s="25" t="n">
        <v>6.61072624</v>
      </c>
      <c r="N2722" s="0" t="str">
        <f aca="false">A2722&amp;"_"&amp;B2722</f>
        <v>MAW752_1</v>
      </c>
      <c r="O2722" s="0" t="n">
        <f aca="false">HLOOKUP(N2722,UP!$C$15:$AH$16,2,0)</f>
        <v>0</v>
      </c>
    </row>
    <row r="2723" customFormat="false" ht="15.75" hidden="false" customHeight="true" outlineLevel="0" collapsed="false">
      <c r="A2723" s="21" t="s">
        <v>44</v>
      </c>
      <c r="B2723" s="22" t="n">
        <v>1</v>
      </c>
      <c r="C2723" s="23" t="s">
        <v>58</v>
      </c>
      <c r="D2723" s="23" t="n">
        <v>29613</v>
      </c>
      <c r="E2723" s="24" t="s">
        <v>91</v>
      </c>
      <c r="F2723" s="15" t="n">
        <f aca="false">IF(ISERROR(SEARCH("2",E2723)),0,1)</f>
        <v>1</v>
      </c>
      <c r="G2723" s="15" t="n">
        <v>0</v>
      </c>
      <c r="H2723" s="2" t="n">
        <f aca="false">MAX(I2723:J2723)</f>
        <v>0</v>
      </c>
      <c r="I2723" s="15" t="n">
        <v>0</v>
      </c>
      <c r="J2723" s="15" t="n">
        <v>0</v>
      </c>
      <c r="K2723" s="15" t="n">
        <v>2.33797325280152</v>
      </c>
      <c r="L2723" s="15" t="n">
        <v>80</v>
      </c>
      <c r="M2723" s="25" t="n">
        <v>6.61072624</v>
      </c>
      <c r="N2723" s="0" t="str">
        <f aca="false">A2723&amp;"_"&amp;B2723</f>
        <v>MAW752_1</v>
      </c>
      <c r="O2723" s="0" t="n">
        <f aca="false">HLOOKUP(N2723,UP!$C$15:$AH$16,2,0)</f>
        <v>0</v>
      </c>
    </row>
    <row r="2724" customFormat="false" ht="15.75" hidden="false" customHeight="true" outlineLevel="0" collapsed="false">
      <c r="A2724" s="21" t="s">
        <v>44</v>
      </c>
      <c r="B2724" s="22" t="n">
        <v>2</v>
      </c>
      <c r="C2724" s="23" t="s">
        <v>66</v>
      </c>
      <c r="D2724" s="23" t="n">
        <v>11363</v>
      </c>
      <c r="E2724" s="24" t="s">
        <v>91</v>
      </c>
      <c r="F2724" s="15" t="n">
        <f aca="false">IF(ISERROR(SEARCH("2",E2724)),0,1)</f>
        <v>1</v>
      </c>
      <c r="G2724" s="15" t="n">
        <v>0</v>
      </c>
      <c r="H2724" s="2" t="n">
        <f aca="false">MAX(I2724:J2724)</f>
        <v>0</v>
      </c>
      <c r="I2724" s="15" t="n">
        <v>0</v>
      </c>
      <c r="J2724" s="15" t="n">
        <v>0</v>
      </c>
      <c r="K2724" s="15" t="n">
        <v>2.38918121305504</v>
      </c>
      <c r="L2724" s="15" t="n">
        <v>80</v>
      </c>
      <c r="M2724" s="25" t="n">
        <v>6.61072624</v>
      </c>
      <c r="N2724" s="0" t="str">
        <f aca="false">A2724&amp;"_"&amp;B2724</f>
        <v>MAW752_2</v>
      </c>
      <c r="O2724" s="0" t="n">
        <f aca="false">HLOOKUP(N2724,UP!$C$15:$AH$16,2,0)</f>
        <v>0</v>
      </c>
    </row>
    <row r="2725" customFormat="false" ht="15.75" hidden="false" customHeight="true" outlineLevel="0" collapsed="false">
      <c r="A2725" s="21" t="s">
        <v>44</v>
      </c>
      <c r="B2725" s="22" t="n">
        <v>1</v>
      </c>
      <c r="C2725" s="23" t="s">
        <v>56</v>
      </c>
      <c r="D2725" s="23" t="n">
        <v>29523</v>
      </c>
      <c r="E2725" s="24" t="s">
        <v>91</v>
      </c>
      <c r="F2725" s="15" t="n">
        <f aca="false">IF(ISERROR(SEARCH("2",E2725)),0,1)</f>
        <v>1</v>
      </c>
      <c r="G2725" s="15" t="n">
        <v>0</v>
      </c>
      <c r="H2725" s="2" t="n">
        <f aca="false">MAX(I2725:J2725)</f>
        <v>0</v>
      </c>
      <c r="I2725" s="15" t="n">
        <v>0</v>
      </c>
      <c r="J2725" s="15" t="n">
        <v>0</v>
      </c>
      <c r="K2725" s="15" t="n">
        <v>4.61814120077699</v>
      </c>
      <c r="L2725" s="15" t="n">
        <v>80</v>
      </c>
      <c r="M2725" s="25" t="n">
        <v>6.61072624</v>
      </c>
      <c r="N2725" s="0" t="str">
        <f aca="false">A2725&amp;"_"&amp;B2725</f>
        <v>MAW752_1</v>
      </c>
      <c r="O2725" s="0" t="n">
        <f aca="false">HLOOKUP(N2725,UP!$C$15:$AH$16,2,0)</f>
        <v>0</v>
      </c>
    </row>
    <row r="2726" customFormat="false" ht="15.75" hidden="false" customHeight="true" outlineLevel="0" collapsed="false">
      <c r="A2726" s="21" t="s">
        <v>44</v>
      </c>
      <c r="B2726" s="22" t="n">
        <v>1</v>
      </c>
      <c r="C2726" s="23" t="s">
        <v>56</v>
      </c>
      <c r="D2726" s="23" t="n">
        <v>29806</v>
      </c>
      <c r="E2726" s="24" t="s">
        <v>91</v>
      </c>
      <c r="F2726" s="15" t="n">
        <f aca="false">IF(ISERROR(SEARCH("2",E2726)),0,1)</f>
        <v>1</v>
      </c>
      <c r="G2726" s="15" t="n">
        <v>0</v>
      </c>
      <c r="H2726" s="2" t="n">
        <f aca="false">MAX(I2726:J2726)</f>
        <v>0</v>
      </c>
      <c r="I2726" s="15" t="n">
        <v>0</v>
      </c>
      <c r="J2726" s="15" t="n">
        <v>0</v>
      </c>
      <c r="K2726" s="15" t="n">
        <v>3.07907495978336</v>
      </c>
      <c r="L2726" s="15" t="n">
        <v>80</v>
      </c>
      <c r="M2726" s="25" t="n">
        <v>6.61072624</v>
      </c>
      <c r="N2726" s="0" t="str">
        <f aca="false">A2726&amp;"_"&amp;B2726</f>
        <v>MAW752_1</v>
      </c>
      <c r="O2726" s="0" t="n">
        <f aca="false">HLOOKUP(N2726,UP!$C$15:$AH$16,2,0)</f>
        <v>0</v>
      </c>
    </row>
    <row r="2727" customFormat="false" ht="15.75" hidden="false" customHeight="true" outlineLevel="0" collapsed="false">
      <c r="A2727" s="21" t="s">
        <v>44</v>
      </c>
      <c r="B2727" s="22" t="n">
        <v>1</v>
      </c>
      <c r="C2727" s="23" t="s">
        <v>56</v>
      </c>
      <c r="D2727" s="23" t="n">
        <v>11435</v>
      </c>
      <c r="E2727" s="24" t="s">
        <v>91</v>
      </c>
      <c r="F2727" s="15" t="n">
        <f aca="false">IF(ISERROR(SEARCH("2",E2727)),0,1)</f>
        <v>1</v>
      </c>
      <c r="G2727" s="15" t="n">
        <v>0</v>
      </c>
      <c r="H2727" s="2" t="n">
        <f aca="false">MAX(I2727:J2727)</f>
        <v>0</v>
      </c>
      <c r="I2727" s="15" t="n">
        <v>0</v>
      </c>
      <c r="J2727" s="15" t="n">
        <v>0</v>
      </c>
      <c r="K2727" s="15" t="n">
        <v>4.91168376434679</v>
      </c>
      <c r="L2727" s="15" t="n">
        <v>80</v>
      </c>
      <c r="M2727" s="25" t="n">
        <v>6.61072624</v>
      </c>
      <c r="N2727" s="0" t="str">
        <f aca="false">A2727&amp;"_"&amp;B2727</f>
        <v>MAW752_1</v>
      </c>
      <c r="O2727" s="0" t="n">
        <f aca="false">HLOOKUP(N2727,UP!$C$15:$AH$16,2,0)</f>
        <v>0</v>
      </c>
    </row>
    <row r="2728" customFormat="false" ht="15.75" hidden="false" customHeight="true" outlineLevel="0" collapsed="false">
      <c r="A2728" s="21" t="s">
        <v>44</v>
      </c>
      <c r="B2728" s="22" t="n">
        <v>1</v>
      </c>
      <c r="C2728" s="23" t="s">
        <v>56</v>
      </c>
      <c r="D2728" s="23" t="n">
        <v>29530</v>
      </c>
      <c r="E2728" s="24" t="s">
        <v>91</v>
      </c>
      <c r="F2728" s="15" t="n">
        <f aca="false">IF(ISERROR(SEARCH("2",E2728)),0,1)</f>
        <v>1</v>
      </c>
      <c r="G2728" s="15" t="n">
        <v>0</v>
      </c>
      <c r="H2728" s="2" t="n">
        <f aca="false">MAX(I2728:J2728)</f>
        <v>0</v>
      </c>
      <c r="I2728" s="15" t="n">
        <v>0</v>
      </c>
      <c r="J2728" s="15" t="n">
        <v>0</v>
      </c>
      <c r="K2728" s="15" t="n">
        <v>2.4679566488438</v>
      </c>
      <c r="L2728" s="15" t="n">
        <v>80</v>
      </c>
      <c r="M2728" s="25" t="n">
        <v>6.61072624</v>
      </c>
      <c r="N2728" s="0" t="str">
        <f aca="false">A2728&amp;"_"&amp;B2728</f>
        <v>MAW752_1</v>
      </c>
      <c r="O2728" s="0" t="n">
        <f aca="false">HLOOKUP(N2728,UP!$C$15:$AH$16,2,0)</f>
        <v>0</v>
      </c>
    </row>
    <row r="2729" customFormat="false" ht="15.75" hidden="false" customHeight="true" outlineLevel="0" collapsed="false">
      <c r="A2729" s="21" t="s">
        <v>44</v>
      </c>
      <c r="B2729" s="22" t="n">
        <v>1</v>
      </c>
      <c r="C2729" s="23" t="s">
        <v>61</v>
      </c>
      <c r="D2729" s="23" t="n">
        <v>29247</v>
      </c>
      <c r="E2729" s="24" t="s">
        <v>91</v>
      </c>
      <c r="F2729" s="15" t="n">
        <f aca="false">IF(ISERROR(SEARCH("2",E2729)),0,1)</f>
        <v>1</v>
      </c>
      <c r="G2729" s="15" t="n">
        <v>0</v>
      </c>
      <c r="H2729" s="2" t="n">
        <f aca="false">MAX(I2729:J2729)</f>
        <v>0</v>
      </c>
      <c r="I2729" s="15" t="n">
        <v>0</v>
      </c>
      <c r="J2729" s="15" t="n">
        <v>0</v>
      </c>
      <c r="K2729" s="15" t="n">
        <v>4.50001731700202</v>
      </c>
      <c r="L2729" s="15" t="n">
        <v>80</v>
      </c>
      <c r="M2729" s="25" t="n">
        <v>6.61072624</v>
      </c>
      <c r="N2729" s="0" t="str">
        <f aca="false">A2729&amp;"_"&amp;B2729</f>
        <v>MAW752_1</v>
      </c>
      <c r="O2729" s="0" t="n">
        <f aca="false">HLOOKUP(N2729,UP!$C$15:$AH$16,2,0)</f>
        <v>0</v>
      </c>
    </row>
    <row r="2730" customFormat="false" ht="15.75" hidden="false" customHeight="true" outlineLevel="0" collapsed="false">
      <c r="A2730" s="21" t="s">
        <v>44</v>
      </c>
      <c r="B2730" s="22" t="n">
        <v>1</v>
      </c>
      <c r="C2730" s="23" t="s">
        <v>56</v>
      </c>
      <c r="D2730" s="23" t="n">
        <v>11396</v>
      </c>
      <c r="E2730" s="24" t="s">
        <v>91</v>
      </c>
      <c r="F2730" s="15" t="n">
        <f aca="false">IF(ISERROR(SEARCH("2",E2730)),0,1)</f>
        <v>1</v>
      </c>
      <c r="G2730" s="15" t="n">
        <v>0</v>
      </c>
      <c r="H2730" s="2" t="n">
        <f aca="false">MAX(I2730:J2730)</f>
        <v>0</v>
      </c>
      <c r="I2730" s="15" t="n">
        <v>0</v>
      </c>
      <c r="J2730" s="15" t="n">
        <v>0</v>
      </c>
      <c r="K2730" s="15" t="n">
        <v>8.93166572388029</v>
      </c>
      <c r="L2730" s="15" t="n">
        <v>80</v>
      </c>
      <c r="M2730" s="25" t="n">
        <v>6.61072624</v>
      </c>
      <c r="N2730" s="0" t="str">
        <f aca="false">A2730&amp;"_"&amp;B2730</f>
        <v>MAW752_1</v>
      </c>
      <c r="O2730" s="0" t="n">
        <f aca="false">HLOOKUP(N2730,UP!$C$15:$AH$16,2,0)</f>
        <v>0</v>
      </c>
    </row>
    <row r="2731" customFormat="false" ht="15.75" hidden="false" customHeight="true" outlineLevel="0" collapsed="false">
      <c r="A2731" s="21" t="s">
        <v>44</v>
      </c>
      <c r="B2731" s="22" t="n">
        <v>1</v>
      </c>
      <c r="C2731" s="23" t="s">
        <v>56</v>
      </c>
      <c r="D2731" s="23" t="n">
        <v>29380</v>
      </c>
      <c r="E2731" s="24" t="s">
        <v>91</v>
      </c>
      <c r="F2731" s="15" t="n">
        <f aca="false">IF(ISERROR(SEARCH("2",E2731)),0,1)</f>
        <v>1</v>
      </c>
      <c r="G2731" s="15" t="n">
        <v>0</v>
      </c>
      <c r="H2731" s="2" t="n">
        <f aca="false">MAX(I2731:J2731)</f>
        <v>0</v>
      </c>
      <c r="I2731" s="15" t="n">
        <v>0</v>
      </c>
      <c r="J2731" s="15" t="n">
        <v>0</v>
      </c>
      <c r="K2731" s="15" t="n">
        <v>4.4871367871223</v>
      </c>
      <c r="L2731" s="15" t="n">
        <v>80</v>
      </c>
      <c r="M2731" s="25" t="n">
        <v>6.61072624</v>
      </c>
      <c r="N2731" s="0" t="str">
        <f aca="false">A2731&amp;"_"&amp;B2731</f>
        <v>MAW752_1</v>
      </c>
      <c r="O2731" s="0" t="n">
        <f aca="false">HLOOKUP(N2731,UP!$C$15:$AH$16,2,0)</f>
        <v>0</v>
      </c>
    </row>
    <row r="2732" customFormat="false" ht="15.75" hidden="false" customHeight="true" outlineLevel="0" collapsed="false">
      <c r="A2732" s="21" t="s">
        <v>44</v>
      </c>
      <c r="B2732" s="22" t="n">
        <v>3</v>
      </c>
      <c r="C2732" s="23" t="s">
        <v>56</v>
      </c>
      <c r="D2732" s="23" t="n">
        <v>18120</v>
      </c>
      <c r="E2732" s="24" t="s">
        <v>91</v>
      </c>
      <c r="F2732" s="15" t="n">
        <f aca="false">IF(ISERROR(SEARCH("2",E2732)),0,1)</f>
        <v>1</v>
      </c>
      <c r="G2732" s="15" t="n">
        <v>0</v>
      </c>
      <c r="H2732" s="2" t="n">
        <f aca="false">MAX(I2732:J2732)</f>
        <v>0</v>
      </c>
      <c r="I2732" s="15" t="n">
        <v>0</v>
      </c>
      <c r="J2732" s="15" t="n">
        <v>0</v>
      </c>
      <c r="K2732" s="15" t="n">
        <v>4.64370591099558</v>
      </c>
      <c r="L2732" s="15" t="n">
        <v>80</v>
      </c>
      <c r="M2732" s="25" t="n">
        <v>6.61072624</v>
      </c>
      <c r="N2732" s="0" t="str">
        <f aca="false">A2732&amp;"_"&amp;B2732</f>
        <v>MAW752_3</v>
      </c>
      <c r="O2732" s="0" t="n">
        <f aca="false">HLOOKUP(N2732,UP!$C$15:$AH$16,2,0)</f>
        <v>0</v>
      </c>
    </row>
    <row r="2733" customFormat="false" ht="15.75" hidden="false" customHeight="true" outlineLevel="0" collapsed="false">
      <c r="A2733" s="21" t="s">
        <v>44</v>
      </c>
      <c r="B2733" s="22" t="n">
        <v>1</v>
      </c>
      <c r="C2733" s="23" t="s">
        <v>56</v>
      </c>
      <c r="D2733" s="23" t="n">
        <v>29603</v>
      </c>
      <c r="E2733" s="24" t="s">
        <v>91</v>
      </c>
      <c r="F2733" s="15" t="n">
        <f aca="false">IF(ISERROR(SEARCH("2",E2733)),0,1)</f>
        <v>1</v>
      </c>
      <c r="G2733" s="15" t="n">
        <v>0</v>
      </c>
      <c r="H2733" s="2" t="n">
        <f aca="false">MAX(I2733:J2733)</f>
        <v>0</v>
      </c>
      <c r="I2733" s="15" t="n">
        <v>0</v>
      </c>
      <c r="J2733" s="15" t="n">
        <v>0</v>
      </c>
      <c r="K2733" s="15" t="n">
        <v>6.27328929032078</v>
      </c>
      <c r="L2733" s="15" t="n">
        <v>80</v>
      </c>
      <c r="M2733" s="25" t="n">
        <v>6.61072624</v>
      </c>
      <c r="N2733" s="0" t="str">
        <f aca="false">A2733&amp;"_"&amp;B2733</f>
        <v>MAW752_1</v>
      </c>
      <c r="O2733" s="0" t="n">
        <f aca="false">HLOOKUP(N2733,UP!$C$15:$AH$16,2,0)</f>
        <v>0</v>
      </c>
    </row>
    <row r="2734" customFormat="false" ht="15.75" hidden="false" customHeight="true" outlineLevel="0" collapsed="false">
      <c r="A2734" s="21" t="s">
        <v>44</v>
      </c>
      <c r="B2734" s="22" t="n">
        <v>1</v>
      </c>
      <c r="C2734" s="23" t="s">
        <v>56</v>
      </c>
      <c r="D2734" s="23" t="n">
        <v>29737</v>
      </c>
      <c r="E2734" s="24" t="s">
        <v>91</v>
      </c>
      <c r="F2734" s="15" t="n">
        <f aca="false">IF(ISERROR(SEARCH("2",E2734)),0,1)</f>
        <v>1</v>
      </c>
      <c r="G2734" s="15" t="n">
        <v>0</v>
      </c>
      <c r="H2734" s="2" t="n">
        <f aca="false">MAX(I2734:J2734)</f>
        <v>0</v>
      </c>
      <c r="I2734" s="15" t="n">
        <v>0</v>
      </c>
      <c r="J2734" s="15" t="n">
        <v>0</v>
      </c>
      <c r="K2734" s="15" t="n">
        <v>6.69131746278907</v>
      </c>
      <c r="L2734" s="15" t="n">
        <v>80</v>
      </c>
      <c r="M2734" s="25" t="n">
        <v>6.61072624</v>
      </c>
      <c r="N2734" s="0" t="str">
        <f aca="false">A2734&amp;"_"&amp;B2734</f>
        <v>MAW752_1</v>
      </c>
      <c r="O2734" s="0" t="n">
        <f aca="false">HLOOKUP(N2734,UP!$C$15:$AH$16,2,0)</f>
        <v>0</v>
      </c>
    </row>
    <row r="2735" customFormat="false" ht="15.75" hidden="false" customHeight="true" outlineLevel="0" collapsed="false">
      <c r="A2735" s="21" t="s">
        <v>44</v>
      </c>
      <c r="B2735" s="22" t="n">
        <v>1</v>
      </c>
      <c r="C2735" s="23" t="s">
        <v>56</v>
      </c>
      <c r="D2735" s="23" t="n">
        <v>29785</v>
      </c>
      <c r="E2735" s="24" t="s">
        <v>91</v>
      </c>
      <c r="F2735" s="15" t="n">
        <f aca="false">IF(ISERROR(SEARCH("2",E2735)),0,1)</f>
        <v>1</v>
      </c>
      <c r="G2735" s="15" t="n">
        <v>0</v>
      </c>
      <c r="H2735" s="2" t="n">
        <f aca="false">MAX(I2735:J2735)</f>
        <v>0</v>
      </c>
      <c r="I2735" s="15" t="n">
        <v>0</v>
      </c>
      <c r="J2735" s="15" t="n">
        <v>0</v>
      </c>
      <c r="K2735" s="15" t="n">
        <v>5.6300089245901</v>
      </c>
      <c r="L2735" s="15" t="n">
        <v>80</v>
      </c>
      <c r="M2735" s="25" t="n">
        <v>6.61072624</v>
      </c>
      <c r="N2735" s="0" t="str">
        <f aca="false">A2735&amp;"_"&amp;B2735</f>
        <v>MAW752_1</v>
      </c>
      <c r="O2735" s="0" t="n">
        <f aca="false">HLOOKUP(N2735,UP!$C$15:$AH$16,2,0)</f>
        <v>0</v>
      </c>
    </row>
    <row r="2736" customFormat="false" ht="15.75" hidden="false" customHeight="true" outlineLevel="0" collapsed="false">
      <c r="A2736" s="21" t="s">
        <v>62</v>
      </c>
      <c r="B2736" s="36" t="n">
        <v>2</v>
      </c>
      <c r="C2736" s="37" t="s">
        <v>102</v>
      </c>
      <c r="D2736" s="38" t="n">
        <v>6039</v>
      </c>
      <c r="E2736" s="24" t="s">
        <v>98</v>
      </c>
      <c r="F2736" s="15" t="n">
        <f aca="false">IF(ISERROR(SEARCH("2",E2736)),0,1)</f>
        <v>1</v>
      </c>
      <c r="G2736" s="15" t="n">
        <v>0</v>
      </c>
      <c r="H2736" s="2" t="n">
        <f aca="false">MAX(I2736:J2736)</f>
        <v>0</v>
      </c>
      <c r="I2736" s="15" t="n">
        <v>0</v>
      </c>
      <c r="J2736" s="15" t="n">
        <v>0</v>
      </c>
      <c r="K2736" s="15" t="n">
        <v>11.6648906024116</v>
      </c>
      <c r="L2736" s="15" t="n">
        <v>80</v>
      </c>
      <c r="M2736" s="25" t="n">
        <v>6.61072624</v>
      </c>
      <c r="N2736" s="0" t="str">
        <f aca="false">A2736&amp;"_"&amp;B2736</f>
        <v>MAW753_2</v>
      </c>
      <c r="O2736" s="0" t="n">
        <f aca="false">HLOOKUP(N2736,UP!$C$15:$AH$16,2,0)</f>
        <v>0</v>
      </c>
    </row>
    <row r="2737" customFormat="false" ht="15.75" hidden="false" customHeight="true" outlineLevel="0" collapsed="false">
      <c r="A2737" s="21" t="s">
        <v>62</v>
      </c>
      <c r="B2737" s="36" t="n">
        <v>2</v>
      </c>
      <c r="C2737" s="37" t="s">
        <v>56</v>
      </c>
      <c r="D2737" s="38" t="n">
        <v>6639</v>
      </c>
      <c r="E2737" s="24" t="s">
        <v>98</v>
      </c>
      <c r="F2737" s="15" t="n">
        <f aca="false">IF(ISERROR(SEARCH("2",E2737)),0,1)</f>
        <v>1</v>
      </c>
      <c r="G2737" s="15" t="n">
        <v>0</v>
      </c>
      <c r="H2737" s="2" t="n">
        <f aca="false">MAX(I2737:J2737)</f>
        <v>0</v>
      </c>
      <c r="I2737" s="15" t="n">
        <v>0</v>
      </c>
      <c r="J2737" s="15" t="n">
        <v>0</v>
      </c>
      <c r="K2737" s="15" t="n">
        <v>6.49755973587892</v>
      </c>
      <c r="L2737" s="15" t="n">
        <v>80</v>
      </c>
      <c r="M2737" s="25" t="n">
        <v>6.61072624</v>
      </c>
      <c r="N2737" s="0" t="str">
        <f aca="false">A2737&amp;"_"&amp;B2737</f>
        <v>MAW753_2</v>
      </c>
      <c r="O2737" s="0" t="n">
        <f aca="false">HLOOKUP(N2737,UP!$C$15:$AH$16,2,0)</f>
        <v>0</v>
      </c>
    </row>
    <row r="2738" customFormat="false" ht="15.75" hidden="false" customHeight="true" outlineLevel="0" collapsed="false">
      <c r="A2738" s="21" t="s">
        <v>62</v>
      </c>
      <c r="B2738" s="36" t="n">
        <v>2</v>
      </c>
      <c r="C2738" s="37" t="s">
        <v>56</v>
      </c>
      <c r="D2738" s="38" t="n">
        <v>6234</v>
      </c>
      <c r="E2738" s="24" t="s">
        <v>98</v>
      </c>
      <c r="F2738" s="15" t="n">
        <f aca="false">IF(ISERROR(SEARCH("2",E2738)),0,1)</f>
        <v>1</v>
      </c>
      <c r="G2738" s="15" t="n">
        <v>0</v>
      </c>
      <c r="H2738" s="2" t="n">
        <f aca="false">MAX(I2738:J2738)</f>
        <v>0</v>
      </c>
      <c r="I2738" s="15" t="n">
        <v>0</v>
      </c>
      <c r="J2738" s="15" t="n">
        <v>0</v>
      </c>
      <c r="K2738" s="15" t="n">
        <v>7.7810966844112</v>
      </c>
      <c r="L2738" s="15" t="n">
        <v>80</v>
      </c>
      <c r="M2738" s="25" t="n">
        <v>6.61072624</v>
      </c>
      <c r="N2738" s="0" t="str">
        <f aca="false">A2738&amp;"_"&amp;B2738</f>
        <v>MAW753_2</v>
      </c>
      <c r="O2738" s="0" t="n">
        <f aca="false">HLOOKUP(N2738,UP!$C$15:$AH$16,2,0)</f>
        <v>0</v>
      </c>
    </row>
    <row r="2739" customFormat="false" ht="15.75" hidden="false" customHeight="true" outlineLevel="0" collapsed="false">
      <c r="A2739" s="21" t="s">
        <v>62</v>
      </c>
      <c r="B2739" s="36" t="n">
        <v>2</v>
      </c>
      <c r="C2739" s="37" t="s">
        <v>57</v>
      </c>
      <c r="D2739" s="38" t="n">
        <v>6481</v>
      </c>
      <c r="E2739" s="24" t="s">
        <v>98</v>
      </c>
      <c r="F2739" s="15" t="n">
        <f aca="false">IF(ISERROR(SEARCH("2",E2739)),0,1)</f>
        <v>1</v>
      </c>
      <c r="G2739" s="15" t="n">
        <v>0</v>
      </c>
      <c r="H2739" s="2" t="n">
        <f aca="false">MAX(I2739:J2739)</f>
        <v>0</v>
      </c>
      <c r="I2739" s="15" t="n">
        <v>0</v>
      </c>
      <c r="J2739" s="15" t="n">
        <v>0</v>
      </c>
      <c r="K2739" s="15" t="n">
        <v>4.73964229665458</v>
      </c>
      <c r="L2739" s="15" t="n">
        <v>80</v>
      </c>
      <c r="M2739" s="25" t="n">
        <v>6.61072624</v>
      </c>
      <c r="N2739" s="0" t="str">
        <f aca="false">A2739&amp;"_"&amp;B2739</f>
        <v>MAW753_2</v>
      </c>
      <c r="O2739" s="0" t="n">
        <f aca="false">HLOOKUP(N2739,UP!$C$15:$AH$16,2,0)</f>
        <v>0</v>
      </c>
    </row>
    <row r="2740" customFormat="false" ht="15.75" hidden="false" customHeight="true" outlineLevel="0" collapsed="false">
      <c r="A2740" s="21" t="s">
        <v>62</v>
      </c>
      <c r="B2740" s="36" t="n">
        <v>2</v>
      </c>
      <c r="C2740" s="37" t="s">
        <v>65</v>
      </c>
      <c r="D2740" s="38" t="n">
        <v>6614</v>
      </c>
      <c r="E2740" s="24" t="s">
        <v>98</v>
      </c>
      <c r="F2740" s="15" t="n">
        <f aca="false">IF(ISERROR(SEARCH("2",E2740)),0,1)</f>
        <v>1</v>
      </c>
      <c r="G2740" s="15" t="n">
        <v>0</v>
      </c>
      <c r="H2740" s="2" t="n">
        <f aca="false">MAX(I2740:J2740)</f>
        <v>0</v>
      </c>
      <c r="I2740" s="15" t="n">
        <v>0</v>
      </c>
      <c r="J2740" s="15" t="n">
        <v>0</v>
      </c>
      <c r="K2740" s="15" t="n">
        <v>7.25362327787347</v>
      </c>
      <c r="L2740" s="15" t="n">
        <v>80</v>
      </c>
      <c r="M2740" s="25" t="n">
        <v>6.61072624</v>
      </c>
      <c r="N2740" s="0" t="str">
        <f aca="false">A2740&amp;"_"&amp;B2740</f>
        <v>MAW753_2</v>
      </c>
      <c r="O2740" s="0" t="n">
        <f aca="false">HLOOKUP(N2740,UP!$C$15:$AH$16,2,0)</f>
        <v>0</v>
      </c>
    </row>
    <row r="2741" customFormat="false" ht="15.75" hidden="false" customHeight="true" outlineLevel="0" collapsed="false">
      <c r="A2741" s="21" t="s">
        <v>62</v>
      </c>
      <c r="B2741" s="36" t="n">
        <v>2</v>
      </c>
      <c r="C2741" s="37" t="s">
        <v>56</v>
      </c>
      <c r="D2741" s="38" t="n">
        <v>6606</v>
      </c>
      <c r="E2741" s="24" t="s">
        <v>98</v>
      </c>
      <c r="F2741" s="15" t="n">
        <f aca="false">IF(ISERROR(SEARCH("2",E2741)),0,1)</f>
        <v>1</v>
      </c>
      <c r="G2741" s="15" t="n">
        <v>0</v>
      </c>
      <c r="H2741" s="2" t="n">
        <f aca="false">MAX(I2741:J2741)</f>
        <v>0</v>
      </c>
      <c r="I2741" s="15" t="n">
        <v>0</v>
      </c>
      <c r="J2741" s="15" t="n">
        <v>0</v>
      </c>
      <c r="K2741" s="15" t="n">
        <v>7.69564536423356</v>
      </c>
      <c r="L2741" s="15" t="n">
        <v>80</v>
      </c>
      <c r="M2741" s="25" t="n">
        <v>6.61072624</v>
      </c>
      <c r="N2741" s="0" t="str">
        <f aca="false">A2741&amp;"_"&amp;B2741</f>
        <v>MAW753_2</v>
      </c>
      <c r="O2741" s="0" t="n">
        <f aca="false">HLOOKUP(N2741,UP!$C$15:$AH$16,2,0)</f>
        <v>0</v>
      </c>
    </row>
    <row r="2742" customFormat="false" ht="15.75" hidden="false" customHeight="true" outlineLevel="0" collapsed="false">
      <c r="A2742" s="21" t="s">
        <v>62</v>
      </c>
      <c r="B2742" s="36" t="n">
        <v>1</v>
      </c>
      <c r="C2742" s="37" t="s">
        <v>66</v>
      </c>
      <c r="D2742" s="38" t="n">
        <v>6672</v>
      </c>
      <c r="E2742" s="24" t="s">
        <v>98</v>
      </c>
      <c r="F2742" s="15" t="n">
        <f aca="false">IF(ISERROR(SEARCH("2",E2742)),0,1)</f>
        <v>1</v>
      </c>
      <c r="G2742" s="15" t="n">
        <v>0</v>
      </c>
      <c r="H2742" s="2" t="n">
        <f aca="false">MAX(I2742:J2742)</f>
        <v>0</v>
      </c>
      <c r="I2742" s="15" t="n">
        <v>0</v>
      </c>
      <c r="J2742" s="15" t="n">
        <v>0</v>
      </c>
      <c r="K2742" s="15" t="n">
        <v>3.97215121138259</v>
      </c>
      <c r="L2742" s="15" t="n">
        <v>80</v>
      </c>
      <c r="M2742" s="25" t="n">
        <v>6.61072624</v>
      </c>
      <c r="N2742" s="0" t="str">
        <f aca="false">A2742&amp;"_"&amp;B2742</f>
        <v>MAW753_1</v>
      </c>
      <c r="O2742" s="0" t="n">
        <f aca="false">HLOOKUP(N2742,UP!$C$15:$AH$16,2,0)</f>
        <v>1</v>
      </c>
    </row>
    <row r="2743" customFormat="false" ht="15.75" hidden="false" customHeight="true" outlineLevel="0" collapsed="false">
      <c r="A2743" s="21" t="s">
        <v>62</v>
      </c>
      <c r="B2743" s="36" t="n">
        <v>1</v>
      </c>
      <c r="C2743" s="37" t="s">
        <v>56</v>
      </c>
      <c r="D2743" s="38" t="n">
        <v>6505</v>
      </c>
      <c r="E2743" s="24" t="s">
        <v>98</v>
      </c>
      <c r="F2743" s="15" t="n">
        <f aca="false">IF(ISERROR(SEARCH("2",E2743)),0,1)</f>
        <v>1</v>
      </c>
      <c r="G2743" s="15" t="n">
        <v>0</v>
      </c>
      <c r="H2743" s="2" t="n">
        <f aca="false">MAX(I2743:J2743)</f>
        <v>0</v>
      </c>
      <c r="I2743" s="15" t="n">
        <v>0</v>
      </c>
      <c r="J2743" s="15" t="n">
        <v>0</v>
      </c>
      <c r="K2743" s="15" t="n">
        <v>7.1375806992315</v>
      </c>
      <c r="L2743" s="15" t="n">
        <v>80</v>
      </c>
      <c r="M2743" s="25" t="n">
        <v>6.61072624</v>
      </c>
      <c r="N2743" s="0" t="str">
        <f aca="false">A2743&amp;"_"&amp;B2743</f>
        <v>MAW753_1</v>
      </c>
      <c r="O2743" s="0" t="n">
        <f aca="false">HLOOKUP(N2743,UP!$C$15:$AH$16,2,0)</f>
        <v>1</v>
      </c>
    </row>
    <row r="2744" customFormat="false" ht="15.75" hidden="false" customHeight="true" outlineLevel="0" collapsed="false">
      <c r="A2744" s="21" t="s">
        <v>62</v>
      </c>
      <c r="B2744" s="36" t="n">
        <v>1</v>
      </c>
      <c r="C2744" s="37" t="s">
        <v>67</v>
      </c>
      <c r="D2744" s="38" t="n">
        <v>6242</v>
      </c>
      <c r="E2744" s="24" t="s">
        <v>98</v>
      </c>
      <c r="F2744" s="15" t="n">
        <f aca="false">IF(ISERROR(SEARCH("2",E2744)),0,1)</f>
        <v>1</v>
      </c>
      <c r="G2744" s="15" t="n">
        <v>0</v>
      </c>
      <c r="H2744" s="2" t="n">
        <f aca="false">MAX(I2744:J2744)</f>
        <v>0</v>
      </c>
      <c r="I2744" s="15" t="n">
        <v>0</v>
      </c>
      <c r="J2744" s="15" t="n">
        <v>0</v>
      </c>
      <c r="K2744" s="15" t="n">
        <v>7.92490308812927</v>
      </c>
      <c r="L2744" s="15" t="n">
        <v>80</v>
      </c>
      <c r="M2744" s="25" t="n">
        <v>6.61072624</v>
      </c>
      <c r="N2744" s="0" t="str">
        <f aca="false">A2744&amp;"_"&amp;B2744</f>
        <v>MAW753_1</v>
      </c>
      <c r="O2744" s="0" t="n">
        <f aca="false">HLOOKUP(N2744,UP!$C$15:$AH$16,2,0)</f>
        <v>1</v>
      </c>
    </row>
    <row r="2745" customFormat="false" ht="15.75" hidden="false" customHeight="true" outlineLevel="0" collapsed="false">
      <c r="A2745" s="21" t="s">
        <v>62</v>
      </c>
      <c r="B2745" s="36" t="n">
        <v>1</v>
      </c>
      <c r="C2745" s="37" t="s">
        <v>56</v>
      </c>
      <c r="D2745" s="38" t="n">
        <v>6244</v>
      </c>
      <c r="E2745" s="24" t="s">
        <v>98</v>
      </c>
      <c r="F2745" s="15" t="n">
        <f aca="false">IF(ISERROR(SEARCH("2",E2745)),0,1)</f>
        <v>1</v>
      </c>
      <c r="G2745" s="15" t="n">
        <v>0</v>
      </c>
      <c r="H2745" s="2" t="n">
        <f aca="false">MAX(I2745:J2745)</f>
        <v>0</v>
      </c>
      <c r="I2745" s="15" t="n">
        <v>0</v>
      </c>
      <c r="J2745" s="15" t="n">
        <v>0</v>
      </c>
      <c r="K2745" s="15" t="n">
        <v>6.66213992101885</v>
      </c>
      <c r="L2745" s="15" t="n">
        <v>80</v>
      </c>
      <c r="M2745" s="25" t="n">
        <v>6.61072624</v>
      </c>
      <c r="N2745" s="0" t="str">
        <f aca="false">A2745&amp;"_"&amp;B2745</f>
        <v>MAW753_1</v>
      </c>
      <c r="O2745" s="0" t="n">
        <f aca="false">HLOOKUP(N2745,UP!$C$15:$AH$16,2,0)</f>
        <v>1</v>
      </c>
    </row>
    <row r="2746" customFormat="false" ht="15.75" hidden="false" customHeight="true" outlineLevel="0" collapsed="false">
      <c r="A2746" s="21" t="s">
        <v>62</v>
      </c>
      <c r="B2746" s="36" t="n">
        <v>1</v>
      </c>
      <c r="C2746" s="37" t="s">
        <v>56</v>
      </c>
      <c r="D2746" s="38" t="n">
        <v>6653</v>
      </c>
      <c r="E2746" s="24" t="s">
        <v>98</v>
      </c>
      <c r="F2746" s="15" t="n">
        <f aca="false">IF(ISERROR(SEARCH("2",E2746)),0,1)</f>
        <v>1</v>
      </c>
      <c r="G2746" s="15" t="n">
        <v>0</v>
      </c>
      <c r="H2746" s="2" t="n">
        <f aca="false">MAX(I2746:J2746)</f>
        <v>0</v>
      </c>
      <c r="I2746" s="15" t="n">
        <v>0</v>
      </c>
      <c r="J2746" s="15" t="n">
        <v>0</v>
      </c>
      <c r="K2746" s="15" t="n">
        <v>7.85406017379082</v>
      </c>
      <c r="L2746" s="15" t="n">
        <v>80</v>
      </c>
      <c r="M2746" s="25" t="n">
        <v>6.61072624</v>
      </c>
      <c r="N2746" s="0" t="str">
        <f aca="false">A2746&amp;"_"&amp;B2746</f>
        <v>MAW753_1</v>
      </c>
      <c r="O2746" s="0" t="n">
        <f aca="false">HLOOKUP(N2746,UP!$C$15:$AH$16,2,0)</f>
        <v>1</v>
      </c>
    </row>
    <row r="2747" customFormat="false" ht="15.75" hidden="false" customHeight="true" outlineLevel="0" collapsed="false">
      <c r="A2747" s="21" t="s">
        <v>62</v>
      </c>
      <c r="B2747" s="36" t="n">
        <v>1</v>
      </c>
      <c r="C2747" s="37" t="s">
        <v>66</v>
      </c>
      <c r="D2747" s="38" t="n">
        <v>6240</v>
      </c>
      <c r="E2747" s="24" t="s">
        <v>98</v>
      </c>
      <c r="F2747" s="15" t="n">
        <f aca="false">IF(ISERROR(SEARCH("2",E2747)),0,1)</f>
        <v>1</v>
      </c>
      <c r="G2747" s="15" t="n">
        <v>0</v>
      </c>
      <c r="H2747" s="2" t="n">
        <f aca="false">MAX(I2747:J2747)</f>
        <v>0</v>
      </c>
      <c r="I2747" s="15" t="n">
        <v>0</v>
      </c>
      <c r="J2747" s="15" t="n">
        <v>0</v>
      </c>
      <c r="K2747" s="15" t="n">
        <v>5.59018923770585</v>
      </c>
      <c r="L2747" s="15" t="n">
        <v>80</v>
      </c>
      <c r="M2747" s="25" t="n">
        <v>6.61072624</v>
      </c>
      <c r="N2747" s="0" t="str">
        <f aca="false">A2747&amp;"_"&amp;B2747</f>
        <v>MAW753_1</v>
      </c>
      <c r="O2747" s="0" t="n">
        <f aca="false">HLOOKUP(N2747,UP!$C$15:$AH$16,2,0)</f>
        <v>1</v>
      </c>
    </row>
    <row r="2748" customFormat="false" ht="15.75" hidden="false" customHeight="true" outlineLevel="0" collapsed="false">
      <c r="A2748" s="21" t="s">
        <v>47</v>
      </c>
      <c r="B2748" s="26" t="n">
        <v>1</v>
      </c>
      <c r="C2748" s="27" t="s">
        <v>56</v>
      </c>
      <c r="D2748" s="27" t="n">
        <v>869</v>
      </c>
      <c r="E2748" s="24" t="s">
        <v>92</v>
      </c>
      <c r="F2748" s="15" t="n">
        <v>1</v>
      </c>
      <c r="G2748" s="15" t="n">
        <v>0</v>
      </c>
      <c r="H2748" s="2" t="n">
        <f aca="false">MAX(I2748:J2748)</f>
        <v>0</v>
      </c>
      <c r="I2748" s="15" t="n">
        <v>0</v>
      </c>
      <c r="J2748" s="15" t="n">
        <v>0</v>
      </c>
      <c r="K2748" s="15" t="n">
        <v>7.63768297977483</v>
      </c>
      <c r="L2748" s="15" t="n">
        <v>80</v>
      </c>
      <c r="M2748" s="25" t="n">
        <v>6.61072624</v>
      </c>
      <c r="N2748" s="0" t="str">
        <f aca="false">A2748&amp;"_"&amp;B2748</f>
        <v>MAW744_1</v>
      </c>
      <c r="O2748" s="0" t="n">
        <f aca="false">HLOOKUP(N2748,UP!$C$15:$AH$16,2,0)</f>
        <v>0</v>
      </c>
    </row>
    <row r="2749" customFormat="false" ht="15.75" hidden="false" customHeight="true" outlineLevel="0" collapsed="false">
      <c r="A2749" s="21" t="s">
        <v>47</v>
      </c>
      <c r="B2749" s="26" t="n">
        <v>1</v>
      </c>
      <c r="C2749" s="27" t="s">
        <v>56</v>
      </c>
      <c r="D2749" s="27" t="n">
        <v>570</v>
      </c>
      <c r="E2749" s="24" t="s">
        <v>92</v>
      </c>
      <c r="F2749" s="15" t="n">
        <v>1</v>
      </c>
      <c r="G2749" s="15" t="n">
        <v>0</v>
      </c>
      <c r="H2749" s="2" t="n">
        <f aca="false">MAX(I2749:J2749)</f>
        <v>0</v>
      </c>
      <c r="I2749" s="15" t="n">
        <v>0</v>
      </c>
      <c r="J2749" s="15" t="n">
        <v>0</v>
      </c>
      <c r="K2749" s="15" t="n">
        <v>6.50733794301322</v>
      </c>
      <c r="L2749" s="15" t="n">
        <v>80</v>
      </c>
      <c r="M2749" s="25" t="n">
        <v>6.61072624</v>
      </c>
      <c r="N2749" s="0" t="str">
        <f aca="false">A2749&amp;"_"&amp;B2749</f>
        <v>MAW744_1</v>
      </c>
      <c r="O2749" s="0" t="n">
        <f aca="false">HLOOKUP(N2749,UP!$C$15:$AH$16,2,0)</f>
        <v>0</v>
      </c>
    </row>
    <row r="2750" customFormat="false" ht="15.75" hidden="false" customHeight="true" outlineLevel="0" collapsed="false">
      <c r="A2750" s="21" t="s">
        <v>47</v>
      </c>
      <c r="B2750" s="26" t="n">
        <v>1</v>
      </c>
      <c r="C2750" s="27" t="s">
        <v>67</v>
      </c>
      <c r="D2750" s="27" t="n">
        <v>729</v>
      </c>
      <c r="E2750" s="24" t="s">
        <v>92</v>
      </c>
      <c r="F2750" s="15" t="n">
        <v>1</v>
      </c>
      <c r="G2750" s="15" t="n">
        <v>0</v>
      </c>
      <c r="H2750" s="2" t="n">
        <f aca="false">MAX(I2750:J2750)</f>
        <v>0</v>
      </c>
      <c r="I2750" s="15" t="n">
        <v>0</v>
      </c>
      <c r="J2750" s="15" t="n">
        <v>0</v>
      </c>
      <c r="K2750" s="15" t="n">
        <v>7.17853921345268</v>
      </c>
      <c r="L2750" s="15" t="n">
        <v>80</v>
      </c>
      <c r="M2750" s="25" t="n">
        <v>6.61072624</v>
      </c>
      <c r="N2750" s="0" t="str">
        <f aca="false">A2750&amp;"_"&amp;B2750</f>
        <v>MAW744_1</v>
      </c>
      <c r="O2750" s="0" t="n">
        <f aca="false">HLOOKUP(N2750,UP!$C$15:$AH$16,2,0)</f>
        <v>0</v>
      </c>
    </row>
    <row r="2751" customFormat="false" ht="15.75" hidden="false" customHeight="true" outlineLevel="0" collapsed="false">
      <c r="A2751" s="21" t="s">
        <v>47</v>
      </c>
      <c r="B2751" s="26" t="n">
        <v>1</v>
      </c>
      <c r="C2751" s="27" t="s">
        <v>57</v>
      </c>
      <c r="D2751" s="27" t="n">
        <v>575</v>
      </c>
      <c r="E2751" s="24" t="s">
        <v>92</v>
      </c>
      <c r="F2751" s="15" t="n">
        <v>1</v>
      </c>
      <c r="G2751" s="15" t="n">
        <v>0</v>
      </c>
      <c r="H2751" s="2" t="n">
        <f aca="false">MAX(I2751:J2751)</f>
        <v>0</v>
      </c>
      <c r="I2751" s="15" t="n">
        <v>0</v>
      </c>
      <c r="J2751" s="15" t="n">
        <v>0</v>
      </c>
      <c r="K2751" s="15" t="n">
        <v>8.77297602496584</v>
      </c>
      <c r="L2751" s="15" t="n">
        <v>80</v>
      </c>
      <c r="M2751" s="25" t="n">
        <v>6.61072624</v>
      </c>
      <c r="N2751" s="0" t="str">
        <f aca="false">A2751&amp;"_"&amp;B2751</f>
        <v>MAW744_1</v>
      </c>
      <c r="O2751" s="0" t="n">
        <f aca="false">HLOOKUP(N2751,UP!$C$15:$AH$16,2,0)</f>
        <v>0</v>
      </c>
    </row>
    <row r="2752" customFormat="false" ht="15.75" hidden="false" customHeight="true" outlineLevel="0" collapsed="false">
      <c r="A2752" s="21" t="s">
        <v>47</v>
      </c>
      <c r="B2752" s="26" t="n">
        <v>1</v>
      </c>
      <c r="C2752" s="27" t="s">
        <v>66</v>
      </c>
      <c r="D2752" s="27" t="n">
        <v>874</v>
      </c>
      <c r="E2752" s="24" t="s">
        <v>92</v>
      </c>
      <c r="F2752" s="15" t="n">
        <v>1</v>
      </c>
      <c r="G2752" s="15" t="n">
        <v>0</v>
      </c>
      <c r="H2752" s="2" t="n">
        <f aca="false">MAX(I2752:J2752)</f>
        <v>0</v>
      </c>
      <c r="I2752" s="15" t="n">
        <v>0</v>
      </c>
      <c r="J2752" s="15" t="n">
        <v>0</v>
      </c>
      <c r="K2752" s="15" t="n">
        <v>6.83382795953754</v>
      </c>
      <c r="L2752" s="15" t="n">
        <v>80</v>
      </c>
      <c r="M2752" s="25" t="n">
        <v>6.61072624</v>
      </c>
      <c r="N2752" s="0" t="str">
        <f aca="false">A2752&amp;"_"&amp;B2752</f>
        <v>MAW744_1</v>
      </c>
      <c r="O2752" s="0" t="n">
        <f aca="false">HLOOKUP(N2752,UP!$C$15:$AH$16,2,0)</f>
        <v>0</v>
      </c>
    </row>
    <row r="2753" customFormat="false" ht="15.75" hidden="false" customHeight="true" outlineLevel="0" collapsed="false">
      <c r="A2753" s="21" t="s">
        <v>47</v>
      </c>
      <c r="B2753" s="26" t="n">
        <v>1</v>
      </c>
      <c r="C2753" s="27" t="s">
        <v>66</v>
      </c>
      <c r="D2753" s="27" t="n">
        <v>875</v>
      </c>
      <c r="E2753" s="24" t="s">
        <v>92</v>
      </c>
      <c r="F2753" s="15" t="n">
        <v>1</v>
      </c>
      <c r="G2753" s="15" t="n">
        <v>0</v>
      </c>
      <c r="H2753" s="2" t="n">
        <f aca="false">MAX(I2753:J2753)</f>
        <v>0</v>
      </c>
      <c r="I2753" s="15" t="n">
        <v>0</v>
      </c>
      <c r="J2753" s="15" t="n">
        <v>0</v>
      </c>
      <c r="K2753" s="15" t="n">
        <v>6.36172512351933</v>
      </c>
      <c r="L2753" s="15" t="n">
        <v>80</v>
      </c>
      <c r="M2753" s="25" t="n">
        <v>6.61072624</v>
      </c>
      <c r="N2753" s="0" t="str">
        <f aca="false">A2753&amp;"_"&amp;B2753</f>
        <v>MAW744_1</v>
      </c>
      <c r="O2753" s="0" t="n">
        <f aca="false">HLOOKUP(N2753,UP!$C$15:$AH$16,2,0)</f>
        <v>0</v>
      </c>
    </row>
    <row r="2754" customFormat="false" ht="15.75" hidden="false" customHeight="true" outlineLevel="0" collapsed="false">
      <c r="A2754" s="21" t="s">
        <v>47</v>
      </c>
      <c r="B2754" s="26" t="n">
        <v>1</v>
      </c>
      <c r="C2754" s="27" t="s">
        <v>56</v>
      </c>
      <c r="D2754" s="27" t="n">
        <v>881</v>
      </c>
      <c r="E2754" s="24" t="s">
        <v>92</v>
      </c>
      <c r="F2754" s="15" t="n">
        <v>1</v>
      </c>
      <c r="G2754" s="15" t="n">
        <v>0</v>
      </c>
      <c r="H2754" s="2" t="n">
        <f aca="false">MAX(I2754:J2754)</f>
        <v>0</v>
      </c>
      <c r="I2754" s="15" t="n">
        <v>0</v>
      </c>
      <c r="J2754" s="15" t="n">
        <v>0</v>
      </c>
      <c r="K2754" s="15" t="n">
        <v>5.84450116301394</v>
      </c>
      <c r="L2754" s="15" t="n">
        <v>80</v>
      </c>
      <c r="M2754" s="25" t="n">
        <v>6.61072624</v>
      </c>
      <c r="N2754" s="0" t="str">
        <f aca="false">A2754&amp;"_"&amp;B2754</f>
        <v>MAW744_1</v>
      </c>
      <c r="O2754" s="0" t="n">
        <f aca="false">HLOOKUP(N2754,UP!$C$15:$AH$16,2,0)</f>
        <v>0</v>
      </c>
    </row>
    <row r="2755" customFormat="false" ht="15.75" hidden="false" customHeight="true" outlineLevel="0" collapsed="false">
      <c r="A2755" s="21" t="s">
        <v>47</v>
      </c>
      <c r="B2755" s="26" t="n">
        <v>1</v>
      </c>
      <c r="C2755" s="27" t="s">
        <v>56</v>
      </c>
      <c r="D2755" s="27" t="n">
        <v>565</v>
      </c>
      <c r="E2755" s="24" t="s">
        <v>92</v>
      </c>
      <c r="F2755" s="15" t="n">
        <v>1</v>
      </c>
      <c r="G2755" s="15" t="n">
        <v>0</v>
      </c>
      <c r="H2755" s="2" t="n">
        <f aca="false">MAX(I2755:J2755)</f>
        <v>0</v>
      </c>
      <c r="I2755" s="15" t="n">
        <v>0</v>
      </c>
      <c r="J2755" s="15" t="n">
        <v>0</v>
      </c>
      <c r="K2755" s="15" t="n">
        <v>6.55132024016347</v>
      </c>
      <c r="L2755" s="15" t="n">
        <v>80</v>
      </c>
      <c r="M2755" s="25" t="n">
        <v>6.61072624</v>
      </c>
      <c r="N2755" s="0" t="str">
        <f aca="false">A2755&amp;"_"&amp;B2755</f>
        <v>MAW744_1</v>
      </c>
      <c r="O2755" s="0" t="n">
        <f aca="false">HLOOKUP(N2755,UP!$C$15:$AH$16,2,0)</f>
        <v>0</v>
      </c>
    </row>
    <row r="2756" customFormat="false" ht="15.75" hidden="false" customHeight="true" outlineLevel="0" collapsed="false">
      <c r="A2756" s="21" t="s">
        <v>47</v>
      </c>
      <c r="B2756" s="26" t="n">
        <v>1</v>
      </c>
      <c r="C2756" s="27" t="s">
        <v>56</v>
      </c>
      <c r="D2756" s="27" t="n">
        <v>849</v>
      </c>
      <c r="E2756" s="24" t="s">
        <v>92</v>
      </c>
      <c r="F2756" s="15" t="n">
        <v>1</v>
      </c>
      <c r="G2756" s="15" t="n">
        <v>0</v>
      </c>
      <c r="H2756" s="2" t="n">
        <f aca="false">MAX(I2756:J2756)</f>
        <v>0</v>
      </c>
      <c r="I2756" s="15" t="n">
        <v>0</v>
      </c>
      <c r="J2756" s="15" t="n">
        <v>0</v>
      </c>
      <c r="K2756" s="15" t="n">
        <v>7.27153035599894</v>
      </c>
      <c r="L2756" s="15" t="n">
        <v>80</v>
      </c>
      <c r="M2756" s="25" t="n">
        <v>6.61072624</v>
      </c>
      <c r="N2756" s="0" t="str">
        <f aca="false">A2756&amp;"_"&amp;B2756</f>
        <v>MAW744_1</v>
      </c>
      <c r="O2756" s="0" t="n">
        <f aca="false">HLOOKUP(N2756,UP!$C$15:$AH$16,2,0)</f>
        <v>0</v>
      </c>
    </row>
    <row r="2757" customFormat="false" ht="15.75" hidden="false" customHeight="true" outlineLevel="0" collapsed="false">
      <c r="A2757" s="21" t="s">
        <v>47</v>
      </c>
      <c r="B2757" s="26" t="n">
        <v>1</v>
      </c>
      <c r="C2757" s="27" t="s">
        <v>56</v>
      </c>
      <c r="D2757" s="27" t="n">
        <v>557</v>
      </c>
      <c r="E2757" s="24" t="s">
        <v>92</v>
      </c>
      <c r="F2757" s="15" t="n">
        <v>1</v>
      </c>
      <c r="G2757" s="15" t="n">
        <v>0</v>
      </c>
      <c r="H2757" s="2" t="n">
        <f aca="false">MAX(I2757:J2757)</f>
        <v>0</v>
      </c>
      <c r="I2757" s="15" t="n">
        <v>0</v>
      </c>
      <c r="J2757" s="15" t="n">
        <v>0</v>
      </c>
      <c r="K2757" s="15" t="n">
        <v>4.85863011840929</v>
      </c>
      <c r="L2757" s="15" t="n">
        <v>80</v>
      </c>
      <c r="M2757" s="25" t="n">
        <v>6.61072624</v>
      </c>
      <c r="N2757" s="0" t="str">
        <f aca="false">A2757&amp;"_"&amp;B2757</f>
        <v>MAW744_1</v>
      </c>
      <c r="O2757" s="0" t="n">
        <f aca="false">HLOOKUP(N2757,UP!$C$15:$AH$16,2,0)</f>
        <v>0</v>
      </c>
    </row>
    <row r="2758" customFormat="false" ht="15.75" hidden="false" customHeight="true" outlineLevel="0" collapsed="false">
      <c r="A2758" s="21" t="s">
        <v>47</v>
      </c>
      <c r="B2758" s="26" t="n">
        <v>1</v>
      </c>
      <c r="C2758" s="27" t="s">
        <v>56</v>
      </c>
      <c r="D2758" s="27" t="n">
        <v>697</v>
      </c>
      <c r="E2758" s="24" t="s">
        <v>92</v>
      </c>
      <c r="F2758" s="15" t="n">
        <v>1</v>
      </c>
      <c r="G2758" s="15" t="n">
        <v>0</v>
      </c>
      <c r="H2758" s="2" t="n">
        <f aca="false">MAX(I2758:J2758)</f>
        <v>0</v>
      </c>
      <c r="I2758" s="15" t="n">
        <v>0</v>
      </c>
      <c r="J2758" s="15" t="n">
        <v>0</v>
      </c>
      <c r="K2758" s="15" t="n">
        <v>4.27507928300499</v>
      </c>
      <c r="L2758" s="15" t="n">
        <v>80</v>
      </c>
      <c r="M2758" s="25" t="n">
        <v>6.61072624</v>
      </c>
      <c r="N2758" s="0" t="str">
        <f aca="false">A2758&amp;"_"&amp;B2758</f>
        <v>MAW744_1</v>
      </c>
      <c r="O2758" s="0" t="n">
        <f aca="false">HLOOKUP(N2758,UP!$C$15:$AH$16,2,0)</f>
        <v>0</v>
      </c>
    </row>
    <row r="2759" customFormat="false" ht="15.75" hidden="false" customHeight="true" outlineLevel="0" collapsed="false">
      <c r="A2759" s="21" t="s">
        <v>47</v>
      </c>
      <c r="B2759" s="26" t="n">
        <v>1</v>
      </c>
      <c r="C2759" s="27" t="s">
        <v>56</v>
      </c>
      <c r="D2759" s="27" t="n">
        <v>814</v>
      </c>
      <c r="E2759" s="24" t="s">
        <v>92</v>
      </c>
      <c r="F2759" s="15" t="n">
        <v>1</v>
      </c>
      <c r="G2759" s="15" t="n">
        <v>0</v>
      </c>
      <c r="H2759" s="2" t="n">
        <f aca="false">MAX(I2759:J2759)</f>
        <v>0</v>
      </c>
      <c r="I2759" s="15" t="n">
        <v>0</v>
      </c>
      <c r="J2759" s="15" t="n">
        <v>0</v>
      </c>
      <c r="K2759" s="15" t="n">
        <v>3.13456334002739</v>
      </c>
      <c r="L2759" s="15" t="n">
        <v>80</v>
      </c>
      <c r="M2759" s="25" t="n">
        <v>6.61072624</v>
      </c>
      <c r="N2759" s="0" t="str">
        <f aca="false">A2759&amp;"_"&amp;B2759</f>
        <v>MAW744_1</v>
      </c>
      <c r="O2759" s="0" t="n">
        <f aca="false">HLOOKUP(N2759,UP!$C$15:$AH$16,2,0)</f>
        <v>0</v>
      </c>
    </row>
    <row r="2760" customFormat="false" ht="15.75" hidden="false" customHeight="true" outlineLevel="0" collapsed="false">
      <c r="A2760" s="21" t="s">
        <v>47</v>
      </c>
      <c r="B2760" s="26" t="n">
        <v>2</v>
      </c>
      <c r="C2760" s="27" t="s">
        <v>66</v>
      </c>
      <c r="D2760" s="27" t="n">
        <v>801</v>
      </c>
      <c r="E2760" s="24" t="s">
        <v>92</v>
      </c>
      <c r="F2760" s="15" t="n">
        <v>1</v>
      </c>
      <c r="G2760" s="15" t="n">
        <v>0</v>
      </c>
      <c r="H2760" s="2" t="n">
        <f aca="false">MAX(I2760:J2760)</f>
        <v>0</v>
      </c>
      <c r="I2760" s="15" t="n">
        <v>0</v>
      </c>
      <c r="J2760" s="15" t="n">
        <v>0</v>
      </c>
      <c r="K2760" s="15" t="n">
        <v>7.78329579926871</v>
      </c>
      <c r="L2760" s="15" t="n">
        <v>80</v>
      </c>
      <c r="M2760" s="25" t="n">
        <v>6.61072624</v>
      </c>
      <c r="N2760" s="0" t="str">
        <f aca="false">A2760&amp;"_"&amp;B2760</f>
        <v>MAW744_2</v>
      </c>
      <c r="O2760" s="0" t="n">
        <f aca="false">HLOOKUP(N2760,UP!$C$15:$AH$16,2,0)</f>
        <v>1</v>
      </c>
    </row>
    <row r="2761" customFormat="false" ht="15.75" hidden="false" customHeight="true" outlineLevel="0" collapsed="false">
      <c r="A2761" s="21" t="s">
        <v>47</v>
      </c>
      <c r="B2761" s="26" t="n">
        <v>2</v>
      </c>
      <c r="C2761" s="27" t="s">
        <v>56</v>
      </c>
      <c r="D2761" s="27" t="n">
        <v>803</v>
      </c>
      <c r="E2761" s="24" t="s">
        <v>92</v>
      </c>
      <c r="F2761" s="15" t="n">
        <v>1</v>
      </c>
      <c r="G2761" s="15" t="n">
        <v>0</v>
      </c>
      <c r="H2761" s="2" t="n">
        <f aca="false">MAX(I2761:J2761)</f>
        <v>0</v>
      </c>
      <c r="I2761" s="15" t="n">
        <v>0</v>
      </c>
      <c r="J2761" s="15" t="n">
        <v>0</v>
      </c>
      <c r="K2761" s="15" t="n">
        <v>6.2057450482686</v>
      </c>
      <c r="L2761" s="15" t="n">
        <v>80</v>
      </c>
      <c r="M2761" s="25" t="n">
        <v>6.61072624</v>
      </c>
      <c r="N2761" s="0" t="str">
        <f aca="false">A2761&amp;"_"&amp;B2761</f>
        <v>MAW744_2</v>
      </c>
      <c r="O2761" s="0" t="n">
        <f aca="false">HLOOKUP(N2761,UP!$C$15:$AH$16,2,0)</f>
        <v>1</v>
      </c>
    </row>
    <row r="2762" customFormat="false" ht="15.75" hidden="false" customHeight="true" outlineLevel="0" collapsed="false">
      <c r="A2762" s="21" t="s">
        <v>47</v>
      </c>
      <c r="B2762" s="26" t="n">
        <v>2</v>
      </c>
      <c r="C2762" s="27" t="s">
        <v>56</v>
      </c>
      <c r="D2762" s="27" t="n">
        <v>805</v>
      </c>
      <c r="E2762" s="24" t="s">
        <v>92</v>
      </c>
      <c r="F2762" s="15" t="n">
        <v>1</v>
      </c>
      <c r="G2762" s="15" t="n">
        <v>0</v>
      </c>
      <c r="H2762" s="2" t="n">
        <f aca="false">MAX(I2762:J2762)</f>
        <v>0</v>
      </c>
      <c r="I2762" s="15" t="n">
        <v>0</v>
      </c>
      <c r="J2762" s="15" t="n">
        <v>0</v>
      </c>
      <c r="K2762" s="15" t="n">
        <v>4.35511135585519</v>
      </c>
      <c r="L2762" s="15" t="n">
        <v>80</v>
      </c>
      <c r="M2762" s="25" t="n">
        <v>6.61072624</v>
      </c>
      <c r="N2762" s="0" t="str">
        <f aca="false">A2762&amp;"_"&amp;B2762</f>
        <v>MAW744_2</v>
      </c>
      <c r="O2762" s="0" t="n">
        <f aca="false">HLOOKUP(N2762,UP!$C$15:$AH$16,2,0)</f>
        <v>1</v>
      </c>
    </row>
    <row r="2763" customFormat="false" ht="15.75" hidden="false" customHeight="true" outlineLevel="0" collapsed="false">
      <c r="A2763" s="21" t="s">
        <v>47</v>
      </c>
      <c r="B2763" s="26" t="n">
        <v>2</v>
      </c>
      <c r="C2763" s="27" t="s">
        <v>56</v>
      </c>
      <c r="D2763" s="27" t="n">
        <v>187</v>
      </c>
      <c r="E2763" s="24" t="s">
        <v>92</v>
      </c>
      <c r="F2763" s="15" t="n">
        <v>1</v>
      </c>
      <c r="G2763" s="15" t="n">
        <v>0</v>
      </c>
      <c r="H2763" s="2" t="n">
        <f aca="false">MAX(I2763:J2763)</f>
        <v>0</v>
      </c>
      <c r="I2763" s="15" t="n">
        <v>0</v>
      </c>
      <c r="J2763" s="15" t="n">
        <v>0</v>
      </c>
      <c r="K2763" s="15" t="n">
        <v>8.60529351708048</v>
      </c>
      <c r="L2763" s="15" t="n">
        <v>80</v>
      </c>
      <c r="M2763" s="25" t="n">
        <v>6.61072624</v>
      </c>
      <c r="N2763" s="0" t="str">
        <f aca="false">A2763&amp;"_"&amp;B2763</f>
        <v>MAW744_2</v>
      </c>
      <c r="O2763" s="0" t="n">
        <f aca="false">HLOOKUP(N2763,UP!$C$15:$AH$16,2,0)</f>
        <v>1</v>
      </c>
    </row>
    <row r="2764" customFormat="false" ht="15.75" hidden="false" customHeight="true" outlineLevel="0" collapsed="false">
      <c r="A2764" s="21" t="s">
        <v>47</v>
      </c>
      <c r="B2764" s="26" t="n">
        <v>2</v>
      </c>
      <c r="C2764" s="27" t="s">
        <v>56</v>
      </c>
      <c r="D2764" s="27" t="n">
        <v>544</v>
      </c>
      <c r="E2764" s="24" t="s">
        <v>92</v>
      </c>
      <c r="F2764" s="15" t="n">
        <v>1</v>
      </c>
      <c r="G2764" s="15" t="n">
        <v>0</v>
      </c>
      <c r="H2764" s="2" t="n">
        <f aca="false">MAX(I2764:J2764)</f>
        <v>0</v>
      </c>
      <c r="I2764" s="15" t="n">
        <v>0</v>
      </c>
      <c r="J2764" s="15" t="n">
        <v>0</v>
      </c>
      <c r="K2764" s="15" t="n">
        <v>9.33198316776397</v>
      </c>
      <c r="L2764" s="15" t="n">
        <v>80</v>
      </c>
      <c r="M2764" s="25" t="n">
        <v>6.61072624</v>
      </c>
      <c r="N2764" s="0" t="str">
        <f aca="false">A2764&amp;"_"&amp;B2764</f>
        <v>MAW744_2</v>
      </c>
      <c r="O2764" s="0" t="n">
        <f aca="false">HLOOKUP(N2764,UP!$C$15:$AH$16,2,0)</f>
        <v>1</v>
      </c>
    </row>
    <row r="2765" customFormat="false" ht="15.75" hidden="false" customHeight="true" outlineLevel="0" collapsed="false">
      <c r="A2765" s="21" t="s">
        <v>47</v>
      </c>
      <c r="B2765" s="26" t="n">
        <v>2</v>
      </c>
      <c r="C2765" s="27" t="s">
        <v>56</v>
      </c>
      <c r="D2765" s="27" t="n">
        <v>182</v>
      </c>
      <c r="E2765" s="24" t="s">
        <v>92</v>
      </c>
      <c r="F2765" s="15" t="n">
        <v>1</v>
      </c>
      <c r="G2765" s="15" t="n">
        <v>0</v>
      </c>
      <c r="H2765" s="2" t="n">
        <f aca="false">MAX(I2765:J2765)</f>
        <v>0</v>
      </c>
      <c r="I2765" s="15" t="n">
        <v>0</v>
      </c>
      <c r="J2765" s="15" t="n">
        <v>0</v>
      </c>
      <c r="K2765" s="15" t="n">
        <v>5.47159411503283</v>
      </c>
      <c r="L2765" s="15" t="n">
        <v>80</v>
      </c>
      <c r="M2765" s="25" t="n">
        <v>6.61072624</v>
      </c>
      <c r="N2765" s="0" t="str">
        <f aca="false">A2765&amp;"_"&amp;B2765</f>
        <v>MAW744_2</v>
      </c>
      <c r="O2765" s="0" t="n">
        <f aca="false">HLOOKUP(N2765,UP!$C$15:$AH$16,2,0)</f>
        <v>1</v>
      </c>
    </row>
    <row r="2766" customFormat="false" ht="15.75" hidden="false" customHeight="true" outlineLevel="0" collapsed="false">
      <c r="A2766" s="21" t="s">
        <v>47</v>
      </c>
      <c r="B2766" s="26" t="n">
        <v>3</v>
      </c>
      <c r="C2766" s="27" t="s">
        <v>56</v>
      </c>
      <c r="D2766" s="27" t="n">
        <v>291</v>
      </c>
      <c r="E2766" s="24" t="s">
        <v>92</v>
      </c>
      <c r="F2766" s="15" t="n">
        <v>1</v>
      </c>
      <c r="G2766" s="15" t="n">
        <v>0</v>
      </c>
      <c r="H2766" s="2" t="n">
        <f aca="false">MAX(I2766:J2766)</f>
        <v>0</v>
      </c>
      <c r="I2766" s="15" t="n">
        <v>0</v>
      </c>
      <c r="J2766" s="15" t="n">
        <v>0</v>
      </c>
      <c r="K2766" s="15" t="n">
        <v>7.24317748230029</v>
      </c>
      <c r="L2766" s="15" t="n">
        <v>80</v>
      </c>
      <c r="M2766" s="25" t="n">
        <v>6.61072624</v>
      </c>
      <c r="N2766" s="0" t="str">
        <f aca="false">A2766&amp;"_"&amp;B2766</f>
        <v>MAW744_3</v>
      </c>
      <c r="O2766" s="0" t="n">
        <f aca="false">HLOOKUP(N2766,UP!$C$15:$AH$16,2,0)</f>
        <v>1</v>
      </c>
    </row>
    <row r="2767" customFormat="false" ht="15.75" hidden="false" customHeight="true" outlineLevel="0" collapsed="false">
      <c r="A2767" s="21" t="s">
        <v>47</v>
      </c>
      <c r="B2767" s="26" t="n">
        <v>3</v>
      </c>
      <c r="C2767" s="27" t="s">
        <v>56</v>
      </c>
      <c r="D2767" s="27" t="n">
        <v>436</v>
      </c>
      <c r="E2767" s="24" t="s">
        <v>92</v>
      </c>
      <c r="F2767" s="15" t="n">
        <v>1</v>
      </c>
      <c r="G2767" s="15" t="n">
        <v>0</v>
      </c>
      <c r="H2767" s="2" t="n">
        <f aca="false">MAX(I2767:J2767)</f>
        <v>0</v>
      </c>
      <c r="I2767" s="15" t="n">
        <v>0</v>
      </c>
      <c r="J2767" s="15" t="n">
        <v>0</v>
      </c>
      <c r="K2767" s="15" t="n">
        <v>5.50536623605892</v>
      </c>
      <c r="L2767" s="15" t="n">
        <v>80</v>
      </c>
      <c r="M2767" s="25" t="n">
        <v>6.61072624</v>
      </c>
      <c r="N2767" s="0" t="str">
        <f aca="false">A2767&amp;"_"&amp;B2767</f>
        <v>MAW744_3</v>
      </c>
      <c r="O2767" s="0" t="n">
        <f aca="false">HLOOKUP(N2767,UP!$C$15:$AH$16,2,0)</f>
        <v>1</v>
      </c>
    </row>
    <row r="2768" customFormat="false" ht="15.75" hidden="false" customHeight="true" outlineLevel="0" collapsed="false">
      <c r="A2768" s="21" t="s">
        <v>47</v>
      </c>
      <c r="B2768" s="26" t="n">
        <v>2</v>
      </c>
      <c r="C2768" s="27" t="s">
        <v>56</v>
      </c>
      <c r="D2768" s="27" t="n">
        <v>521</v>
      </c>
      <c r="E2768" s="24" t="s">
        <v>92</v>
      </c>
      <c r="F2768" s="15" t="n">
        <v>1</v>
      </c>
      <c r="G2768" s="15" t="n">
        <v>0</v>
      </c>
      <c r="H2768" s="2" t="n">
        <f aca="false">MAX(I2768:J2768)</f>
        <v>0</v>
      </c>
      <c r="I2768" s="15" t="n">
        <v>0</v>
      </c>
      <c r="J2768" s="15" t="n">
        <v>0</v>
      </c>
      <c r="K2768" s="15" t="n">
        <v>6.79149499853041</v>
      </c>
      <c r="L2768" s="15" t="n">
        <v>80</v>
      </c>
      <c r="M2768" s="25" t="n">
        <v>6.61072624</v>
      </c>
      <c r="N2768" s="0" t="str">
        <f aca="false">A2768&amp;"_"&amp;B2768</f>
        <v>MAW744_2</v>
      </c>
      <c r="O2768" s="0" t="n">
        <f aca="false">HLOOKUP(N2768,UP!$C$15:$AH$16,2,0)</f>
        <v>1</v>
      </c>
    </row>
    <row r="2769" customFormat="false" ht="15.75" hidden="false" customHeight="true" outlineLevel="0" collapsed="false">
      <c r="A2769" s="21" t="s">
        <v>47</v>
      </c>
      <c r="B2769" s="26" t="n">
        <v>2</v>
      </c>
      <c r="C2769" s="27" t="s">
        <v>56</v>
      </c>
      <c r="D2769" s="27" t="n">
        <v>669</v>
      </c>
      <c r="E2769" s="24" t="s">
        <v>92</v>
      </c>
      <c r="F2769" s="15" t="n">
        <v>1</v>
      </c>
      <c r="G2769" s="15" t="n">
        <v>0</v>
      </c>
      <c r="H2769" s="2" t="n">
        <f aca="false">MAX(I2769:J2769)</f>
        <v>0</v>
      </c>
      <c r="I2769" s="15" t="n">
        <v>0</v>
      </c>
      <c r="J2769" s="15" t="n">
        <v>0</v>
      </c>
      <c r="K2769" s="15" t="n">
        <v>7.29917637135052</v>
      </c>
      <c r="L2769" s="15" t="n">
        <v>80</v>
      </c>
      <c r="M2769" s="25" t="n">
        <v>6.61072624</v>
      </c>
      <c r="N2769" s="0" t="str">
        <f aca="false">A2769&amp;"_"&amp;B2769</f>
        <v>MAW744_2</v>
      </c>
      <c r="O2769" s="0" t="n">
        <f aca="false">HLOOKUP(N2769,UP!$C$15:$AH$16,2,0)</f>
        <v>1</v>
      </c>
    </row>
    <row r="2770" customFormat="false" ht="15.75" hidden="false" customHeight="true" outlineLevel="0" collapsed="false">
      <c r="A2770" s="21" t="s">
        <v>47</v>
      </c>
      <c r="B2770" s="26" t="n">
        <v>2</v>
      </c>
      <c r="C2770" s="27" t="s">
        <v>56</v>
      </c>
      <c r="D2770" s="27" t="n">
        <v>396</v>
      </c>
      <c r="E2770" s="24" t="s">
        <v>92</v>
      </c>
      <c r="F2770" s="15" t="n">
        <v>1</v>
      </c>
      <c r="G2770" s="15" t="n">
        <v>0</v>
      </c>
      <c r="H2770" s="2" t="n">
        <f aca="false">MAX(I2770:J2770)</f>
        <v>0</v>
      </c>
      <c r="I2770" s="15" t="n">
        <v>0</v>
      </c>
      <c r="J2770" s="15" t="n">
        <v>0</v>
      </c>
      <c r="K2770" s="15" t="n">
        <v>8.24919398979608</v>
      </c>
      <c r="L2770" s="15" t="n">
        <v>80</v>
      </c>
      <c r="M2770" s="25" t="n">
        <v>6.61072624</v>
      </c>
      <c r="N2770" s="0" t="str">
        <f aca="false">A2770&amp;"_"&amp;B2770</f>
        <v>MAW744_2</v>
      </c>
      <c r="O2770" s="0" t="n">
        <f aca="false">HLOOKUP(N2770,UP!$C$15:$AH$16,2,0)</f>
        <v>1</v>
      </c>
    </row>
    <row r="2771" customFormat="false" ht="15.75" hidden="false" customHeight="true" outlineLevel="0" collapsed="false">
      <c r="A2771" s="21" t="s">
        <v>47</v>
      </c>
      <c r="B2771" s="26" t="n">
        <v>2</v>
      </c>
      <c r="C2771" s="27" t="s">
        <v>56</v>
      </c>
      <c r="D2771" s="27" t="n">
        <v>648</v>
      </c>
      <c r="E2771" s="24" t="s">
        <v>92</v>
      </c>
      <c r="F2771" s="15" t="n">
        <v>1</v>
      </c>
      <c r="G2771" s="15" t="n">
        <v>0</v>
      </c>
      <c r="H2771" s="2" t="n">
        <f aca="false">MAX(I2771:J2771)</f>
        <v>0</v>
      </c>
      <c r="I2771" s="15" t="n">
        <v>0</v>
      </c>
      <c r="J2771" s="15" t="n">
        <v>0</v>
      </c>
      <c r="K2771" s="15" t="n">
        <v>5.70686013487854</v>
      </c>
      <c r="L2771" s="15" t="n">
        <v>80</v>
      </c>
      <c r="M2771" s="25" t="n">
        <v>6.61072624</v>
      </c>
      <c r="N2771" s="0" t="str">
        <f aca="false">A2771&amp;"_"&amp;B2771</f>
        <v>MAW744_2</v>
      </c>
      <c r="O2771" s="0" t="n">
        <f aca="false">HLOOKUP(N2771,UP!$C$15:$AH$16,2,0)</f>
        <v>1</v>
      </c>
    </row>
    <row r="2772" customFormat="false" ht="15.75" hidden="false" customHeight="true" outlineLevel="0" collapsed="false">
      <c r="A2772" s="21" t="s">
        <v>47</v>
      </c>
      <c r="B2772" s="26" t="n">
        <v>3</v>
      </c>
      <c r="C2772" s="27" t="s">
        <v>56</v>
      </c>
      <c r="D2772" s="27" t="n">
        <v>223</v>
      </c>
      <c r="E2772" s="24" t="s">
        <v>92</v>
      </c>
      <c r="F2772" s="15" t="n">
        <v>1</v>
      </c>
      <c r="G2772" s="15" t="n">
        <v>0</v>
      </c>
      <c r="H2772" s="2" t="n">
        <f aca="false">MAX(I2772:J2772)</f>
        <v>0</v>
      </c>
      <c r="I2772" s="15" t="n">
        <v>0</v>
      </c>
      <c r="J2772" s="15" t="n">
        <v>0</v>
      </c>
      <c r="K2772" s="15" t="n">
        <v>7.82704247696995</v>
      </c>
      <c r="L2772" s="15" t="n">
        <v>80</v>
      </c>
      <c r="M2772" s="25" t="n">
        <v>6.61072624</v>
      </c>
      <c r="N2772" s="0" t="str">
        <f aca="false">A2772&amp;"_"&amp;B2772</f>
        <v>MAW744_3</v>
      </c>
      <c r="O2772" s="0" t="n">
        <f aca="false">HLOOKUP(N2772,UP!$C$15:$AH$16,2,0)</f>
        <v>1</v>
      </c>
    </row>
    <row r="2773" customFormat="false" ht="15.75" hidden="false" customHeight="true" outlineLevel="0" collapsed="false">
      <c r="A2773" s="21" t="s">
        <v>47</v>
      </c>
      <c r="B2773" s="26" t="n">
        <v>3</v>
      </c>
      <c r="C2773" s="27" t="s">
        <v>56</v>
      </c>
      <c r="D2773" s="27" t="n">
        <v>415</v>
      </c>
      <c r="E2773" s="24" t="s">
        <v>92</v>
      </c>
      <c r="F2773" s="15" t="n">
        <v>1</v>
      </c>
      <c r="G2773" s="15" t="n">
        <v>0</v>
      </c>
      <c r="H2773" s="2" t="n">
        <f aca="false">MAX(I2773:J2773)</f>
        <v>0</v>
      </c>
      <c r="I2773" s="15" t="n">
        <v>0</v>
      </c>
      <c r="J2773" s="15" t="n">
        <v>0</v>
      </c>
      <c r="K2773" s="15" t="n">
        <v>11.2566013671694</v>
      </c>
      <c r="L2773" s="15" t="n">
        <v>80</v>
      </c>
      <c r="M2773" s="25" t="n">
        <v>6.61072624</v>
      </c>
      <c r="N2773" s="0" t="str">
        <f aca="false">A2773&amp;"_"&amp;B2773</f>
        <v>MAW744_3</v>
      </c>
      <c r="O2773" s="0" t="n">
        <f aca="false">HLOOKUP(N2773,UP!$C$15:$AH$16,2,0)</f>
        <v>1</v>
      </c>
    </row>
    <row r="2774" customFormat="false" ht="15.75" hidden="false" customHeight="true" outlineLevel="0" collapsed="false">
      <c r="A2774" s="21" t="s">
        <v>47</v>
      </c>
      <c r="B2774" s="26" t="n">
        <v>3</v>
      </c>
      <c r="C2774" s="27" t="s">
        <v>56</v>
      </c>
      <c r="D2774" s="27" t="n">
        <v>226</v>
      </c>
      <c r="E2774" s="24" t="s">
        <v>92</v>
      </c>
      <c r="F2774" s="15" t="n">
        <v>1</v>
      </c>
      <c r="G2774" s="15" t="n">
        <v>0</v>
      </c>
      <c r="H2774" s="2" t="n">
        <f aca="false">MAX(I2774:J2774)</f>
        <v>0</v>
      </c>
      <c r="I2774" s="15" t="n">
        <v>0</v>
      </c>
      <c r="J2774" s="15" t="n">
        <v>0</v>
      </c>
      <c r="K2774" s="15" t="n">
        <v>6.53859678991644</v>
      </c>
      <c r="L2774" s="15" t="n">
        <v>80</v>
      </c>
      <c r="M2774" s="25" t="n">
        <v>6.61072624</v>
      </c>
      <c r="N2774" s="0" t="str">
        <f aca="false">A2774&amp;"_"&amp;B2774</f>
        <v>MAW744_3</v>
      </c>
      <c r="O2774" s="0" t="n">
        <f aca="false">HLOOKUP(N2774,UP!$C$15:$AH$16,2,0)</f>
        <v>1</v>
      </c>
    </row>
    <row r="2775" customFormat="false" ht="15.75" hidden="false" customHeight="true" outlineLevel="0" collapsed="false">
      <c r="A2775" s="21" t="s">
        <v>47</v>
      </c>
      <c r="B2775" s="26" t="n">
        <v>3</v>
      </c>
      <c r="C2775" s="27" t="s">
        <v>56</v>
      </c>
      <c r="D2775" s="27" t="n">
        <v>8</v>
      </c>
      <c r="E2775" s="24" t="s">
        <v>92</v>
      </c>
      <c r="F2775" s="15" t="n">
        <v>1</v>
      </c>
      <c r="G2775" s="15" t="n">
        <v>0</v>
      </c>
      <c r="H2775" s="2" t="n">
        <f aca="false">MAX(I2775:J2775)</f>
        <v>0</v>
      </c>
      <c r="I2775" s="15" t="n">
        <v>0</v>
      </c>
      <c r="J2775" s="15" t="n">
        <v>0</v>
      </c>
      <c r="K2775" s="15" t="n">
        <v>5.97511287758694</v>
      </c>
      <c r="L2775" s="15" t="n">
        <v>80</v>
      </c>
      <c r="M2775" s="25" t="n">
        <v>6.61072624</v>
      </c>
      <c r="N2775" s="0" t="str">
        <f aca="false">A2775&amp;"_"&amp;B2775</f>
        <v>MAW744_3</v>
      </c>
      <c r="O2775" s="0" t="n">
        <f aca="false">HLOOKUP(N2775,UP!$C$15:$AH$16,2,0)</f>
        <v>1</v>
      </c>
    </row>
    <row r="2776" customFormat="false" ht="15.75" hidden="false" customHeight="true" outlineLevel="0" collapsed="false">
      <c r="A2776" s="21" t="s">
        <v>47</v>
      </c>
      <c r="B2776" s="26" t="n">
        <v>3</v>
      </c>
      <c r="C2776" s="27" t="s">
        <v>56</v>
      </c>
      <c r="D2776" s="27" t="n">
        <v>420</v>
      </c>
      <c r="E2776" s="24" t="s">
        <v>92</v>
      </c>
      <c r="F2776" s="15" t="n">
        <v>1</v>
      </c>
      <c r="G2776" s="15" t="n">
        <v>0</v>
      </c>
      <c r="H2776" s="2" t="n">
        <f aca="false">MAX(I2776:J2776)</f>
        <v>0</v>
      </c>
      <c r="I2776" s="15" t="n">
        <v>0</v>
      </c>
      <c r="J2776" s="15" t="n">
        <v>0</v>
      </c>
      <c r="K2776" s="15" t="n">
        <v>8.66702581272352</v>
      </c>
      <c r="L2776" s="15" t="n">
        <v>80</v>
      </c>
      <c r="M2776" s="25" t="n">
        <v>6.61072624</v>
      </c>
      <c r="N2776" s="0" t="str">
        <f aca="false">A2776&amp;"_"&amp;B2776</f>
        <v>MAW744_3</v>
      </c>
      <c r="O2776" s="0" t="n">
        <f aca="false">HLOOKUP(N2776,UP!$C$15:$AH$16,2,0)</f>
        <v>1</v>
      </c>
    </row>
    <row r="2777" customFormat="false" ht="15.75" hidden="false" customHeight="true" outlineLevel="0" collapsed="false">
      <c r="A2777" s="21" t="s">
        <v>47</v>
      </c>
      <c r="B2777" s="26" t="n">
        <v>3</v>
      </c>
      <c r="C2777" s="27" t="s">
        <v>56</v>
      </c>
      <c r="D2777" s="27" t="n">
        <v>14</v>
      </c>
      <c r="E2777" s="24" t="s">
        <v>92</v>
      </c>
      <c r="F2777" s="15" t="n">
        <v>1</v>
      </c>
      <c r="G2777" s="15" t="n">
        <v>0</v>
      </c>
      <c r="H2777" s="2" t="n">
        <f aca="false">MAX(I2777:J2777)</f>
        <v>0</v>
      </c>
      <c r="I2777" s="15" t="n">
        <v>0</v>
      </c>
      <c r="J2777" s="15" t="n">
        <v>0</v>
      </c>
      <c r="K2777" s="15" t="n">
        <v>9.12554126051495</v>
      </c>
      <c r="L2777" s="15" t="n">
        <v>80</v>
      </c>
      <c r="M2777" s="25" t="n">
        <v>6.61072624</v>
      </c>
      <c r="N2777" s="0" t="str">
        <f aca="false">A2777&amp;"_"&amp;B2777</f>
        <v>MAW744_3</v>
      </c>
      <c r="O2777" s="0" t="n">
        <f aca="false">HLOOKUP(N2777,UP!$C$15:$AH$16,2,0)</f>
        <v>1</v>
      </c>
    </row>
    <row r="2778" customFormat="false" ht="15.75" hidden="false" customHeight="true" outlineLevel="0" collapsed="false">
      <c r="A2778" s="21" t="s">
        <v>47</v>
      </c>
      <c r="B2778" s="26" t="n">
        <v>3</v>
      </c>
      <c r="C2778" s="27" t="s">
        <v>56</v>
      </c>
      <c r="D2778" s="27" t="n">
        <v>10</v>
      </c>
      <c r="E2778" s="24" t="s">
        <v>92</v>
      </c>
      <c r="F2778" s="15" t="n">
        <v>1</v>
      </c>
      <c r="G2778" s="15" t="n">
        <v>0</v>
      </c>
      <c r="H2778" s="2" t="n">
        <f aca="false">MAX(I2778:J2778)</f>
        <v>0</v>
      </c>
      <c r="I2778" s="15" t="n">
        <v>0</v>
      </c>
      <c r="J2778" s="15" t="n">
        <v>0</v>
      </c>
      <c r="K2778" s="15" t="n">
        <v>7.11181963947206</v>
      </c>
      <c r="L2778" s="15" t="n">
        <v>80</v>
      </c>
      <c r="M2778" s="25" t="n">
        <v>6.61072624</v>
      </c>
      <c r="N2778" s="0" t="str">
        <f aca="false">A2778&amp;"_"&amp;B2778</f>
        <v>MAW744_3</v>
      </c>
      <c r="O2778" s="0" t="n">
        <f aca="false">HLOOKUP(N2778,UP!$C$15:$AH$16,2,0)</f>
        <v>1</v>
      </c>
    </row>
    <row r="2779" customFormat="false" ht="15.75" hidden="false" customHeight="true" outlineLevel="0" collapsed="false">
      <c r="A2779" s="21" t="s">
        <v>47</v>
      </c>
      <c r="B2779" s="26" t="n">
        <v>3</v>
      </c>
      <c r="C2779" s="27" t="s">
        <v>56</v>
      </c>
      <c r="D2779" s="27" t="n">
        <v>207</v>
      </c>
      <c r="E2779" s="24" t="s">
        <v>92</v>
      </c>
      <c r="F2779" s="15" t="n">
        <v>1</v>
      </c>
      <c r="G2779" s="15" t="n">
        <v>0</v>
      </c>
      <c r="H2779" s="2" t="n">
        <f aca="false">MAX(I2779:J2779)</f>
        <v>0</v>
      </c>
      <c r="I2779" s="15" t="n">
        <v>0</v>
      </c>
      <c r="J2779" s="15" t="n">
        <v>0</v>
      </c>
      <c r="K2779" s="15" t="n">
        <v>8.64318897846441</v>
      </c>
      <c r="L2779" s="15" t="n">
        <v>80</v>
      </c>
      <c r="M2779" s="25" t="n">
        <v>6.61072624</v>
      </c>
      <c r="N2779" s="0" t="str">
        <f aca="false">A2779&amp;"_"&amp;B2779</f>
        <v>MAW744_3</v>
      </c>
      <c r="O2779" s="0" t="n">
        <f aca="false">HLOOKUP(N2779,UP!$C$15:$AH$16,2,0)</f>
        <v>1</v>
      </c>
    </row>
    <row r="2780" customFormat="false" ht="15.75" hidden="false" customHeight="true" outlineLevel="0" collapsed="false">
      <c r="A2780" s="21" t="s">
        <v>47</v>
      </c>
      <c r="B2780" s="26" t="n">
        <v>3</v>
      </c>
      <c r="C2780" s="27" t="s">
        <v>56</v>
      </c>
      <c r="D2780" s="27" t="n">
        <v>16</v>
      </c>
      <c r="E2780" s="24" t="s">
        <v>92</v>
      </c>
      <c r="F2780" s="15" t="n">
        <v>1</v>
      </c>
      <c r="G2780" s="15" t="n">
        <v>0</v>
      </c>
      <c r="H2780" s="2" t="n">
        <f aca="false">MAX(I2780:J2780)</f>
        <v>0</v>
      </c>
      <c r="I2780" s="15" t="n">
        <v>0</v>
      </c>
      <c r="J2780" s="15" t="n">
        <v>0</v>
      </c>
      <c r="K2780" s="15" t="n">
        <v>8.49172494265321</v>
      </c>
      <c r="L2780" s="15" t="n">
        <v>80</v>
      </c>
      <c r="M2780" s="25" t="n">
        <v>6.61072624</v>
      </c>
      <c r="N2780" s="0" t="str">
        <f aca="false">A2780&amp;"_"&amp;B2780</f>
        <v>MAW744_3</v>
      </c>
      <c r="O2780" s="0" t="n">
        <f aca="false">HLOOKUP(N2780,UP!$C$15:$AH$16,2,0)</f>
        <v>1</v>
      </c>
    </row>
    <row r="2781" customFormat="false" ht="15.75" hidden="false" customHeight="true" outlineLevel="0" collapsed="false">
      <c r="A2781" s="21" t="s">
        <v>47</v>
      </c>
      <c r="B2781" s="26" t="n">
        <v>3</v>
      </c>
      <c r="C2781" s="27" t="s">
        <v>56</v>
      </c>
      <c r="D2781" s="27" t="n">
        <v>426</v>
      </c>
      <c r="E2781" s="24" t="s">
        <v>92</v>
      </c>
      <c r="F2781" s="15" t="n">
        <v>1</v>
      </c>
      <c r="G2781" s="15" t="n">
        <v>0</v>
      </c>
      <c r="H2781" s="2" t="n">
        <f aca="false">MAX(I2781:J2781)</f>
        <v>0</v>
      </c>
      <c r="I2781" s="15" t="n">
        <v>0</v>
      </c>
      <c r="J2781" s="15" t="n">
        <v>0</v>
      </c>
      <c r="K2781" s="15" t="n">
        <v>6.26162612759433</v>
      </c>
      <c r="L2781" s="15" t="n">
        <v>80</v>
      </c>
      <c r="M2781" s="25" t="n">
        <v>6.61072624</v>
      </c>
      <c r="N2781" s="0" t="str">
        <f aca="false">A2781&amp;"_"&amp;B2781</f>
        <v>MAW744_3</v>
      </c>
      <c r="O2781" s="0" t="n">
        <f aca="false">HLOOKUP(N2781,UP!$C$15:$AH$16,2,0)</f>
        <v>1</v>
      </c>
    </row>
    <row r="2782" customFormat="false" ht="15.75" hidden="false" customHeight="true" outlineLevel="0" collapsed="false">
      <c r="A2782" s="21" t="s">
        <v>47</v>
      </c>
      <c r="B2782" s="26" t="n">
        <v>3</v>
      </c>
      <c r="C2782" s="27" t="s">
        <v>56</v>
      </c>
      <c r="D2782" s="27" t="n">
        <v>432</v>
      </c>
      <c r="E2782" s="24" t="s">
        <v>92</v>
      </c>
      <c r="F2782" s="15" t="n">
        <v>1</v>
      </c>
      <c r="G2782" s="15" t="n">
        <v>0</v>
      </c>
      <c r="H2782" s="2" t="n">
        <f aca="false">MAX(I2782:J2782)</f>
        <v>0</v>
      </c>
      <c r="I2782" s="15" t="n">
        <v>0</v>
      </c>
      <c r="J2782" s="15" t="n">
        <v>0</v>
      </c>
      <c r="K2782" s="15" t="n">
        <v>5.76537229805165</v>
      </c>
      <c r="L2782" s="15" t="n">
        <v>80</v>
      </c>
      <c r="M2782" s="25" t="n">
        <v>6.61072624</v>
      </c>
      <c r="N2782" s="0" t="str">
        <f aca="false">A2782&amp;"_"&amp;B2782</f>
        <v>MAW744_3</v>
      </c>
      <c r="O2782" s="0" t="n">
        <f aca="false">HLOOKUP(N2782,UP!$C$15:$AH$16,2,0)</f>
        <v>1</v>
      </c>
    </row>
    <row r="2783" customFormat="false" ht="15.75" hidden="false" customHeight="true" outlineLevel="0" collapsed="false">
      <c r="A2783" s="21" t="s">
        <v>47</v>
      </c>
      <c r="B2783" s="26" t="n">
        <v>3</v>
      </c>
      <c r="C2783" s="27" t="s">
        <v>56</v>
      </c>
      <c r="D2783" s="27" t="n">
        <v>280</v>
      </c>
      <c r="E2783" s="24" t="s">
        <v>92</v>
      </c>
      <c r="F2783" s="15" t="n">
        <v>1</v>
      </c>
      <c r="G2783" s="15" t="n">
        <v>0</v>
      </c>
      <c r="H2783" s="2" t="n">
        <f aca="false">MAX(I2783:J2783)</f>
        <v>0</v>
      </c>
      <c r="I2783" s="15" t="n">
        <v>0</v>
      </c>
      <c r="J2783" s="15" t="n">
        <v>0</v>
      </c>
      <c r="K2783" s="15" t="n">
        <v>8.64024373535167</v>
      </c>
      <c r="L2783" s="15" t="n">
        <v>80</v>
      </c>
      <c r="M2783" s="25" t="n">
        <v>6.61072624</v>
      </c>
      <c r="N2783" s="0" t="str">
        <f aca="false">A2783&amp;"_"&amp;B2783</f>
        <v>MAW744_3</v>
      </c>
      <c r="O2783" s="0" t="n">
        <f aca="false">HLOOKUP(N2783,UP!$C$15:$AH$16,2,0)</f>
        <v>1</v>
      </c>
    </row>
    <row r="2784" customFormat="false" ht="15.75" hidden="false" customHeight="true" outlineLevel="0" collapsed="false">
      <c r="A2784" s="21" t="s">
        <v>47</v>
      </c>
      <c r="B2784" s="26" t="n">
        <v>4</v>
      </c>
      <c r="C2784" s="27" t="s">
        <v>67</v>
      </c>
      <c r="D2784" s="27" t="n">
        <v>88</v>
      </c>
      <c r="E2784" s="24" t="s">
        <v>92</v>
      </c>
      <c r="F2784" s="15" t="n">
        <v>1</v>
      </c>
      <c r="G2784" s="15" t="n">
        <v>0</v>
      </c>
      <c r="H2784" s="2" t="n">
        <f aca="false">MAX(I2784:J2784)</f>
        <v>0</v>
      </c>
      <c r="I2784" s="15" t="n">
        <v>0</v>
      </c>
      <c r="J2784" s="15" t="n">
        <v>0</v>
      </c>
      <c r="K2784" s="15" t="n">
        <v>5.58009687130619</v>
      </c>
      <c r="L2784" s="15" t="n">
        <v>80</v>
      </c>
      <c r="M2784" s="25" t="n">
        <v>6.61072624</v>
      </c>
      <c r="N2784" s="0" t="str">
        <f aca="false">A2784&amp;"_"&amp;B2784</f>
        <v>MAW744_4</v>
      </c>
      <c r="O2784" s="0" t="n">
        <f aca="false">HLOOKUP(N2784,UP!$C$15:$AH$16,2,0)</f>
        <v>0</v>
      </c>
    </row>
    <row r="2785" customFormat="false" ht="15.75" hidden="false" customHeight="true" outlineLevel="0" collapsed="false">
      <c r="A2785" s="21" t="s">
        <v>47</v>
      </c>
      <c r="B2785" s="26" t="n">
        <v>4</v>
      </c>
      <c r="C2785" s="27" t="s">
        <v>74</v>
      </c>
      <c r="D2785" s="27" t="n">
        <v>328</v>
      </c>
      <c r="E2785" s="24" t="s">
        <v>92</v>
      </c>
      <c r="F2785" s="15" t="n">
        <v>1</v>
      </c>
      <c r="G2785" s="15" t="n">
        <v>0</v>
      </c>
      <c r="H2785" s="2" t="n">
        <f aca="false">MAX(I2785:J2785)</f>
        <v>0</v>
      </c>
      <c r="I2785" s="15" t="n">
        <v>0</v>
      </c>
      <c r="J2785" s="15" t="n">
        <v>0</v>
      </c>
      <c r="K2785" s="15" t="n">
        <v>6.45758296936199</v>
      </c>
      <c r="L2785" s="15" t="n">
        <v>80</v>
      </c>
      <c r="M2785" s="25" t="n">
        <v>6.61072624</v>
      </c>
      <c r="N2785" s="0" t="str">
        <f aca="false">A2785&amp;"_"&amp;B2785</f>
        <v>MAW744_4</v>
      </c>
      <c r="O2785" s="0" t="n">
        <f aca="false">HLOOKUP(N2785,UP!$C$15:$AH$16,2,0)</f>
        <v>0</v>
      </c>
    </row>
    <row r="2786" customFormat="false" ht="15.75" hidden="false" customHeight="true" outlineLevel="0" collapsed="false">
      <c r="A2786" s="21" t="s">
        <v>47</v>
      </c>
      <c r="B2786" s="26" t="n">
        <v>4</v>
      </c>
      <c r="C2786" s="27" t="s">
        <v>57</v>
      </c>
      <c r="D2786" s="27" t="n">
        <v>95</v>
      </c>
      <c r="E2786" s="24" t="s">
        <v>92</v>
      </c>
      <c r="F2786" s="15" t="n">
        <v>1</v>
      </c>
      <c r="G2786" s="15" t="n">
        <v>0</v>
      </c>
      <c r="H2786" s="2" t="n">
        <f aca="false">MAX(I2786:J2786)</f>
        <v>0</v>
      </c>
      <c r="I2786" s="15" t="n">
        <v>0</v>
      </c>
      <c r="J2786" s="15" t="n">
        <v>0</v>
      </c>
      <c r="K2786" s="15" t="n">
        <v>5.12927832551606</v>
      </c>
      <c r="L2786" s="15" t="n">
        <v>80</v>
      </c>
      <c r="M2786" s="25" t="n">
        <v>6.61072624</v>
      </c>
      <c r="N2786" s="0" t="str">
        <f aca="false">A2786&amp;"_"&amp;B2786</f>
        <v>MAW744_4</v>
      </c>
      <c r="O2786" s="0" t="n">
        <f aca="false">HLOOKUP(N2786,UP!$C$15:$AH$16,2,0)</f>
        <v>0</v>
      </c>
    </row>
    <row r="2787" customFormat="false" ht="15.75" hidden="false" customHeight="true" outlineLevel="0" collapsed="false">
      <c r="A2787" s="21" t="s">
        <v>47</v>
      </c>
      <c r="B2787" s="26" t="n">
        <v>4</v>
      </c>
      <c r="C2787" s="27" t="s">
        <v>60</v>
      </c>
      <c r="D2787" s="27" t="n">
        <v>484</v>
      </c>
      <c r="E2787" s="24" t="s">
        <v>92</v>
      </c>
      <c r="F2787" s="15" t="n">
        <v>1</v>
      </c>
      <c r="G2787" s="15" t="n">
        <v>0</v>
      </c>
      <c r="H2787" s="2" t="n">
        <f aca="false">MAX(I2787:J2787)</f>
        <v>0</v>
      </c>
      <c r="I2787" s="15" t="n">
        <v>0</v>
      </c>
      <c r="J2787" s="15" t="n">
        <v>0</v>
      </c>
      <c r="K2787" s="15" t="n">
        <v>7.31209617113841</v>
      </c>
      <c r="L2787" s="15" t="n">
        <v>80</v>
      </c>
      <c r="M2787" s="25" t="n">
        <v>6.61072624</v>
      </c>
      <c r="N2787" s="0" t="str">
        <f aca="false">A2787&amp;"_"&amp;B2787</f>
        <v>MAW744_4</v>
      </c>
      <c r="O2787" s="0" t="n">
        <f aca="false">HLOOKUP(N2787,UP!$C$15:$AH$16,2,0)</f>
        <v>0</v>
      </c>
    </row>
    <row r="2788" customFormat="false" ht="15.75" hidden="false" customHeight="true" outlineLevel="0" collapsed="false">
      <c r="A2788" s="21" t="s">
        <v>47</v>
      </c>
      <c r="B2788" s="26" t="n">
        <v>4</v>
      </c>
      <c r="C2788" s="27" t="s">
        <v>56</v>
      </c>
      <c r="D2788" s="27" t="n">
        <v>318</v>
      </c>
      <c r="E2788" s="24" t="s">
        <v>92</v>
      </c>
      <c r="F2788" s="15" t="n">
        <v>1</v>
      </c>
      <c r="G2788" s="15" t="n">
        <v>0</v>
      </c>
      <c r="H2788" s="2" t="n">
        <f aca="false">MAX(I2788:J2788)</f>
        <v>0</v>
      </c>
      <c r="I2788" s="15" t="n">
        <v>0</v>
      </c>
      <c r="J2788" s="15" t="n">
        <v>0</v>
      </c>
      <c r="K2788" s="15" t="n">
        <v>7.76483894242887</v>
      </c>
      <c r="L2788" s="15" t="n">
        <v>80</v>
      </c>
      <c r="M2788" s="25" t="n">
        <v>6.61072624</v>
      </c>
      <c r="N2788" s="0" t="str">
        <f aca="false">A2788&amp;"_"&amp;B2788</f>
        <v>MAW744_4</v>
      </c>
      <c r="O2788" s="0" t="n">
        <f aca="false">HLOOKUP(N2788,UP!$C$15:$AH$16,2,0)</f>
        <v>0</v>
      </c>
    </row>
    <row r="2789" customFormat="false" ht="15.75" hidden="false" customHeight="true" outlineLevel="0" collapsed="false">
      <c r="A2789" s="21" t="s">
        <v>47</v>
      </c>
      <c r="B2789" s="26" t="n">
        <v>4</v>
      </c>
      <c r="C2789" s="27" t="s">
        <v>56</v>
      </c>
      <c r="D2789" s="27" t="n">
        <v>475</v>
      </c>
      <c r="E2789" s="24" t="s">
        <v>92</v>
      </c>
      <c r="F2789" s="15" t="n">
        <v>1</v>
      </c>
      <c r="G2789" s="15" t="n">
        <v>0</v>
      </c>
      <c r="H2789" s="2" t="n">
        <f aca="false">MAX(I2789:J2789)</f>
        <v>0</v>
      </c>
      <c r="I2789" s="15" t="n">
        <v>0</v>
      </c>
      <c r="J2789" s="15" t="n">
        <v>0</v>
      </c>
      <c r="K2789" s="15" t="n">
        <v>7.97901702158736</v>
      </c>
      <c r="L2789" s="15" t="n">
        <v>80</v>
      </c>
      <c r="M2789" s="25" t="n">
        <v>6.61072624</v>
      </c>
      <c r="N2789" s="0" t="str">
        <f aca="false">A2789&amp;"_"&amp;B2789</f>
        <v>MAW744_4</v>
      </c>
      <c r="O2789" s="0" t="n">
        <f aca="false">HLOOKUP(N2789,UP!$C$15:$AH$16,2,0)</f>
        <v>0</v>
      </c>
    </row>
    <row r="2790" customFormat="false" ht="15.75" hidden="false" customHeight="true" outlineLevel="0" collapsed="false">
      <c r="A2790" s="21" t="s">
        <v>47</v>
      </c>
      <c r="B2790" s="26" t="n">
        <v>4</v>
      </c>
      <c r="C2790" s="27" t="s">
        <v>56</v>
      </c>
      <c r="D2790" s="27" t="n">
        <v>71</v>
      </c>
      <c r="E2790" s="24" t="s">
        <v>92</v>
      </c>
      <c r="F2790" s="15" t="n">
        <v>1</v>
      </c>
      <c r="G2790" s="15" t="n">
        <v>0</v>
      </c>
      <c r="H2790" s="2" t="n">
        <f aca="false">MAX(I2790:J2790)</f>
        <v>0</v>
      </c>
      <c r="I2790" s="15" t="n">
        <v>0</v>
      </c>
      <c r="J2790" s="15" t="n">
        <v>0</v>
      </c>
      <c r="K2790" s="15" t="n">
        <v>5.11199956592131</v>
      </c>
      <c r="L2790" s="15" t="n">
        <v>80</v>
      </c>
      <c r="M2790" s="25" t="n">
        <v>6.61072624</v>
      </c>
      <c r="N2790" s="0" t="str">
        <f aca="false">A2790&amp;"_"&amp;B2790</f>
        <v>MAW744_4</v>
      </c>
      <c r="O2790" s="0" t="n">
        <f aca="false">HLOOKUP(N2790,UP!$C$15:$AH$16,2,0)</f>
        <v>0</v>
      </c>
    </row>
    <row r="2791" customFormat="false" ht="15.75" hidden="false" customHeight="true" outlineLevel="0" collapsed="false">
      <c r="A2791" s="21" t="s">
        <v>47</v>
      </c>
      <c r="B2791" s="26" t="n">
        <v>4</v>
      </c>
      <c r="C2791" s="27" t="s">
        <v>56</v>
      </c>
      <c r="D2791" s="27" t="n">
        <v>308</v>
      </c>
      <c r="E2791" s="24" t="s">
        <v>92</v>
      </c>
      <c r="F2791" s="15" t="n">
        <v>1</v>
      </c>
      <c r="G2791" s="15" t="n">
        <v>0</v>
      </c>
      <c r="H2791" s="2" t="n">
        <f aca="false">MAX(I2791:J2791)</f>
        <v>0</v>
      </c>
      <c r="I2791" s="15" t="n">
        <v>0</v>
      </c>
      <c r="J2791" s="15" t="n">
        <v>0</v>
      </c>
      <c r="K2791" s="15" t="n">
        <v>3.66435367114713</v>
      </c>
      <c r="L2791" s="15" t="n">
        <v>80</v>
      </c>
      <c r="M2791" s="25" t="n">
        <v>6.61072624</v>
      </c>
      <c r="N2791" s="0" t="str">
        <f aca="false">A2791&amp;"_"&amp;B2791</f>
        <v>MAW744_4</v>
      </c>
      <c r="O2791" s="0" t="n">
        <f aca="false">HLOOKUP(N2791,UP!$C$15:$AH$16,2,0)</f>
        <v>0</v>
      </c>
    </row>
    <row r="2792" customFormat="false" ht="15.75" hidden="false" customHeight="true" outlineLevel="0" collapsed="false">
      <c r="A2792" s="21" t="s">
        <v>47</v>
      </c>
      <c r="B2792" s="26" t="n">
        <v>4</v>
      </c>
      <c r="C2792" s="27" t="s">
        <v>57</v>
      </c>
      <c r="D2792" s="27" t="n">
        <v>378</v>
      </c>
      <c r="E2792" s="24" t="s">
        <v>92</v>
      </c>
      <c r="F2792" s="15" t="n">
        <v>1</v>
      </c>
      <c r="G2792" s="15" t="n">
        <v>0</v>
      </c>
      <c r="H2792" s="2" t="n">
        <f aca="false">MAX(I2792:J2792)</f>
        <v>0</v>
      </c>
      <c r="I2792" s="15" t="n">
        <v>0</v>
      </c>
      <c r="J2792" s="15" t="n">
        <v>0</v>
      </c>
      <c r="K2792" s="15" t="n">
        <v>5.82074286857117</v>
      </c>
      <c r="L2792" s="15" t="n">
        <v>80</v>
      </c>
      <c r="M2792" s="25" t="n">
        <v>6.61072624</v>
      </c>
      <c r="N2792" s="0" t="str">
        <f aca="false">A2792&amp;"_"&amp;B2792</f>
        <v>MAW744_4</v>
      </c>
      <c r="O2792" s="0" t="n">
        <f aca="false">HLOOKUP(N2792,UP!$C$15:$AH$16,2,0)</f>
        <v>0</v>
      </c>
    </row>
    <row r="2793" customFormat="false" ht="15.75" hidden="false" customHeight="true" outlineLevel="0" collapsed="false">
      <c r="A2793" s="21" t="s">
        <v>47</v>
      </c>
      <c r="B2793" s="26" t="n">
        <v>4</v>
      </c>
      <c r="C2793" s="27" t="s">
        <v>56</v>
      </c>
      <c r="D2793" s="27" t="n">
        <v>499</v>
      </c>
      <c r="E2793" s="24" t="s">
        <v>92</v>
      </c>
      <c r="F2793" s="15" t="n">
        <v>1</v>
      </c>
      <c r="G2793" s="15" t="n">
        <v>0</v>
      </c>
      <c r="H2793" s="2" t="n">
        <f aca="false">MAX(I2793:J2793)</f>
        <v>0</v>
      </c>
      <c r="I2793" s="15" t="n">
        <v>0</v>
      </c>
      <c r="J2793" s="15" t="n">
        <v>0</v>
      </c>
      <c r="K2793" s="15" t="n">
        <v>8.79791241665371</v>
      </c>
      <c r="L2793" s="15" t="n">
        <v>80</v>
      </c>
      <c r="M2793" s="25" t="n">
        <v>6.61072624</v>
      </c>
      <c r="N2793" s="0" t="str">
        <f aca="false">A2793&amp;"_"&amp;B2793</f>
        <v>MAW744_4</v>
      </c>
      <c r="O2793" s="0" t="n">
        <f aca="false">HLOOKUP(N2793,UP!$C$15:$AH$16,2,0)</f>
        <v>0</v>
      </c>
    </row>
    <row r="2794" customFormat="false" ht="15.75" hidden="false" customHeight="true" outlineLevel="0" collapsed="false">
      <c r="A2794" s="21" t="s">
        <v>47</v>
      </c>
      <c r="B2794" s="26" t="n">
        <v>4</v>
      </c>
      <c r="C2794" s="27" t="s">
        <v>56</v>
      </c>
      <c r="D2794" s="27" t="n">
        <v>503</v>
      </c>
      <c r="E2794" s="24" t="s">
        <v>92</v>
      </c>
      <c r="F2794" s="15" t="n">
        <v>1</v>
      </c>
      <c r="G2794" s="15" t="n">
        <v>0</v>
      </c>
      <c r="H2794" s="2" t="n">
        <f aca="false">MAX(I2794:J2794)</f>
        <v>0</v>
      </c>
      <c r="I2794" s="15" t="n">
        <v>0</v>
      </c>
      <c r="J2794" s="15" t="n">
        <v>0</v>
      </c>
      <c r="K2794" s="15" t="n">
        <v>5.96411730329937</v>
      </c>
      <c r="L2794" s="15" t="n">
        <v>80</v>
      </c>
      <c r="M2794" s="25" t="n">
        <v>6.61072624</v>
      </c>
      <c r="N2794" s="0" t="str">
        <f aca="false">A2794&amp;"_"&amp;B2794</f>
        <v>MAW744_4</v>
      </c>
      <c r="O2794" s="0" t="n">
        <f aca="false">HLOOKUP(N2794,UP!$C$15:$AH$16,2,0)</f>
        <v>0</v>
      </c>
    </row>
    <row r="2795" customFormat="false" ht="15.75" hidden="false" customHeight="true" outlineLevel="0" collapsed="false">
      <c r="A2795" s="21" t="s">
        <v>47</v>
      </c>
      <c r="B2795" s="26" t="n">
        <v>4</v>
      </c>
      <c r="C2795" s="27" t="s">
        <v>56</v>
      </c>
      <c r="D2795" s="27" t="n">
        <v>506</v>
      </c>
      <c r="E2795" s="24" t="s">
        <v>92</v>
      </c>
      <c r="F2795" s="15" t="n">
        <v>1</v>
      </c>
      <c r="G2795" s="15" t="n">
        <v>0</v>
      </c>
      <c r="H2795" s="2" t="n">
        <f aca="false">MAX(I2795:J2795)</f>
        <v>0</v>
      </c>
      <c r="I2795" s="15" t="n">
        <v>0</v>
      </c>
      <c r="J2795" s="15" t="n">
        <v>0</v>
      </c>
      <c r="K2795" s="15" t="n">
        <v>5.99926387111141</v>
      </c>
      <c r="L2795" s="15" t="n">
        <v>80</v>
      </c>
      <c r="M2795" s="25" t="n">
        <v>6.61072624</v>
      </c>
      <c r="N2795" s="0" t="str">
        <f aca="false">A2795&amp;"_"&amp;B2795</f>
        <v>MAW744_4</v>
      </c>
      <c r="O2795" s="0" t="n">
        <f aca="false">HLOOKUP(N2795,UP!$C$15:$AH$16,2,0)</f>
        <v>0</v>
      </c>
    </row>
    <row r="2796" customFormat="false" ht="15.75" hidden="false" customHeight="true" outlineLevel="0" collapsed="false">
      <c r="A2796" s="21" t="s">
        <v>47</v>
      </c>
      <c r="B2796" s="26" t="n">
        <v>4</v>
      </c>
      <c r="C2796" s="27" t="s">
        <v>56</v>
      </c>
      <c r="D2796" s="27" t="n">
        <v>382</v>
      </c>
      <c r="E2796" s="24" t="s">
        <v>92</v>
      </c>
      <c r="F2796" s="15" t="n">
        <v>1</v>
      </c>
      <c r="G2796" s="15" t="n">
        <v>0</v>
      </c>
      <c r="H2796" s="2" t="n">
        <f aca="false">MAX(I2796:J2796)</f>
        <v>0</v>
      </c>
      <c r="I2796" s="15" t="n">
        <v>0</v>
      </c>
      <c r="J2796" s="15" t="n">
        <v>0</v>
      </c>
      <c r="K2796" s="15" t="n">
        <v>5.50143924524194</v>
      </c>
      <c r="L2796" s="15" t="n">
        <v>80</v>
      </c>
      <c r="M2796" s="25" t="n">
        <v>6.61072624</v>
      </c>
      <c r="N2796" s="0" t="str">
        <f aca="false">A2796&amp;"_"&amp;B2796</f>
        <v>MAW744_4</v>
      </c>
      <c r="O2796" s="0" t="n">
        <f aca="false">HLOOKUP(N2796,UP!$C$15:$AH$16,2,0)</f>
        <v>0</v>
      </c>
    </row>
    <row r="2797" customFormat="false" ht="15.75" hidden="false" customHeight="true" outlineLevel="0" collapsed="false">
      <c r="A2797" s="21" t="s">
        <v>47</v>
      </c>
      <c r="B2797" s="26" t="n">
        <v>4</v>
      </c>
      <c r="C2797" s="27" t="s">
        <v>56</v>
      </c>
      <c r="D2797" s="27" t="n">
        <v>139</v>
      </c>
      <c r="E2797" s="24" t="s">
        <v>92</v>
      </c>
      <c r="F2797" s="15" t="n">
        <v>1</v>
      </c>
      <c r="G2797" s="15" t="n">
        <v>0</v>
      </c>
      <c r="H2797" s="2" t="n">
        <f aca="false">MAX(I2797:J2797)</f>
        <v>0</v>
      </c>
      <c r="I2797" s="15" t="n">
        <v>0</v>
      </c>
      <c r="J2797" s="15" t="n">
        <v>0</v>
      </c>
      <c r="K2797" s="15" t="n">
        <v>8.59257006683344</v>
      </c>
      <c r="L2797" s="15" t="n">
        <v>80</v>
      </c>
      <c r="M2797" s="25" t="n">
        <v>6.61072624</v>
      </c>
      <c r="N2797" s="0" t="str">
        <f aca="false">A2797&amp;"_"&amp;B2797</f>
        <v>MAW744_4</v>
      </c>
      <c r="O2797" s="0" t="n">
        <f aca="false">HLOOKUP(N2797,UP!$C$15:$AH$16,2,0)</f>
        <v>0</v>
      </c>
    </row>
    <row r="2798" customFormat="false" ht="15.75" hidden="false" customHeight="true" outlineLevel="0" collapsed="false">
      <c r="A2798" s="21" t="s">
        <v>47</v>
      </c>
      <c r="B2798" s="26" t="n">
        <v>4</v>
      </c>
      <c r="C2798" s="27" t="s">
        <v>56</v>
      </c>
      <c r="D2798" s="27" t="n">
        <v>512</v>
      </c>
      <c r="E2798" s="24" t="s">
        <v>92</v>
      </c>
      <c r="F2798" s="15" t="n">
        <v>1</v>
      </c>
      <c r="G2798" s="15" t="n">
        <v>0</v>
      </c>
      <c r="H2798" s="2" t="n">
        <f aca="false">MAX(I2798:J2798)</f>
        <v>0</v>
      </c>
      <c r="I2798" s="15" t="n">
        <v>0</v>
      </c>
      <c r="J2798" s="15" t="n">
        <v>0</v>
      </c>
      <c r="K2798" s="15" t="n">
        <v>11.7495172545177</v>
      </c>
      <c r="L2798" s="15" t="n">
        <v>80</v>
      </c>
      <c r="M2798" s="25" t="n">
        <v>6.61072624</v>
      </c>
      <c r="N2798" s="0" t="str">
        <f aca="false">A2798&amp;"_"&amp;B2798</f>
        <v>MAW744_4</v>
      </c>
      <c r="O2798" s="0" t="n">
        <f aca="false">HLOOKUP(N2798,UP!$C$15:$AH$16,2,0)</f>
        <v>0</v>
      </c>
    </row>
    <row r="2799" customFormat="false" ht="15.75" hidden="false" customHeight="true" outlineLevel="0" collapsed="false">
      <c r="A2799" s="21" t="s">
        <v>47</v>
      </c>
      <c r="B2799" s="26" t="n">
        <v>3</v>
      </c>
      <c r="C2799" s="27" t="s">
        <v>103</v>
      </c>
      <c r="D2799" s="27" t="n">
        <v>42</v>
      </c>
      <c r="E2799" s="24" t="s">
        <v>92</v>
      </c>
      <c r="F2799" s="15" t="n">
        <v>1</v>
      </c>
      <c r="G2799" s="15" t="n">
        <v>0</v>
      </c>
      <c r="H2799" s="2" t="n">
        <f aca="false">MAX(I2799:J2799)</f>
        <v>0</v>
      </c>
      <c r="I2799" s="15" t="n">
        <v>0</v>
      </c>
      <c r="J2799" s="15" t="n">
        <v>0</v>
      </c>
      <c r="K2799" s="15" t="n">
        <v>5.63523182237669</v>
      </c>
      <c r="L2799" s="15" t="n">
        <v>80</v>
      </c>
      <c r="M2799" s="25" t="n">
        <v>6.61072624</v>
      </c>
      <c r="N2799" s="0" t="str">
        <f aca="false">A2799&amp;"_"&amp;B2799</f>
        <v>MAW744_3</v>
      </c>
      <c r="O2799" s="0" t="n">
        <f aca="false">HLOOKUP(N2799,UP!$C$15:$AH$16,2,0)</f>
        <v>1</v>
      </c>
    </row>
    <row r="2800" customFormat="false" ht="15.75" hidden="false" customHeight="true" outlineLevel="0" collapsed="false">
      <c r="A2800" s="21" t="s">
        <v>47</v>
      </c>
      <c r="B2800" s="26" t="n">
        <v>3</v>
      </c>
      <c r="C2800" s="27" t="s">
        <v>100</v>
      </c>
      <c r="D2800" s="27" t="n">
        <v>35</v>
      </c>
      <c r="E2800" s="24" t="s">
        <v>92</v>
      </c>
      <c r="F2800" s="15" t="n">
        <v>1</v>
      </c>
      <c r="G2800" s="15" t="n">
        <v>0</v>
      </c>
      <c r="H2800" s="2" t="n">
        <f aca="false">MAX(I2800:J2800)</f>
        <v>0</v>
      </c>
      <c r="I2800" s="15" t="n">
        <v>0</v>
      </c>
      <c r="J2800" s="15" t="n">
        <v>0</v>
      </c>
      <c r="K2800" s="15" t="n">
        <v>7.327489975141</v>
      </c>
      <c r="L2800" s="15" t="n">
        <v>80</v>
      </c>
      <c r="M2800" s="25" t="n">
        <v>6.61072624</v>
      </c>
      <c r="N2800" s="0" t="str">
        <f aca="false">A2800&amp;"_"&amp;B2800</f>
        <v>MAW744_3</v>
      </c>
      <c r="O2800" s="0" t="n">
        <f aca="false">HLOOKUP(N2800,UP!$C$15:$AH$16,2,0)</f>
        <v>1</v>
      </c>
    </row>
    <row r="2801" customFormat="false" ht="15.75" hidden="false" customHeight="true" outlineLevel="0" collapsed="false">
      <c r="A2801" s="21" t="s">
        <v>47</v>
      </c>
      <c r="B2801" s="26" t="n">
        <v>3</v>
      </c>
      <c r="C2801" s="27" t="s">
        <v>56</v>
      </c>
      <c r="D2801" s="27" t="n">
        <v>33</v>
      </c>
      <c r="E2801" s="24" t="s">
        <v>92</v>
      </c>
      <c r="F2801" s="15" t="n">
        <v>1</v>
      </c>
      <c r="G2801" s="15" t="n">
        <v>0</v>
      </c>
      <c r="H2801" s="2" t="n">
        <f aca="false">MAX(I2801:J2801)</f>
        <v>0</v>
      </c>
      <c r="I2801" s="15" t="n">
        <v>0</v>
      </c>
      <c r="J2801" s="15" t="n">
        <v>0</v>
      </c>
      <c r="K2801" s="15" t="n">
        <v>3.03721323767427</v>
      </c>
      <c r="L2801" s="15" t="n">
        <v>80</v>
      </c>
      <c r="M2801" s="25" t="n">
        <v>6.61072624</v>
      </c>
      <c r="N2801" s="0" t="str">
        <f aca="false">A2801&amp;"_"&amp;B2801</f>
        <v>MAW744_3</v>
      </c>
      <c r="O2801" s="0" t="n">
        <f aca="false">HLOOKUP(N2801,UP!$C$15:$AH$16,2,0)</f>
        <v>1</v>
      </c>
    </row>
    <row r="2802" customFormat="false" ht="15.75" hidden="false" customHeight="true" outlineLevel="0" collapsed="false">
      <c r="A2802" s="21" t="s">
        <v>47</v>
      </c>
      <c r="B2802" s="26" t="n">
        <v>3</v>
      </c>
      <c r="C2802" s="27" t="s">
        <v>56</v>
      </c>
      <c r="D2802" s="27" t="n">
        <v>32</v>
      </c>
      <c r="E2802" s="24" t="s">
        <v>92</v>
      </c>
      <c r="F2802" s="15" t="n">
        <v>1</v>
      </c>
      <c r="G2802" s="15" t="n">
        <v>0</v>
      </c>
      <c r="H2802" s="2" t="n">
        <f aca="false">MAX(I2802:J2802)</f>
        <v>0</v>
      </c>
      <c r="I2802" s="15" t="n">
        <v>0</v>
      </c>
      <c r="J2802" s="15" t="n">
        <v>0</v>
      </c>
      <c r="K2802" s="15" t="n">
        <v>7.85284280663756</v>
      </c>
      <c r="L2802" s="15" t="n">
        <v>80</v>
      </c>
      <c r="M2802" s="25" t="n">
        <v>6.61072624</v>
      </c>
      <c r="N2802" s="0" t="str">
        <f aca="false">A2802&amp;"_"&amp;B2802</f>
        <v>MAW744_3</v>
      </c>
      <c r="O2802" s="0" t="n">
        <f aca="false">HLOOKUP(N2802,UP!$C$15:$AH$16,2,0)</f>
        <v>1</v>
      </c>
    </row>
    <row r="2803" customFormat="false" ht="15.75" hidden="false" customHeight="true" outlineLevel="0" collapsed="false">
      <c r="A2803" s="21" t="s">
        <v>47</v>
      </c>
      <c r="B2803" s="26" t="n">
        <v>3</v>
      </c>
      <c r="C2803" s="27" t="s">
        <v>67</v>
      </c>
      <c r="D2803" s="27" t="n">
        <v>439</v>
      </c>
      <c r="E2803" s="24" t="s">
        <v>92</v>
      </c>
      <c r="F2803" s="15" t="n">
        <v>1</v>
      </c>
      <c r="G2803" s="15" t="n">
        <v>0</v>
      </c>
      <c r="H2803" s="2" t="n">
        <f aca="false">MAX(I2803:J2803)</f>
        <v>0</v>
      </c>
      <c r="I2803" s="15" t="n">
        <v>0</v>
      </c>
      <c r="J2803" s="15" t="n">
        <v>0</v>
      </c>
      <c r="K2803" s="15" t="n">
        <v>10.4605610586579</v>
      </c>
      <c r="L2803" s="15" t="n">
        <v>80</v>
      </c>
      <c r="M2803" s="25" t="n">
        <v>6.61072624</v>
      </c>
      <c r="N2803" s="0" t="str">
        <f aca="false">A2803&amp;"_"&amp;B2803</f>
        <v>MAW744_3</v>
      </c>
      <c r="O2803" s="0" t="n">
        <f aca="false">HLOOKUP(N2803,UP!$C$15:$AH$16,2,0)</f>
        <v>1</v>
      </c>
    </row>
    <row r="2804" customFormat="false" ht="15.75" hidden="false" customHeight="true" outlineLevel="0" collapsed="false">
      <c r="A2804" s="21" t="s">
        <v>47</v>
      </c>
      <c r="B2804" s="26" t="n">
        <v>3</v>
      </c>
      <c r="C2804" s="27" t="s">
        <v>56</v>
      </c>
      <c r="D2804" s="27" t="n">
        <v>26</v>
      </c>
      <c r="E2804" s="24" t="s">
        <v>92</v>
      </c>
      <c r="F2804" s="15" t="n">
        <v>1</v>
      </c>
      <c r="G2804" s="15" t="n">
        <v>0</v>
      </c>
      <c r="H2804" s="2" t="n">
        <f aca="false">MAX(I2804:J2804)</f>
        <v>0</v>
      </c>
      <c r="I2804" s="15" t="n">
        <v>0</v>
      </c>
      <c r="J2804" s="15" t="n">
        <v>0</v>
      </c>
      <c r="K2804" s="15" t="n">
        <v>8.12384444291785</v>
      </c>
      <c r="L2804" s="15" t="n">
        <v>80</v>
      </c>
      <c r="M2804" s="25" t="n">
        <v>6.61072624</v>
      </c>
      <c r="N2804" s="0" t="str">
        <f aca="false">A2804&amp;"_"&amp;B2804</f>
        <v>MAW744_3</v>
      </c>
      <c r="O2804" s="0" t="n">
        <f aca="false">HLOOKUP(N2804,UP!$C$15:$AH$16,2,0)</f>
        <v>1</v>
      </c>
    </row>
    <row r="2805" customFormat="false" ht="15.75" hidden="false" customHeight="true" outlineLevel="0" collapsed="false">
      <c r="A2805" s="21" t="s">
        <v>47</v>
      </c>
      <c r="B2805" s="26" t="n">
        <v>3</v>
      </c>
      <c r="C2805" s="27" t="s">
        <v>100</v>
      </c>
      <c r="D2805" s="27" t="n">
        <v>200</v>
      </c>
      <c r="E2805" s="24" t="s">
        <v>92</v>
      </c>
      <c r="F2805" s="15" t="n">
        <v>1</v>
      </c>
      <c r="G2805" s="15" t="n">
        <v>0</v>
      </c>
      <c r="H2805" s="2" t="n">
        <f aca="false">MAX(I2805:J2805)</f>
        <v>0</v>
      </c>
      <c r="I2805" s="15" t="n">
        <v>0</v>
      </c>
      <c r="J2805" s="15" t="n">
        <v>0</v>
      </c>
      <c r="K2805" s="15" t="n">
        <v>7.52442856461291</v>
      </c>
      <c r="L2805" s="15" t="n">
        <v>80</v>
      </c>
      <c r="M2805" s="25" t="n">
        <v>6.61072624</v>
      </c>
      <c r="N2805" s="0" t="str">
        <f aca="false">A2805&amp;"_"&amp;B2805</f>
        <v>MAW744_3</v>
      </c>
      <c r="O2805" s="0" t="n">
        <f aca="false">HLOOKUP(N2805,UP!$C$15:$AH$16,2,0)</f>
        <v>1</v>
      </c>
    </row>
    <row r="2806" customFormat="false" ht="15.75" hidden="false" customHeight="true" outlineLevel="0" collapsed="false">
      <c r="A2806" s="21" t="s">
        <v>47</v>
      </c>
      <c r="B2806" s="26" t="n">
        <v>2</v>
      </c>
      <c r="C2806" s="27" t="s">
        <v>56</v>
      </c>
      <c r="D2806" s="27" t="n">
        <v>528</v>
      </c>
      <c r="E2806" s="24" t="s">
        <v>92</v>
      </c>
      <c r="F2806" s="15" t="n">
        <v>1</v>
      </c>
      <c r="G2806" s="15" t="n">
        <v>0</v>
      </c>
      <c r="H2806" s="2" t="n">
        <f aca="false">MAX(I2806:J2806)</f>
        <v>0</v>
      </c>
      <c r="I2806" s="15" t="n">
        <v>0</v>
      </c>
      <c r="J2806" s="15" t="n">
        <v>0</v>
      </c>
      <c r="K2806" s="15" t="n">
        <v>4.99273685480941</v>
      </c>
      <c r="L2806" s="15" t="n">
        <v>80</v>
      </c>
      <c r="M2806" s="25" t="n">
        <v>6.61072624</v>
      </c>
      <c r="N2806" s="0" t="str">
        <f aca="false">A2806&amp;"_"&amp;B2806</f>
        <v>MAW744_2</v>
      </c>
      <c r="O2806" s="0" t="n">
        <f aca="false">HLOOKUP(N2806,UP!$C$15:$AH$16,2,0)</f>
        <v>1</v>
      </c>
    </row>
    <row r="2807" customFormat="false" ht="15.75" hidden="false" customHeight="true" outlineLevel="0" collapsed="false">
      <c r="A2807" s="21" t="s">
        <v>47</v>
      </c>
      <c r="B2807" s="26" t="n">
        <v>2</v>
      </c>
      <c r="C2807" s="27" t="s">
        <v>76</v>
      </c>
      <c r="D2807" s="27" t="n">
        <v>529</v>
      </c>
      <c r="E2807" s="24" t="s">
        <v>92</v>
      </c>
      <c r="F2807" s="15" t="n">
        <v>1</v>
      </c>
      <c r="G2807" s="15" t="n">
        <v>0</v>
      </c>
      <c r="H2807" s="2" t="n">
        <f aca="false">MAX(I2807:J2807)</f>
        <v>0</v>
      </c>
      <c r="I2807" s="15" t="n">
        <v>0</v>
      </c>
      <c r="J2807" s="15" t="n">
        <v>0</v>
      </c>
      <c r="K2807" s="15" t="n">
        <v>5.82734021314371</v>
      </c>
      <c r="L2807" s="15" t="n">
        <v>80</v>
      </c>
      <c r="M2807" s="25" t="n">
        <v>6.61072624</v>
      </c>
      <c r="N2807" s="0" t="str">
        <f aca="false">A2807&amp;"_"&amp;B2807</f>
        <v>MAW744_2</v>
      </c>
      <c r="O2807" s="0" t="n">
        <f aca="false">HLOOKUP(N2807,UP!$C$15:$AH$16,2,0)</f>
        <v>1</v>
      </c>
    </row>
    <row r="2808" customFormat="false" ht="15.75" hidden="false" customHeight="true" outlineLevel="0" collapsed="false">
      <c r="A2808" s="21" t="s">
        <v>47</v>
      </c>
      <c r="B2808" s="26" t="n">
        <v>2</v>
      </c>
      <c r="C2808" s="27" t="s">
        <v>56</v>
      </c>
      <c r="D2808" s="27" t="n">
        <v>176</v>
      </c>
      <c r="E2808" s="24" t="s">
        <v>92</v>
      </c>
      <c r="F2808" s="15" t="n">
        <v>1</v>
      </c>
      <c r="G2808" s="15" t="n">
        <v>0</v>
      </c>
      <c r="H2808" s="2" t="n">
        <f aca="false">MAX(I2808:J2808)</f>
        <v>0</v>
      </c>
      <c r="I2808" s="15" t="n">
        <v>0</v>
      </c>
      <c r="J2808" s="15" t="n">
        <v>0</v>
      </c>
      <c r="K2808" s="15" t="n">
        <v>6.64886669205744</v>
      </c>
      <c r="L2808" s="15" t="n">
        <v>80</v>
      </c>
      <c r="M2808" s="25" t="n">
        <v>6.61072624</v>
      </c>
      <c r="N2808" s="0" t="str">
        <f aca="false">A2808&amp;"_"&amp;B2808</f>
        <v>MAW744_2</v>
      </c>
      <c r="O2808" s="0" t="n">
        <f aca="false">HLOOKUP(N2808,UP!$C$15:$AH$16,2,0)</f>
        <v>1</v>
      </c>
    </row>
    <row r="2809" customFormat="false" ht="15.75" hidden="false" customHeight="true" outlineLevel="0" collapsed="false">
      <c r="A2809" s="21" t="s">
        <v>47</v>
      </c>
      <c r="B2809" s="26" t="n">
        <v>2</v>
      </c>
      <c r="C2809" s="27" t="s">
        <v>102</v>
      </c>
      <c r="D2809" s="27" t="n">
        <v>642</v>
      </c>
      <c r="E2809" s="24" t="s">
        <v>92</v>
      </c>
      <c r="F2809" s="15" t="n">
        <v>1</v>
      </c>
      <c r="G2809" s="15" t="n">
        <v>0</v>
      </c>
      <c r="H2809" s="2" t="n">
        <f aca="false">MAX(I2809:J2809)</f>
        <v>0</v>
      </c>
      <c r="I2809" s="15" t="n">
        <v>0</v>
      </c>
      <c r="J2809" s="15" t="n">
        <v>0</v>
      </c>
      <c r="K2809" s="15" t="n">
        <v>8.51575812645317</v>
      </c>
      <c r="L2809" s="15" t="n">
        <v>80</v>
      </c>
      <c r="M2809" s="25" t="n">
        <v>6.61072624</v>
      </c>
      <c r="N2809" s="0" t="str">
        <f aca="false">A2809&amp;"_"&amp;B2809</f>
        <v>MAW744_2</v>
      </c>
      <c r="O2809" s="0" t="n">
        <f aca="false">HLOOKUP(N2809,UP!$C$15:$AH$16,2,0)</f>
        <v>1</v>
      </c>
    </row>
    <row r="2810" customFormat="false" ht="15.75" hidden="false" customHeight="true" outlineLevel="0" collapsed="false">
      <c r="A2810" s="21" t="s">
        <v>47</v>
      </c>
      <c r="B2810" s="26" t="n">
        <v>2</v>
      </c>
      <c r="C2810" s="27" t="s">
        <v>56</v>
      </c>
      <c r="D2810" s="27" t="n">
        <v>158</v>
      </c>
      <c r="E2810" s="24" t="s">
        <v>92</v>
      </c>
      <c r="F2810" s="15" t="n">
        <v>1</v>
      </c>
      <c r="G2810" s="15" t="n">
        <v>0</v>
      </c>
      <c r="H2810" s="2" t="n">
        <f aca="false">MAX(I2810:J2810)</f>
        <v>0</v>
      </c>
      <c r="I2810" s="15" t="n">
        <v>0</v>
      </c>
      <c r="J2810" s="15" t="n">
        <v>0</v>
      </c>
      <c r="K2810" s="15" t="n">
        <v>20.1187200836809</v>
      </c>
      <c r="L2810" s="15" t="n">
        <v>80</v>
      </c>
      <c r="M2810" s="25" t="n">
        <v>6.61072624</v>
      </c>
      <c r="N2810" s="0" t="str">
        <f aca="false">A2810&amp;"_"&amp;B2810</f>
        <v>MAW744_2</v>
      </c>
      <c r="O2810" s="0" t="n">
        <f aca="false">HLOOKUP(N2810,UP!$C$15:$AH$16,2,0)</f>
        <v>1</v>
      </c>
    </row>
    <row r="2811" customFormat="false" ht="15.75" hidden="false" customHeight="true" outlineLevel="0" collapsed="false">
      <c r="A2811" s="21" t="s">
        <v>47</v>
      </c>
      <c r="B2811" s="26" t="n">
        <v>2</v>
      </c>
      <c r="C2811" s="27" t="s">
        <v>56</v>
      </c>
      <c r="D2811" s="27" t="n">
        <v>605</v>
      </c>
      <c r="E2811" s="24" t="s">
        <v>92</v>
      </c>
      <c r="F2811" s="15" t="n">
        <v>1</v>
      </c>
      <c r="G2811" s="15" t="n">
        <v>0</v>
      </c>
      <c r="H2811" s="2" t="n">
        <f aca="false">MAX(I2811:J2811)</f>
        <v>0</v>
      </c>
      <c r="I2811" s="15" t="n">
        <v>0</v>
      </c>
      <c r="J2811" s="15" t="n">
        <v>0</v>
      </c>
      <c r="K2811" s="15" t="n">
        <v>8.85375422607126</v>
      </c>
      <c r="L2811" s="15" t="n">
        <v>80</v>
      </c>
      <c r="M2811" s="25" t="n">
        <v>6.61072624</v>
      </c>
      <c r="N2811" s="0" t="str">
        <f aca="false">A2811&amp;"_"&amp;B2811</f>
        <v>MAW744_2</v>
      </c>
      <c r="O2811" s="0" t="n">
        <f aca="false">HLOOKUP(N2811,UP!$C$15:$AH$16,2,0)</f>
        <v>1</v>
      </c>
    </row>
    <row r="2812" customFormat="false" ht="15.75" hidden="false" customHeight="true" outlineLevel="0" collapsed="false">
      <c r="A2812" s="21" t="s">
        <v>47</v>
      </c>
      <c r="B2812" s="26" t="n">
        <v>2</v>
      </c>
      <c r="C2812" s="27" t="s">
        <v>56</v>
      </c>
      <c r="D2812" s="27" t="n">
        <v>154</v>
      </c>
      <c r="E2812" s="24" t="s">
        <v>92</v>
      </c>
      <c r="F2812" s="15" t="n">
        <v>1</v>
      </c>
      <c r="G2812" s="15" t="n">
        <v>0</v>
      </c>
      <c r="H2812" s="2" t="n">
        <f aca="false">MAX(I2812:J2812)</f>
        <v>0</v>
      </c>
      <c r="I2812" s="15" t="n">
        <v>0</v>
      </c>
      <c r="J2812" s="15" t="n">
        <v>0</v>
      </c>
      <c r="K2812" s="15" t="n">
        <v>6.11432470204914</v>
      </c>
      <c r="L2812" s="15" t="n">
        <v>80</v>
      </c>
      <c r="M2812" s="25" t="n">
        <v>6.61072624</v>
      </c>
      <c r="N2812" s="0" t="str">
        <f aca="false">A2812&amp;"_"&amp;B2812</f>
        <v>MAW744_2</v>
      </c>
      <c r="O2812" s="0" t="n">
        <f aca="false">HLOOKUP(N2812,UP!$C$15:$AH$16,2,0)</f>
        <v>1</v>
      </c>
    </row>
    <row r="2813" customFormat="false" ht="15.75" hidden="false" customHeight="true" outlineLevel="0" collapsed="false">
      <c r="A2813" s="21" t="s">
        <v>47</v>
      </c>
      <c r="B2813" s="26" t="n">
        <v>2</v>
      </c>
      <c r="C2813" s="27" t="s">
        <v>56</v>
      </c>
      <c r="D2813" s="27" t="n">
        <v>398</v>
      </c>
      <c r="E2813" s="24" t="s">
        <v>92</v>
      </c>
      <c r="F2813" s="15" t="n">
        <v>1</v>
      </c>
      <c r="G2813" s="15" t="n">
        <v>0</v>
      </c>
      <c r="H2813" s="2" t="n">
        <f aca="false">MAX(I2813:J2813)</f>
        <v>0</v>
      </c>
      <c r="I2813" s="15" t="n">
        <v>0</v>
      </c>
      <c r="J2813" s="15" t="n">
        <v>0</v>
      </c>
      <c r="K2813" s="15" t="n">
        <v>6.3943584172085</v>
      </c>
      <c r="L2813" s="15" t="n">
        <v>80</v>
      </c>
      <c r="M2813" s="25" t="n">
        <v>6.61072624</v>
      </c>
      <c r="N2813" s="0" t="str">
        <f aca="false">A2813&amp;"_"&amp;B2813</f>
        <v>MAW744_2</v>
      </c>
      <c r="O2813" s="0" t="n">
        <f aca="false">HLOOKUP(N2813,UP!$C$15:$AH$16,2,0)</f>
        <v>1</v>
      </c>
    </row>
    <row r="2814" customFormat="false" ht="15.75" hidden="false" customHeight="true" outlineLevel="0" collapsed="false">
      <c r="A2814" s="21" t="s">
        <v>47</v>
      </c>
      <c r="B2814" s="12" t="n">
        <v>5</v>
      </c>
      <c r="C2814" s="29" t="s">
        <v>56</v>
      </c>
      <c r="D2814" s="30" t="n">
        <v>7608</v>
      </c>
      <c r="E2814" s="24" t="s">
        <v>92</v>
      </c>
      <c r="F2814" s="15" t="n">
        <v>1</v>
      </c>
      <c r="G2814" s="15" t="n">
        <v>0</v>
      </c>
      <c r="H2814" s="2" t="n">
        <f aca="false">MAX(I2814:J2814)</f>
        <v>0</v>
      </c>
      <c r="I2814" s="15" t="n">
        <v>0</v>
      </c>
      <c r="J2814" s="15" t="n">
        <v>0</v>
      </c>
      <c r="K2814" s="15" t="n">
        <v>5.89025060603184</v>
      </c>
      <c r="L2814" s="15" t="n">
        <v>80</v>
      </c>
      <c r="M2814" s="25" t="n">
        <v>6.61072624</v>
      </c>
      <c r="N2814" s="0" t="str">
        <f aca="false">A2814&amp;"_"&amp;B2814</f>
        <v>MAW744_5</v>
      </c>
      <c r="O2814" s="0" t="n">
        <f aca="false">HLOOKUP(N2814,UP!$C$15:$AH$16,2,0)</f>
        <v>0</v>
      </c>
    </row>
    <row r="2815" customFormat="false" ht="15.75" hidden="false" customHeight="true" outlineLevel="0" collapsed="false">
      <c r="A2815" s="21" t="s">
        <v>47</v>
      </c>
      <c r="B2815" s="12" t="n">
        <v>5</v>
      </c>
      <c r="C2815" s="29" t="s">
        <v>56</v>
      </c>
      <c r="D2815" s="30" t="n">
        <v>7403</v>
      </c>
      <c r="E2815" s="24" t="s">
        <v>92</v>
      </c>
      <c r="F2815" s="15" t="n">
        <v>1</v>
      </c>
      <c r="G2815" s="15" t="n">
        <v>0</v>
      </c>
      <c r="H2815" s="2" t="n">
        <f aca="false">MAX(I2815:J2815)</f>
        <v>0</v>
      </c>
      <c r="I2815" s="15" t="n">
        <v>0</v>
      </c>
      <c r="J2815" s="15" t="n">
        <v>0</v>
      </c>
      <c r="K2815" s="15" t="n">
        <v>7.65456904028787</v>
      </c>
      <c r="L2815" s="15" t="n">
        <v>80</v>
      </c>
      <c r="M2815" s="25" t="n">
        <v>6.61072624</v>
      </c>
      <c r="N2815" s="0" t="str">
        <f aca="false">A2815&amp;"_"&amp;B2815</f>
        <v>MAW744_5</v>
      </c>
      <c r="O2815" s="0" t="n">
        <f aca="false">HLOOKUP(N2815,UP!$C$15:$AH$16,2,0)</f>
        <v>0</v>
      </c>
    </row>
    <row r="2816" customFormat="false" ht="15.75" hidden="false" customHeight="true" outlineLevel="0" collapsed="false">
      <c r="A2816" s="21" t="s">
        <v>47</v>
      </c>
      <c r="B2816" s="12" t="n">
        <v>5</v>
      </c>
      <c r="C2816" s="29" t="s">
        <v>56</v>
      </c>
      <c r="D2816" s="30" t="n">
        <v>7604</v>
      </c>
      <c r="E2816" s="24" t="s">
        <v>92</v>
      </c>
      <c r="F2816" s="15" t="n">
        <v>1</v>
      </c>
      <c r="G2816" s="15" t="n">
        <v>0</v>
      </c>
      <c r="H2816" s="2" t="n">
        <f aca="false">MAX(I2816:J2816)</f>
        <v>0</v>
      </c>
      <c r="I2816" s="15" t="n">
        <v>0</v>
      </c>
      <c r="J2816" s="15" t="n">
        <v>0</v>
      </c>
      <c r="K2816" s="15" t="n">
        <v>4.9926190450849</v>
      </c>
      <c r="L2816" s="15" t="n">
        <v>80</v>
      </c>
      <c r="M2816" s="25" t="n">
        <v>6.61072624</v>
      </c>
      <c r="N2816" s="0" t="str">
        <f aca="false">A2816&amp;"_"&amp;B2816</f>
        <v>MAW744_5</v>
      </c>
      <c r="O2816" s="0" t="n">
        <f aca="false">HLOOKUP(N2816,UP!$C$15:$AH$16,2,0)</f>
        <v>0</v>
      </c>
    </row>
    <row r="2817" customFormat="false" ht="15.75" hidden="false" customHeight="true" outlineLevel="0" collapsed="false">
      <c r="A2817" s="21" t="s">
        <v>47</v>
      </c>
      <c r="B2817" s="12" t="n">
        <v>5</v>
      </c>
      <c r="C2817" s="29" t="s">
        <v>60</v>
      </c>
      <c r="D2817" s="30" t="n">
        <v>7610</v>
      </c>
      <c r="E2817" s="24" t="s">
        <v>92</v>
      </c>
      <c r="F2817" s="15" t="n">
        <v>1</v>
      </c>
      <c r="G2817" s="15" t="n">
        <v>0</v>
      </c>
      <c r="H2817" s="2" t="n">
        <f aca="false">MAX(I2817:J2817)</f>
        <v>0</v>
      </c>
      <c r="I2817" s="15" t="n">
        <v>0</v>
      </c>
      <c r="J2817" s="15" t="n">
        <v>0</v>
      </c>
      <c r="K2817" s="15" t="n">
        <v>6.20024726112482</v>
      </c>
      <c r="L2817" s="15" t="n">
        <v>80</v>
      </c>
      <c r="M2817" s="25" t="n">
        <v>6.61072624</v>
      </c>
      <c r="N2817" s="0" t="str">
        <f aca="false">A2817&amp;"_"&amp;B2817</f>
        <v>MAW744_5</v>
      </c>
      <c r="O2817" s="0" t="n">
        <f aca="false">HLOOKUP(N2817,UP!$C$15:$AH$16,2,0)</f>
        <v>0</v>
      </c>
    </row>
    <row r="2818" customFormat="false" ht="15.75" hidden="false" customHeight="true" outlineLevel="0" collapsed="false">
      <c r="A2818" s="21" t="s">
        <v>47</v>
      </c>
      <c r="B2818" s="12" t="n">
        <v>5</v>
      </c>
      <c r="C2818" s="29" t="s">
        <v>56</v>
      </c>
      <c r="D2818" s="30" t="n">
        <v>7410</v>
      </c>
      <c r="E2818" s="24" t="s">
        <v>92</v>
      </c>
      <c r="F2818" s="15" t="n">
        <v>1</v>
      </c>
      <c r="G2818" s="15" t="n">
        <v>0</v>
      </c>
      <c r="H2818" s="2" t="n">
        <f aca="false">MAX(I2818:J2818)</f>
        <v>0</v>
      </c>
      <c r="I2818" s="15" t="n">
        <v>0</v>
      </c>
      <c r="J2818" s="15" t="n">
        <v>0</v>
      </c>
      <c r="K2818" s="15" t="n">
        <v>8.59186320848638</v>
      </c>
      <c r="L2818" s="15" t="n">
        <v>80</v>
      </c>
      <c r="M2818" s="25" t="n">
        <v>6.61072624</v>
      </c>
      <c r="N2818" s="0" t="str">
        <f aca="false">A2818&amp;"_"&amp;B2818</f>
        <v>MAW744_5</v>
      </c>
      <c r="O2818" s="0" t="n">
        <f aca="false">HLOOKUP(N2818,UP!$C$15:$AH$16,2,0)</f>
        <v>0</v>
      </c>
    </row>
    <row r="2819" customFormat="false" ht="15.75" hidden="false" customHeight="true" outlineLevel="0" collapsed="false">
      <c r="A2819" s="21" t="s">
        <v>47</v>
      </c>
      <c r="B2819" s="12" t="n">
        <v>5</v>
      </c>
      <c r="C2819" s="29" t="s">
        <v>56</v>
      </c>
      <c r="D2819" s="30" t="n">
        <v>7022</v>
      </c>
      <c r="E2819" s="24" t="s">
        <v>92</v>
      </c>
      <c r="F2819" s="15" t="n">
        <v>1</v>
      </c>
      <c r="G2819" s="15" t="n">
        <v>0</v>
      </c>
      <c r="H2819" s="2" t="n">
        <f aca="false">MAX(I2819:J2819)</f>
        <v>0</v>
      </c>
      <c r="I2819" s="15" t="n">
        <v>0</v>
      </c>
      <c r="J2819" s="15" t="n">
        <v>0</v>
      </c>
      <c r="K2819" s="15" t="n">
        <v>7.40363432708238</v>
      </c>
      <c r="L2819" s="15" t="n">
        <v>80</v>
      </c>
      <c r="M2819" s="25" t="n">
        <v>6.61072624</v>
      </c>
      <c r="N2819" s="0" t="str">
        <f aca="false">A2819&amp;"_"&amp;B2819</f>
        <v>MAW744_5</v>
      </c>
      <c r="O2819" s="0" t="n">
        <f aca="false">HLOOKUP(N2819,UP!$C$15:$AH$16,2,0)</f>
        <v>0</v>
      </c>
    </row>
    <row r="2820" customFormat="false" ht="15.75" hidden="false" customHeight="true" outlineLevel="0" collapsed="false">
      <c r="A2820" s="21" t="s">
        <v>47</v>
      </c>
      <c r="B2820" s="12" t="n">
        <v>5</v>
      </c>
      <c r="C2820" s="29" t="s">
        <v>56</v>
      </c>
      <c r="D2820" s="30" t="n">
        <v>7217</v>
      </c>
      <c r="E2820" s="24" t="s">
        <v>92</v>
      </c>
      <c r="F2820" s="15" t="n">
        <v>1</v>
      </c>
      <c r="G2820" s="15" t="n">
        <v>0</v>
      </c>
      <c r="H2820" s="2" t="n">
        <f aca="false">MAX(I2820:J2820)</f>
        <v>0</v>
      </c>
      <c r="I2820" s="15" t="n">
        <v>0</v>
      </c>
      <c r="J2820" s="15" t="n">
        <v>0</v>
      </c>
      <c r="K2820" s="15" t="n">
        <v>6.67219301751034</v>
      </c>
      <c r="L2820" s="15" t="n">
        <v>80</v>
      </c>
      <c r="M2820" s="25" t="n">
        <v>6.61072624</v>
      </c>
      <c r="N2820" s="0" t="str">
        <f aca="false">A2820&amp;"_"&amp;B2820</f>
        <v>MAW744_5</v>
      </c>
      <c r="O2820" s="0" t="n">
        <f aca="false">HLOOKUP(N2820,UP!$C$15:$AH$16,2,0)</f>
        <v>0</v>
      </c>
    </row>
    <row r="2821" customFormat="false" ht="15.75" hidden="false" customHeight="true" outlineLevel="0" collapsed="false">
      <c r="A2821" s="21" t="s">
        <v>47</v>
      </c>
      <c r="B2821" s="12" t="n">
        <v>5</v>
      </c>
      <c r="C2821" s="29" t="s">
        <v>56</v>
      </c>
      <c r="D2821" s="30" t="n">
        <v>7219</v>
      </c>
      <c r="E2821" s="24" t="s">
        <v>92</v>
      </c>
      <c r="F2821" s="15" t="n">
        <v>1</v>
      </c>
      <c r="G2821" s="15" t="n">
        <v>0</v>
      </c>
      <c r="H2821" s="2" t="n">
        <f aca="false">MAX(I2821:J2821)</f>
        <v>0</v>
      </c>
      <c r="I2821" s="15" t="n">
        <v>0</v>
      </c>
      <c r="J2821" s="15" t="n">
        <v>0</v>
      </c>
      <c r="K2821" s="15" t="n">
        <v>5.00298630084174</v>
      </c>
      <c r="L2821" s="15" t="n">
        <v>80</v>
      </c>
      <c r="M2821" s="25" t="n">
        <v>6.61072624</v>
      </c>
      <c r="N2821" s="0" t="str">
        <f aca="false">A2821&amp;"_"&amp;B2821</f>
        <v>MAW744_5</v>
      </c>
      <c r="O2821" s="0" t="n">
        <f aca="false">HLOOKUP(N2821,UP!$C$15:$AH$16,2,0)</f>
        <v>0</v>
      </c>
    </row>
    <row r="2822" customFormat="false" ht="15.75" hidden="false" customHeight="true" outlineLevel="0" collapsed="false">
      <c r="A2822" s="21" t="s">
        <v>55</v>
      </c>
      <c r="B2822" s="26" t="n">
        <v>2</v>
      </c>
      <c r="C2822" s="27" t="s">
        <v>67</v>
      </c>
      <c r="D2822" s="27" t="n">
        <v>1154</v>
      </c>
      <c r="E2822" s="24" t="s">
        <v>92</v>
      </c>
      <c r="F2822" s="15" t="n">
        <v>1</v>
      </c>
      <c r="G2822" s="15" t="n">
        <v>0</v>
      </c>
      <c r="H2822" s="2" t="n">
        <f aca="false">MAX(I2822:J2822)</f>
        <v>0</v>
      </c>
      <c r="I2822" s="15" t="n">
        <v>0</v>
      </c>
      <c r="J2822" s="15" t="n">
        <v>0</v>
      </c>
      <c r="K2822" s="15" t="n">
        <v>6.17637115695753</v>
      </c>
      <c r="L2822" s="15" t="n">
        <v>80</v>
      </c>
      <c r="M2822" s="25" t="n">
        <v>6.61072624</v>
      </c>
      <c r="N2822" s="0" t="str">
        <f aca="false">A2822&amp;"_"&amp;B2822</f>
        <v>MAW745_2</v>
      </c>
      <c r="O2822" s="0" t="n">
        <f aca="false">HLOOKUP(N2822,UP!$C$15:$AH$16,2,0)</f>
        <v>0</v>
      </c>
    </row>
    <row r="2823" customFormat="false" ht="15.75" hidden="false" customHeight="true" outlineLevel="0" collapsed="false">
      <c r="A2823" s="21" t="s">
        <v>55</v>
      </c>
      <c r="B2823" s="26" t="n">
        <v>2</v>
      </c>
      <c r="C2823" s="27" t="s">
        <v>56</v>
      </c>
      <c r="D2823" s="27" t="n">
        <v>1370</v>
      </c>
      <c r="E2823" s="24" t="s">
        <v>92</v>
      </c>
      <c r="F2823" s="15" t="n">
        <v>1</v>
      </c>
      <c r="G2823" s="15" t="n">
        <v>0</v>
      </c>
      <c r="H2823" s="2" t="n">
        <f aca="false">MAX(I2823:J2823)</f>
        <v>0</v>
      </c>
      <c r="I2823" s="15" t="n">
        <v>0</v>
      </c>
      <c r="J2823" s="15" t="n">
        <v>0</v>
      </c>
      <c r="K2823" s="15" t="n">
        <v>6.08746408486094</v>
      </c>
      <c r="L2823" s="15" t="n">
        <v>80</v>
      </c>
      <c r="M2823" s="25" t="n">
        <v>6.61072624</v>
      </c>
      <c r="N2823" s="0" t="str">
        <f aca="false">A2823&amp;"_"&amp;B2823</f>
        <v>MAW745_2</v>
      </c>
      <c r="O2823" s="0" t="n">
        <f aca="false">HLOOKUP(N2823,UP!$C$15:$AH$16,2,0)</f>
        <v>0</v>
      </c>
    </row>
    <row r="2824" customFormat="false" ht="15.75" hidden="false" customHeight="true" outlineLevel="0" collapsed="false">
      <c r="A2824" s="21" t="s">
        <v>55</v>
      </c>
      <c r="B2824" s="26" t="n">
        <v>2</v>
      </c>
      <c r="C2824" s="27" t="s">
        <v>57</v>
      </c>
      <c r="D2824" s="27" t="n">
        <v>1502</v>
      </c>
      <c r="E2824" s="24" t="s">
        <v>92</v>
      </c>
      <c r="F2824" s="15" t="n">
        <v>1</v>
      </c>
      <c r="G2824" s="15" t="n">
        <v>0</v>
      </c>
      <c r="H2824" s="2" t="n">
        <f aca="false">MAX(I2824:J2824)</f>
        <v>0</v>
      </c>
      <c r="I2824" s="15" t="n">
        <v>0</v>
      </c>
      <c r="J2824" s="15" t="n">
        <v>0</v>
      </c>
      <c r="K2824" s="15" t="n">
        <v>3.0159289474462</v>
      </c>
      <c r="L2824" s="15" t="n">
        <v>80</v>
      </c>
      <c r="M2824" s="25" t="n">
        <v>6.61072624</v>
      </c>
      <c r="N2824" s="0" t="str">
        <f aca="false">A2824&amp;"_"&amp;B2824</f>
        <v>MAW745_2</v>
      </c>
      <c r="O2824" s="0" t="n">
        <f aca="false">HLOOKUP(N2824,UP!$C$15:$AH$16,2,0)</f>
        <v>0</v>
      </c>
    </row>
    <row r="2825" customFormat="false" ht="15.75" hidden="false" customHeight="true" outlineLevel="0" collapsed="false">
      <c r="A2825" s="21" t="s">
        <v>55</v>
      </c>
      <c r="B2825" s="26" t="n">
        <v>2</v>
      </c>
      <c r="C2825" s="27" t="s">
        <v>56</v>
      </c>
      <c r="D2825" s="27" t="n">
        <v>1373</v>
      </c>
      <c r="E2825" s="24" t="s">
        <v>92</v>
      </c>
      <c r="F2825" s="15" t="n">
        <v>1</v>
      </c>
      <c r="G2825" s="15" t="n">
        <v>0</v>
      </c>
      <c r="H2825" s="2" t="n">
        <f aca="false">MAX(I2825:J2825)</f>
        <v>0</v>
      </c>
      <c r="I2825" s="15" t="n">
        <v>0</v>
      </c>
      <c r="J2825" s="15" t="n">
        <v>0</v>
      </c>
      <c r="K2825" s="15" t="n">
        <v>7.49882458448616</v>
      </c>
      <c r="L2825" s="15" t="n">
        <v>80</v>
      </c>
      <c r="M2825" s="25" t="n">
        <v>6.61072624</v>
      </c>
      <c r="N2825" s="0" t="str">
        <f aca="false">A2825&amp;"_"&amp;B2825</f>
        <v>MAW745_2</v>
      </c>
      <c r="O2825" s="0" t="n">
        <f aca="false">HLOOKUP(N2825,UP!$C$15:$AH$16,2,0)</f>
        <v>0</v>
      </c>
    </row>
    <row r="2826" customFormat="false" ht="15.75" hidden="false" customHeight="true" outlineLevel="0" collapsed="false">
      <c r="A2826" s="21" t="s">
        <v>55</v>
      </c>
      <c r="B2826" s="26" t="n">
        <v>2</v>
      </c>
      <c r="C2826" s="27" t="s">
        <v>79</v>
      </c>
      <c r="D2826" s="27" t="n">
        <v>1500</v>
      </c>
      <c r="E2826" s="24" t="s">
        <v>92</v>
      </c>
      <c r="F2826" s="15" t="n">
        <v>1</v>
      </c>
      <c r="G2826" s="15" t="n">
        <v>0</v>
      </c>
      <c r="H2826" s="2" t="n">
        <f aca="false">MAX(I2826:J2826)</f>
        <v>0</v>
      </c>
      <c r="I2826" s="15" t="n">
        <v>0</v>
      </c>
      <c r="J2826" s="15" t="n">
        <v>0</v>
      </c>
      <c r="K2826" s="15" t="n">
        <v>8.830113741353</v>
      </c>
      <c r="L2826" s="15" t="n">
        <v>80</v>
      </c>
      <c r="M2826" s="25" t="n">
        <v>6.61072624</v>
      </c>
      <c r="N2826" s="0" t="str">
        <f aca="false">A2826&amp;"_"&amp;B2826</f>
        <v>MAW745_2</v>
      </c>
      <c r="O2826" s="0" t="n">
        <f aca="false">HLOOKUP(N2826,UP!$C$15:$AH$16,2,0)</f>
        <v>0</v>
      </c>
    </row>
    <row r="2827" customFormat="false" ht="15.75" hidden="false" customHeight="true" outlineLevel="0" collapsed="false">
      <c r="A2827" s="21" t="s">
        <v>55</v>
      </c>
      <c r="B2827" s="26" t="n">
        <v>2</v>
      </c>
      <c r="C2827" s="27" t="s">
        <v>56</v>
      </c>
      <c r="D2827" s="27" t="n">
        <v>1375</v>
      </c>
      <c r="E2827" s="24" t="s">
        <v>92</v>
      </c>
      <c r="F2827" s="15" t="n">
        <v>1</v>
      </c>
      <c r="G2827" s="15" t="n">
        <v>0</v>
      </c>
      <c r="H2827" s="2" t="n">
        <f aca="false">MAX(I2827:J2827)</f>
        <v>0</v>
      </c>
      <c r="I2827" s="15" t="n">
        <v>0</v>
      </c>
      <c r="J2827" s="15" t="n">
        <v>0</v>
      </c>
      <c r="K2827" s="15" t="n">
        <v>3.76123253460221</v>
      </c>
      <c r="L2827" s="15" t="n">
        <v>80</v>
      </c>
      <c r="M2827" s="25" t="n">
        <v>6.61072624</v>
      </c>
      <c r="N2827" s="0" t="str">
        <f aca="false">A2827&amp;"_"&amp;B2827</f>
        <v>MAW745_2</v>
      </c>
      <c r="O2827" s="0" t="n">
        <f aca="false">HLOOKUP(N2827,UP!$C$15:$AH$16,2,0)</f>
        <v>0</v>
      </c>
    </row>
    <row r="2828" customFormat="false" ht="15.75" hidden="false" customHeight="true" outlineLevel="0" collapsed="false">
      <c r="A2828" s="21" t="s">
        <v>55</v>
      </c>
      <c r="B2828" s="26" t="n">
        <v>2</v>
      </c>
      <c r="C2828" s="27" t="s">
        <v>56</v>
      </c>
      <c r="D2828" s="27" t="n">
        <v>1508</v>
      </c>
      <c r="E2828" s="24" t="s">
        <v>92</v>
      </c>
      <c r="F2828" s="15" t="n">
        <v>1</v>
      </c>
      <c r="G2828" s="15" t="n">
        <v>0</v>
      </c>
      <c r="H2828" s="2" t="n">
        <f aca="false">MAX(I2828:J2828)</f>
        <v>0</v>
      </c>
      <c r="I2828" s="15" t="n">
        <v>0</v>
      </c>
      <c r="J2828" s="15" t="n">
        <v>0</v>
      </c>
      <c r="K2828" s="15" t="n">
        <v>8.56602360891061</v>
      </c>
      <c r="L2828" s="15" t="n">
        <v>80</v>
      </c>
      <c r="M2828" s="25" t="n">
        <v>6.61072624</v>
      </c>
      <c r="N2828" s="0" t="str">
        <f aca="false">A2828&amp;"_"&amp;B2828</f>
        <v>MAW745_2</v>
      </c>
      <c r="O2828" s="0" t="n">
        <f aca="false">HLOOKUP(N2828,UP!$C$15:$AH$16,2,0)</f>
        <v>0</v>
      </c>
    </row>
    <row r="2829" customFormat="false" ht="15.75" hidden="false" customHeight="true" outlineLevel="0" collapsed="false">
      <c r="A2829" s="21" t="s">
        <v>55</v>
      </c>
      <c r="B2829" s="26" t="n">
        <v>2</v>
      </c>
      <c r="C2829" s="27" t="s">
        <v>56</v>
      </c>
      <c r="D2829" s="27" t="n">
        <v>1495</v>
      </c>
      <c r="E2829" s="24" t="s">
        <v>92</v>
      </c>
      <c r="F2829" s="15" t="n">
        <v>1</v>
      </c>
      <c r="G2829" s="15" t="n">
        <v>0</v>
      </c>
      <c r="H2829" s="2" t="n">
        <f aca="false">MAX(I2829:J2829)</f>
        <v>0</v>
      </c>
      <c r="I2829" s="15" t="n">
        <v>0</v>
      </c>
      <c r="J2829" s="15" t="n">
        <v>0</v>
      </c>
      <c r="K2829" s="15" t="n">
        <v>8.26827916516664</v>
      </c>
      <c r="L2829" s="15" t="n">
        <v>80</v>
      </c>
      <c r="M2829" s="25" t="n">
        <v>6.61072624</v>
      </c>
      <c r="N2829" s="0" t="str">
        <f aca="false">A2829&amp;"_"&amp;B2829</f>
        <v>MAW745_2</v>
      </c>
      <c r="O2829" s="0" t="n">
        <f aca="false">HLOOKUP(N2829,UP!$C$15:$AH$16,2,0)</f>
        <v>0</v>
      </c>
    </row>
    <row r="2830" customFormat="false" ht="15.75" hidden="false" customHeight="true" outlineLevel="0" collapsed="false">
      <c r="A2830" s="21" t="s">
        <v>55</v>
      </c>
      <c r="B2830" s="26" t="n">
        <v>2</v>
      </c>
      <c r="C2830" s="27" t="s">
        <v>56</v>
      </c>
      <c r="D2830" s="27" t="n">
        <v>1163</v>
      </c>
      <c r="E2830" s="24" t="s">
        <v>92</v>
      </c>
      <c r="F2830" s="15" t="n">
        <v>1</v>
      </c>
      <c r="G2830" s="15" t="n">
        <v>0</v>
      </c>
      <c r="H2830" s="2" t="n">
        <f aca="false">MAX(I2830:J2830)</f>
        <v>0</v>
      </c>
      <c r="I2830" s="15" t="n">
        <v>0</v>
      </c>
      <c r="J2830" s="15" t="n">
        <v>0</v>
      </c>
      <c r="K2830" s="15" t="n">
        <v>7.28731685908322</v>
      </c>
      <c r="L2830" s="15" t="n">
        <v>80</v>
      </c>
      <c r="M2830" s="25" t="n">
        <v>6.61072624</v>
      </c>
      <c r="N2830" s="0" t="str">
        <f aca="false">A2830&amp;"_"&amp;B2830</f>
        <v>MAW745_2</v>
      </c>
      <c r="O2830" s="0" t="n">
        <f aca="false">HLOOKUP(N2830,UP!$C$15:$AH$16,2,0)</f>
        <v>0</v>
      </c>
    </row>
    <row r="2831" customFormat="false" ht="15.75" hidden="false" customHeight="true" outlineLevel="0" collapsed="false">
      <c r="A2831" s="21" t="s">
        <v>55</v>
      </c>
      <c r="B2831" s="26" t="n">
        <v>2</v>
      </c>
      <c r="C2831" s="27" t="s">
        <v>56</v>
      </c>
      <c r="D2831" s="27" t="n">
        <v>1515</v>
      </c>
      <c r="E2831" s="24" t="s">
        <v>92</v>
      </c>
      <c r="F2831" s="15" t="n">
        <v>1</v>
      </c>
      <c r="G2831" s="15" t="n">
        <v>0</v>
      </c>
      <c r="H2831" s="2" t="n">
        <f aca="false">MAX(I2831:J2831)</f>
        <v>0</v>
      </c>
      <c r="I2831" s="15" t="n">
        <v>0</v>
      </c>
      <c r="J2831" s="15" t="n">
        <v>0</v>
      </c>
      <c r="K2831" s="15" t="n">
        <v>6.83492751696629</v>
      </c>
      <c r="L2831" s="15" t="n">
        <v>80</v>
      </c>
      <c r="M2831" s="25" t="n">
        <v>6.61072624</v>
      </c>
      <c r="N2831" s="0" t="str">
        <f aca="false">A2831&amp;"_"&amp;B2831</f>
        <v>MAW745_2</v>
      </c>
      <c r="O2831" s="0" t="n">
        <f aca="false">HLOOKUP(N2831,UP!$C$15:$AH$16,2,0)</f>
        <v>0</v>
      </c>
    </row>
    <row r="2832" customFormat="false" ht="15.75" hidden="false" customHeight="true" outlineLevel="0" collapsed="false">
      <c r="A2832" s="21" t="s">
        <v>55</v>
      </c>
      <c r="B2832" s="26" t="n">
        <v>2</v>
      </c>
      <c r="C2832" s="27" t="s">
        <v>53</v>
      </c>
      <c r="D2832" s="27" t="n">
        <v>1167</v>
      </c>
      <c r="E2832" s="24" t="s">
        <v>92</v>
      </c>
      <c r="F2832" s="15" t="n">
        <v>1</v>
      </c>
      <c r="G2832" s="15" t="n">
        <v>0</v>
      </c>
      <c r="H2832" s="2" t="n">
        <f aca="false">MAX(I2832:J2832)</f>
        <v>0</v>
      </c>
      <c r="I2832" s="15" t="n">
        <v>0</v>
      </c>
      <c r="J2832" s="15" t="n">
        <v>0</v>
      </c>
      <c r="K2832" s="15" t="n">
        <v>2.68606171881927</v>
      </c>
      <c r="L2832" s="15" t="n">
        <v>80</v>
      </c>
      <c r="M2832" s="25" t="n">
        <v>6.61072624</v>
      </c>
      <c r="N2832" s="0" t="str">
        <f aca="false">A2832&amp;"_"&amp;B2832</f>
        <v>MAW745_2</v>
      </c>
      <c r="O2832" s="0" t="n">
        <f aca="false">HLOOKUP(N2832,UP!$C$15:$AH$16,2,0)</f>
        <v>0</v>
      </c>
    </row>
    <row r="2833" customFormat="false" ht="15.75" hidden="false" customHeight="true" outlineLevel="0" collapsed="false">
      <c r="A2833" s="21" t="s">
        <v>55</v>
      </c>
      <c r="B2833" s="26" t="n">
        <v>2</v>
      </c>
      <c r="C2833" s="27" t="s">
        <v>56</v>
      </c>
      <c r="D2833" s="27" t="n">
        <v>1381</v>
      </c>
      <c r="E2833" s="24" t="s">
        <v>92</v>
      </c>
      <c r="F2833" s="15" t="n">
        <v>1</v>
      </c>
      <c r="G2833" s="15" t="n">
        <v>0</v>
      </c>
      <c r="H2833" s="2" t="n">
        <f aca="false">MAX(I2833:J2833)</f>
        <v>0</v>
      </c>
      <c r="I2833" s="15" t="n">
        <v>0</v>
      </c>
      <c r="J2833" s="15" t="n">
        <v>0</v>
      </c>
      <c r="K2833" s="15" t="n">
        <v>7.06222174545352</v>
      </c>
      <c r="L2833" s="15" t="n">
        <v>80</v>
      </c>
      <c r="M2833" s="25" t="n">
        <v>6.61072624</v>
      </c>
      <c r="N2833" s="0" t="str">
        <f aca="false">A2833&amp;"_"&amp;B2833</f>
        <v>MAW745_2</v>
      </c>
      <c r="O2833" s="0" t="n">
        <f aca="false">HLOOKUP(N2833,UP!$C$15:$AH$16,2,0)</f>
        <v>0</v>
      </c>
    </row>
    <row r="2834" customFormat="false" ht="15.75" hidden="false" customHeight="true" outlineLevel="0" collapsed="false">
      <c r="A2834" s="21" t="s">
        <v>55</v>
      </c>
      <c r="B2834" s="26" t="n">
        <v>2</v>
      </c>
      <c r="C2834" s="27" t="s">
        <v>56</v>
      </c>
      <c r="D2834" s="27" t="n">
        <v>1513</v>
      </c>
      <c r="E2834" s="24" t="s">
        <v>92</v>
      </c>
      <c r="F2834" s="15" t="n">
        <v>1</v>
      </c>
      <c r="G2834" s="15" t="n">
        <v>0</v>
      </c>
      <c r="H2834" s="2" t="n">
        <f aca="false">MAX(I2834:J2834)</f>
        <v>0</v>
      </c>
      <c r="I2834" s="15" t="n">
        <v>0</v>
      </c>
      <c r="J2834" s="15" t="n">
        <v>0</v>
      </c>
      <c r="K2834" s="15" t="n">
        <v>5.83707915036984</v>
      </c>
      <c r="L2834" s="15" t="n">
        <v>80</v>
      </c>
      <c r="M2834" s="25" t="n">
        <v>6.61072624</v>
      </c>
      <c r="N2834" s="0" t="str">
        <f aca="false">A2834&amp;"_"&amp;B2834</f>
        <v>MAW745_2</v>
      </c>
      <c r="O2834" s="0" t="n">
        <f aca="false">HLOOKUP(N2834,UP!$C$15:$AH$16,2,0)</f>
        <v>0</v>
      </c>
    </row>
    <row r="2835" customFormat="false" ht="15.75" hidden="false" customHeight="true" outlineLevel="0" collapsed="false">
      <c r="A2835" s="21" t="s">
        <v>55</v>
      </c>
      <c r="B2835" s="26" t="n">
        <v>2</v>
      </c>
      <c r="C2835" s="27" t="s">
        <v>56</v>
      </c>
      <c r="D2835" s="27" t="n">
        <v>1616</v>
      </c>
      <c r="E2835" s="24" t="s">
        <v>92</v>
      </c>
      <c r="F2835" s="15" t="n">
        <v>1</v>
      </c>
      <c r="G2835" s="15" t="n">
        <v>0</v>
      </c>
      <c r="H2835" s="2" t="n">
        <f aca="false">MAX(I2835:J2835)</f>
        <v>0</v>
      </c>
      <c r="I2835" s="15" t="n">
        <v>0</v>
      </c>
      <c r="J2835" s="15" t="n">
        <v>0</v>
      </c>
      <c r="K2835" s="15" t="n">
        <v>4.44755271968707</v>
      </c>
      <c r="L2835" s="15" t="n">
        <v>80</v>
      </c>
      <c r="M2835" s="25" t="n">
        <v>6.61072624</v>
      </c>
      <c r="N2835" s="0" t="str">
        <f aca="false">A2835&amp;"_"&amp;B2835</f>
        <v>MAW745_2</v>
      </c>
      <c r="O2835" s="0" t="n">
        <f aca="false">HLOOKUP(N2835,UP!$C$15:$AH$16,2,0)</f>
        <v>0</v>
      </c>
    </row>
    <row r="2836" customFormat="false" ht="15.75" hidden="false" customHeight="true" outlineLevel="0" collapsed="false">
      <c r="A2836" s="21" t="s">
        <v>55</v>
      </c>
      <c r="B2836" s="26" t="n">
        <v>2</v>
      </c>
      <c r="C2836" s="27" t="s">
        <v>56</v>
      </c>
      <c r="D2836" s="27" t="n">
        <v>1397</v>
      </c>
      <c r="E2836" s="24" t="s">
        <v>92</v>
      </c>
      <c r="F2836" s="15" t="n">
        <v>1</v>
      </c>
      <c r="G2836" s="15" t="n">
        <v>0</v>
      </c>
      <c r="H2836" s="2" t="n">
        <f aca="false">MAX(I2836:J2836)</f>
        <v>0</v>
      </c>
      <c r="I2836" s="15" t="n">
        <v>0</v>
      </c>
      <c r="J2836" s="15" t="n">
        <v>0</v>
      </c>
      <c r="K2836" s="15" t="n">
        <v>6.44760841268684</v>
      </c>
      <c r="L2836" s="15" t="n">
        <v>80</v>
      </c>
      <c r="M2836" s="25" t="n">
        <v>6.61072624</v>
      </c>
      <c r="N2836" s="0" t="str">
        <f aca="false">A2836&amp;"_"&amp;B2836</f>
        <v>MAW745_2</v>
      </c>
      <c r="O2836" s="0" t="n">
        <f aca="false">HLOOKUP(N2836,UP!$C$15:$AH$16,2,0)</f>
        <v>0</v>
      </c>
    </row>
    <row r="2837" customFormat="false" ht="15.75" hidden="false" customHeight="true" outlineLevel="0" collapsed="false">
      <c r="A2837" s="21" t="s">
        <v>55</v>
      </c>
      <c r="B2837" s="26" t="n">
        <v>2</v>
      </c>
      <c r="C2837" s="27" t="s">
        <v>56</v>
      </c>
      <c r="D2837" s="27" t="n">
        <v>1489</v>
      </c>
      <c r="E2837" s="24" t="s">
        <v>92</v>
      </c>
      <c r="F2837" s="15" t="n">
        <v>1</v>
      </c>
      <c r="G2837" s="15" t="n">
        <v>0</v>
      </c>
      <c r="H2837" s="2" t="n">
        <f aca="false">MAX(I2837:J2837)</f>
        <v>0</v>
      </c>
      <c r="I2837" s="15" t="n">
        <v>0</v>
      </c>
      <c r="J2837" s="15" t="n">
        <v>0</v>
      </c>
      <c r="K2837" s="15" t="n">
        <v>8.93194061323748</v>
      </c>
      <c r="L2837" s="15" t="n">
        <v>80</v>
      </c>
      <c r="M2837" s="25" t="n">
        <v>6.61072624</v>
      </c>
      <c r="N2837" s="0" t="str">
        <f aca="false">A2837&amp;"_"&amp;B2837</f>
        <v>MAW745_2</v>
      </c>
      <c r="O2837" s="0" t="n">
        <f aca="false">HLOOKUP(N2837,UP!$C$15:$AH$16,2,0)</f>
        <v>0</v>
      </c>
    </row>
    <row r="2838" customFormat="false" ht="15.75" hidden="false" customHeight="true" outlineLevel="0" collapsed="false">
      <c r="A2838" s="21" t="s">
        <v>55</v>
      </c>
      <c r="B2838" s="26" t="n">
        <v>2</v>
      </c>
      <c r="C2838" s="27" t="s">
        <v>56</v>
      </c>
      <c r="D2838" s="27" t="n">
        <v>1399</v>
      </c>
      <c r="E2838" s="24" t="s">
        <v>92</v>
      </c>
      <c r="F2838" s="15" t="n">
        <v>1</v>
      </c>
      <c r="G2838" s="15" t="n">
        <v>0</v>
      </c>
      <c r="H2838" s="2" t="n">
        <f aca="false">MAX(I2838:J2838)</f>
        <v>0</v>
      </c>
      <c r="I2838" s="15" t="n">
        <v>0</v>
      </c>
      <c r="J2838" s="15" t="n">
        <v>0</v>
      </c>
      <c r="K2838" s="15" t="n">
        <v>9.8872203993778</v>
      </c>
      <c r="L2838" s="15" t="n">
        <v>80</v>
      </c>
      <c r="M2838" s="25" t="n">
        <v>6.61072624</v>
      </c>
      <c r="N2838" s="0" t="str">
        <f aca="false">A2838&amp;"_"&amp;B2838</f>
        <v>MAW745_2</v>
      </c>
      <c r="O2838" s="0" t="n">
        <f aca="false">HLOOKUP(N2838,UP!$C$15:$AH$16,2,0)</f>
        <v>0</v>
      </c>
    </row>
    <row r="2839" customFormat="false" ht="15.75" hidden="false" customHeight="true" outlineLevel="0" collapsed="false">
      <c r="A2839" s="21" t="s">
        <v>55</v>
      </c>
      <c r="B2839" s="26" t="n">
        <v>2</v>
      </c>
      <c r="C2839" s="27" t="s">
        <v>56</v>
      </c>
      <c r="D2839" s="27" t="n">
        <v>1601</v>
      </c>
      <c r="E2839" s="24" t="s">
        <v>92</v>
      </c>
      <c r="F2839" s="15" t="n">
        <v>1</v>
      </c>
      <c r="G2839" s="15" t="n">
        <v>0</v>
      </c>
      <c r="H2839" s="2" t="n">
        <f aca="false">MAX(I2839:J2839)</f>
        <v>0</v>
      </c>
      <c r="I2839" s="15" t="n">
        <v>0</v>
      </c>
      <c r="J2839" s="15" t="n">
        <v>0</v>
      </c>
      <c r="K2839" s="15" t="n">
        <v>8.2907415526398</v>
      </c>
      <c r="L2839" s="15" t="n">
        <v>80</v>
      </c>
      <c r="M2839" s="25" t="n">
        <v>6.61072624</v>
      </c>
      <c r="N2839" s="0" t="str">
        <f aca="false">A2839&amp;"_"&amp;B2839</f>
        <v>MAW745_2</v>
      </c>
      <c r="O2839" s="0" t="n">
        <f aca="false">HLOOKUP(N2839,UP!$C$15:$AH$16,2,0)</f>
        <v>0</v>
      </c>
    </row>
    <row r="2840" customFormat="false" ht="15.75" hidden="false" customHeight="true" outlineLevel="0" collapsed="false">
      <c r="A2840" s="21" t="s">
        <v>55</v>
      </c>
      <c r="B2840" s="26" t="n">
        <v>2</v>
      </c>
      <c r="C2840" s="27" t="s">
        <v>56</v>
      </c>
      <c r="D2840" s="27" t="n">
        <v>1487</v>
      </c>
      <c r="E2840" s="24" t="s">
        <v>92</v>
      </c>
      <c r="F2840" s="15" t="n">
        <v>1</v>
      </c>
      <c r="G2840" s="15" t="n">
        <v>0</v>
      </c>
      <c r="H2840" s="2" t="n">
        <f aca="false">MAX(I2840:J2840)</f>
        <v>0</v>
      </c>
      <c r="I2840" s="15" t="n">
        <v>0</v>
      </c>
      <c r="J2840" s="15" t="n">
        <v>0</v>
      </c>
      <c r="K2840" s="15" t="n">
        <v>7.58459006392916</v>
      </c>
      <c r="L2840" s="15" t="n">
        <v>80</v>
      </c>
      <c r="M2840" s="25" t="n">
        <v>6.61072624</v>
      </c>
      <c r="N2840" s="0" t="str">
        <f aca="false">A2840&amp;"_"&amp;B2840</f>
        <v>MAW745_2</v>
      </c>
      <c r="O2840" s="0" t="n">
        <f aca="false">HLOOKUP(N2840,UP!$C$15:$AH$16,2,0)</f>
        <v>0</v>
      </c>
    </row>
    <row r="2841" customFormat="false" ht="15.75" hidden="false" customHeight="true" outlineLevel="0" collapsed="false">
      <c r="A2841" s="21" t="s">
        <v>55</v>
      </c>
      <c r="B2841" s="26" t="n">
        <v>2</v>
      </c>
      <c r="C2841" s="27" t="s">
        <v>56</v>
      </c>
      <c r="D2841" s="27" t="n">
        <v>1614</v>
      </c>
      <c r="E2841" s="24" t="s">
        <v>92</v>
      </c>
      <c r="F2841" s="15" t="n">
        <v>1</v>
      </c>
      <c r="G2841" s="15" t="n">
        <v>0</v>
      </c>
      <c r="H2841" s="2" t="n">
        <f aca="false">MAX(I2841:J2841)</f>
        <v>0</v>
      </c>
      <c r="I2841" s="15" t="n">
        <v>0</v>
      </c>
      <c r="J2841" s="15" t="n">
        <v>0</v>
      </c>
      <c r="K2841" s="15" t="n">
        <v>9.94706773942868</v>
      </c>
      <c r="L2841" s="15" t="n">
        <v>80</v>
      </c>
      <c r="M2841" s="25" t="n">
        <v>6.61072624</v>
      </c>
      <c r="N2841" s="0" t="str">
        <f aca="false">A2841&amp;"_"&amp;B2841</f>
        <v>MAW745_2</v>
      </c>
      <c r="O2841" s="0" t="n">
        <f aca="false">HLOOKUP(N2841,UP!$C$15:$AH$16,2,0)</f>
        <v>0</v>
      </c>
    </row>
    <row r="2842" customFormat="false" ht="15.75" hidden="false" customHeight="true" outlineLevel="0" collapsed="false">
      <c r="A2842" s="21" t="s">
        <v>55</v>
      </c>
      <c r="B2842" s="26" t="n">
        <v>2</v>
      </c>
      <c r="C2842" s="27" t="s">
        <v>56</v>
      </c>
      <c r="D2842" s="27" t="n">
        <v>1526</v>
      </c>
      <c r="E2842" s="24" t="s">
        <v>92</v>
      </c>
      <c r="F2842" s="15" t="n">
        <v>1</v>
      </c>
      <c r="G2842" s="15" t="n">
        <v>0</v>
      </c>
      <c r="H2842" s="2" t="n">
        <f aca="false">MAX(I2842:J2842)</f>
        <v>0</v>
      </c>
      <c r="I2842" s="15" t="n">
        <v>0</v>
      </c>
      <c r="J2842" s="15" t="n">
        <v>0</v>
      </c>
      <c r="K2842" s="15" t="n">
        <v>7.56652590617102</v>
      </c>
      <c r="L2842" s="15" t="n">
        <v>80</v>
      </c>
      <c r="M2842" s="25" t="n">
        <v>6.61072624</v>
      </c>
      <c r="N2842" s="0" t="str">
        <f aca="false">A2842&amp;"_"&amp;B2842</f>
        <v>MAW745_2</v>
      </c>
      <c r="O2842" s="0" t="n">
        <f aca="false">HLOOKUP(N2842,UP!$C$15:$AH$16,2,0)</f>
        <v>0</v>
      </c>
    </row>
    <row r="2843" customFormat="false" ht="15.75" hidden="false" customHeight="true" outlineLevel="0" collapsed="false">
      <c r="A2843" s="21" t="s">
        <v>55</v>
      </c>
      <c r="B2843" s="26" t="n">
        <v>2</v>
      </c>
      <c r="C2843" s="27" t="s">
        <v>56</v>
      </c>
      <c r="D2843" s="27" t="n">
        <v>1605</v>
      </c>
      <c r="E2843" s="24" t="s">
        <v>92</v>
      </c>
      <c r="F2843" s="15" t="n">
        <v>1</v>
      </c>
      <c r="G2843" s="15" t="n">
        <v>0</v>
      </c>
      <c r="H2843" s="2" t="n">
        <f aca="false">MAX(I2843:J2843)</f>
        <v>0</v>
      </c>
      <c r="I2843" s="15" t="n">
        <v>0</v>
      </c>
      <c r="J2843" s="15" t="n">
        <v>0</v>
      </c>
      <c r="K2843" s="15" t="n">
        <v>6.15587226489286</v>
      </c>
      <c r="L2843" s="15" t="n">
        <v>80</v>
      </c>
      <c r="M2843" s="25" t="n">
        <v>6.61072624</v>
      </c>
      <c r="N2843" s="0" t="str">
        <f aca="false">A2843&amp;"_"&amp;B2843</f>
        <v>MAW745_2</v>
      </c>
      <c r="O2843" s="0" t="n">
        <f aca="false">HLOOKUP(N2843,UP!$C$15:$AH$16,2,0)</f>
        <v>0</v>
      </c>
    </row>
    <row r="2844" customFormat="false" ht="15.75" hidden="false" customHeight="true" outlineLevel="0" collapsed="false">
      <c r="A2844" s="21" t="s">
        <v>55</v>
      </c>
      <c r="B2844" s="26" t="n">
        <v>2</v>
      </c>
      <c r="C2844" s="27" t="s">
        <v>56</v>
      </c>
      <c r="D2844" s="27" t="n">
        <v>1145</v>
      </c>
      <c r="E2844" s="24" t="s">
        <v>92</v>
      </c>
      <c r="F2844" s="15" t="n">
        <v>1</v>
      </c>
      <c r="G2844" s="15" t="n">
        <v>0</v>
      </c>
      <c r="H2844" s="2" t="n">
        <f aca="false">MAX(I2844:J2844)</f>
        <v>0</v>
      </c>
      <c r="I2844" s="15" t="n">
        <v>0</v>
      </c>
      <c r="J2844" s="15" t="n">
        <v>0</v>
      </c>
      <c r="K2844" s="15" t="n">
        <v>3.99484921830478</v>
      </c>
      <c r="L2844" s="15" t="n">
        <v>80</v>
      </c>
      <c r="M2844" s="25" t="n">
        <v>6.61072624</v>
      </c>
      <c r="N2844" s="0" t="str">
        <f aca="false">A2844&amp;"_"&amp;B2844</f>
        <v>MAW745_2</v>
      </c>
      <c r="O2844" s="0" t="n">
        <f aca="false">HLOOKUP(N2844,UP!$C$15:$AH$16,2,0)</f>
        <v>0</v>
      </c>
    </row>
    <row r="2845" customFormat="false" ht="15.75" hidden="false" customHeight="true" outlineLevel="0" collapsed="false">
      <c r="A2845" s="21" t="s">
        <v>55</v>
      </c>
      <c r="B2845" s="26" t="n">
        <v>2</v>
      </c>
      <c r="C2845" s="27" t="s">
        <v>56</v>
      </c>
      <c r="D2845" s="27" t="n">
        <v>1317</v>
      </c>
      <c r="E2845" s="24" t="s">
        <v>92</v>
      </c>
      <c r="F2845" s="15" t="n">
        <v>1</v>
      </c>
      <c r="G2845" s="15" t="n">
        <v>0</v>
      </c>
      <c r="H2845" s="2" t="n">
        <f aca="false">MAX(I2845:J2845)</f>
        <v>0</v>
      </c>
      <c r="I2845" s="15" t="n">
        <v>0</v>
      </c>
      <c r="J2845" s="15" t="n">
        <v>0</v>
      </c>
      <c r="K2845" s="15" t="n">
        <v>8.35294508718088</v>
      </c>
      <c r="L2845" s="15" t="n">
        <v>80</v>
      </c>
      <c r="M2845" s="25" t="n">
        <v>6.61072624</v>
      </c>
      <c r="N2845" s="0" t="str">
        <f aca="false">A2845&amp;"_"&amp;B2845</f>
        <v>MAW745_2</v>
      </c>
      <c r="O2845" s="0" t="n">
        <f aca="false">HLOOKUP(N2845,UP!$C$15:$AH$16,2,0)</f>
        <v>0</v>
      </c>
    </row>
    <row r="2846" customFormat="false" ht="15.75" hidden="false" customHeight="true" outlineLevel="0" collapsed="false">
      <c r="A2846" s="21" t="s">
        <v>55</v>
      </c>
      <c r="B2846" s="26" t="n">
        <v>2</v>
      </c>
      <c r="C2846" s="27" t="s">
        <v>56</v>
      </c>
      <c r="D2846" s="27" t="n">
        <v>1464</v>
      </c>
      <c r="E2846" s="24" t="s">
        <v>92</v>
      </c>
      <c r="F2846" s="15" t="n">
        <v>1</v>
      </c>
      <c r="G2846" s="15" t="n">
        <v>0</v>
      </c>
      <c r="H2846" s="2" t="n">
        <f aca="false">MAX(I2846:J2846)</f>
        <v>0</v>
      </c>
      <c r="I2846" s="15" t="n">
        <v>0</v>
      </c>
      <c r="J2846" s="15" t="n">
        <v>0</v>
      </c>
      <c r="K2846" s="15" t="n">
        <v>5.00298630084174</v>
      </c>
      <c r="L2846" s="15" t="n">
        <v>80</v>
      </c>
      <c r="M2846" s="25" t="n">
        <v>6.61072624</v>
      </c>
      <c r="N2846" s="0" t="str">
        <f aca="false">A2846&amp;"_"&amp;B2846</f>
        <v>MAW745_2</v>
      </c>
      <c r="O2846" s="0" t="n">
        <f aca="false">HLOOKUP(N2846,UP!$C$15:$AH$16,2,0)</f>
        <v>0</v>
      </c>
    </row>
    <row r="2847" customFormat="false" ht="15.75" hidden="false" customHeight="true" outlineLevel="0" collapsed="false">
      <c r="A2847" s="21" t="s">
        <v>55</v>
      </c>
      <c r="B2847" s="26" t="n">
        <v>2</v>
      </c>
      <c r="C2847" s="27" t="s">
        <v>60</v>
      </c>
      <c r="D2847" s="27" t="n">
        <v>1108</v>
      </c>
      <c r="E2847" s="24" t="s">
        <v>92</v>
      </c>
      <c r="F2847" s="15" t="n">
        <v>1</v>
      </c>
      <c r="G2847" s="15" t="n">
        <v>0</v>
      </c>
      <c r="H2847" s="2" t="n">
        <f aca="false">MAX(I2847:J2847)</f>
        <v>0</v>
      </c>
      <c r="I2847" s="15" t="n">
        <v>0</v>
      </c>
      <c r="J2847" s="15" t="n">
        <v>0</v>
      </c>
      <c r="K2847" s="15" t="n">
        <v>5.73403491133209</v>
      </c>
      <c r="L2847" s="15" t="n">
        <v>80</v>
      </c>
      <c r="M2847" s="25" t="n">
        <v>6.61072624</v>
      </c>
      <c r="N2847" s="0" t="str">
        <f aca="false">A2847&amp;"_"&amp;B2847</f>
        <v>MAW745_2</v>
      </c>
      <c r="O2847" s="0" t="n">
        <f aca="false">HLOOKUP(N2847,UP!$C$15:$AH$16,2,0)</f>
        <v>0</v>
      </c>
    </row>
    <row r="2848" customFormat="false" ht="15.75" hidden="false" customHeight="true" outlineLevel="0" collapsed="false">
      <c r="A2848" s="21" t="s">
        <v>55</v>
      </c>
      <c r="B2848" s="26" t="n">
        <v>2</v>
      </c>
      <c r="C2848" s="27" t="s">
        <v>56</v>
      </c>
      <c r="D2848" s="27" t="n">
        <v>1132</v>
      </c>
      <c r="E2848" s="24" t="s">
        <v>92</v>
      </c>
      <c r="F2848" s="15" t="n">
        <v>1</v>
      </c>
      <c r="G2848" s="15" t="n">
        <v>0</v>
      </c>
      <c r="H2848" s="2" t="n">
        <f aca="false">MAX(I2848:J2848)</f>
        <v>0</v>
      </c>
      <c r="I2848" s="15" t="n">
        <v>0</v>
      </c>
      <c r="J2848" s="15" t="n">
        <v>0</v>
      </c>
      <c r="K2848" s="15" t="n">
        <v>5.55433581154675</v>
      </c>
      <c r="L2848" s="15" t="n">
        <v>80</v>
      </c>
      <c r="M2848" s="25" t="n">
        <v>6.61072624</v>
      </c>
      <c r="N2848" s="0" t="str">
        <f aca="false">A2848&amp;"_"&amp;B2848</f>
        <v>MAW745_2</v>
      </c>
      <c r="O2848" s="0" t="n">
        <f aca="false">HLOOKUP(N2848,UP!$C$15:$AH$16,2,0)</f>
        <v>0</v>
      </c>
    </row>
    <row r="2849" customFormat="false" ht="15.75" hidden="false" customHeight="true" outlineLevel="0" collapsed="false">
      <c r="A2849" s="21" t="s">
        <v>55</v>
      </c>
      <c r="B2849" s="26" t="n">
        <v>1</v>
      </c>
      <c r="C2849" s="27" t="s">
        <v>72</v>
      </c>
      <c r="D2849" s="27" t="n">
        <v>1072</v>
      </c>
      <c r="E2849" s="24" t="s">
        <v>92</v>
      </c>
      <c r="F2849" s="15" t="n">
        <v>1</v>
      </c>
      <c r="G2849" s="15" t="n">
        <v>0</v>
      </c>
      <c r="H2849" s="2" t="n">
        <f aca="false">MAX(I2849:J2849)</f>
        <v>0</v>
      </c>
      <c r="I2849" s="15" t="n">
        <v>0</v>
      </c>
      <c r="J2849" s="15" t="n">
        <v>0</v>
      </c>
      <c r="K2849" s="15" t="n">
        <v>5.022464175294</v>
      </c>
      <c r="L2849" s="15" t="n">
        <v>80</v>
      </c>
      <c r="M2849" s="25" t="n">
        <v>6.61072624</v>
      </c>
      <c r="N2849" s="0" t="str">
        <f aca="false">A2849&amp;"_"&amp;B2849</f>
        <v>MAW745_1</v>
      </c>
      <c r="O2849" s="0" t="n">
        <f aca="false">HLOOKUP(N2849,UP!$C$15:$AH$16,2,0)</f>
        <v>0</v>
      </c>
    </row>
    <row r="2850" customFormat="false" ht="15.75" hidden="false" customHeight="true" outlineLevel="0" collapsed="false">
      <c r="A2850" s="21" t="s">
        <v>55</v>
      </c>
      <c r="B2850" s="26" t="n">
        <v>1</v>
      </c>
      <c r="C2850" s="27" t="s">
        <v>99</v>
      </c>
      <c r="D2850" s="27" t="n">
        <v>1073</v>
      </c>
      <c r="E2850" s="24" t="s">
        <v>92</v>
      </c>
      <c r="F2850" s="15" t="n">
        <v>1</v>
      </c>
      <c r="G2850" s="15" t="n">
        <v>0</v>
      </c>
      <c r="H2850" s="2" t="n">
        <f aca="false">MAX(I2850:J2850)</f>
        <v>0</v>
      </c>
      <c r="I2850" s="15" t="n">
        <v>0</v>
      </c>
      <c r="J2850" s="15" t="n">
        <v>0</v>
      </c>
      <c r="K2850" s="15" t="n">
        <v>8.26631566975814</v>
      </c>
      <c r="L2850" s="15" t="n">
        <v>80</v>
      </c>
      <c r="M2850" s="25" t="n">
        <v>6.61072624</v>
      </c>
      <c r="N2850" s="0" t="str">
        <f aca="false">A2850&amp;"_"&amp;B2850</f>
        <v>MAW745_1</v>
      </c>
      <c r="O2850" s="0" t="n">
        <f aca="false">HLOOKUP(N2850,UP!$C$15:$AH$16,2,0)</f>
        <v>0</v>
      </c>
    </row>
    <row r="2851" customFormat="false" ht="15.75" hidden="false" customHeight="true" outlineLevel="0" collapsed="false">
      <c r="A2851" s="21" t="s">
        <v>55</v>
      </c>
      <c r="B2851" s="26" t="n">
        <v>1</v>
      </c>
      <c r="C2851" s="27" t="s">
        <v>99</v>
      </c>
      <c r="D2851" s="27" t="n">
        <v>1438</v>
      </c>
      <c r="E2851" s="24" t="s">
        <v>92</v>
      </c>
      <c r="F2851" s="15" t="n">
        <v>1</v>
      </c>
      <c r="G2851" s="15" t="n">
        <v>0</v>
      </c>
      <c r="H2851" s="2" t="n">
        <f aca="false">MAX(I2851:J2851)</f>
        <v>0</v>
      </c>
      <c r="I2851" s="15" t="n">
        <v>0</v>
      </c>
      <c r="J2851" s="15" t="n">
        <v>0</v>
      </c>
      <c r="K2851" s="15" t="n">
        <v>6.71672509337498</v>
      </c>
      <c r="L2851" s="15" t="n">
        <v>80</v>
      </c>
      <c r="M2851" s="25" t="n">
        <v>6.61072624</v>
      </c>
      <c r="N2851" s="0" t="str">
        <f aca="false">A2851&amp;"_"&amp;B2851</f>
        <v>MAW745_1</v>
      </c>
      <c r="O2851" s="0" t="n">
        <f aca="false">HLOOKUP(N2851,UP!$C$15:$AH$16,2,0)</f>
        <v>0</v>
      </c>
    </row>
    <row r="2852" customFormat="false" ht="15.75" hidden="false" customHeight="true" outlineLevel="0" collapsed="false">
      <c r="A2852" s="21" t="s">
        <v>55</v>
      </c>
      <c r="B2852" s="26" t="n">
        <v>1</v>
      </c>
      <c r="C2852" s="27" t="s">
        <v>56</v>
      </c>
      <c r="D2852" s="27" t="n">
        <v>1094</v>
      </c>
      <c r="E2852" s="24" t="s">
        <v>92</v>
      </c>
      <c r="F2852" s="15" t="n">
        <v>1</v>
      </c>
      <c r="G2852" s="15" t="n">
        <v>0</v>
      </c>
      <c r="H2852" s="2" t="n">
        <f aca="false">MAX(I2852:J2852)</f>
        <v>0</v>
      </c>
      <c r="I2852" s="15" t="n">
        <v>0</v>
      </c>
      <c r="J2852" s="15" t="n">
        <v>0</v>
      </c>
      <c r="K2852" s="15" t="n">
        <v>7.01533347509869</v>
      </c>
      <c r="L2852" s="15" t="n">
        <v>80</v>
      </c>
      <c r="M2852" s="25" t="n">
        <v>6.61072624</v>
      </c>
      <c r="N2852" s="0" t="str">
        <f aca="false">A2852&amp;"_"&amp;B2852</f>
        <v>MAW745_1</v>
      </c>
      <c r="O2852" s="0" t="n">
        <f aca="false">HLOOKUP(N2852,UP!$C$15:$AH$16,2,0)</f>
        <v>0</v>
      </c>
    </row>
    <row r="2853" customFormat="false" ht="15.75" hidden="false" customHeight="true" outlineLevel="0" collapsed="false">
      <c r="A2853" s="21" t="s">
        <v>55</v>
      </c>
      <c r="B2853" s="26" t="n">
        <v>1</v>
      </c>
      <c r="C2853" s="27" t="s">
        <v>56</v>
      </c>
      <c r="D2853" s="27" t="n">
        <v>1286</v>
      </c>
      <c r="E2853" s="24" t="s">
        <v>92</v>
      </c>
      <c r="F2853" s="15" t="n">
        <v>1</v>
      </c>
      <c r="G2853" s="15" t="n">
        <v>0</v>
      </c>
      <c r="H2853" s="2" t="n">
        <f aca="false">MAX(I2853:J2853)</f>
        <v>0</v>
      </c>
      <c r="I2853" s="15" t="n">
        <v>0</v>
      </c>
      <c r="J2853" s="15" t="n">
        <v>0</v>
      </c>
      <c r="K2853" s="15" t="n">
        <v>9.33838416279566</v>
      </c>
      <c r="L2853" s="15" t="n">
        <v>80</v>
      </c>
      <c r="M2853" s="25" t="n">
        <v>6.61072624</v>
      </c>
      <c r="N2853" s="0" t="str">
        <f aca="false">A2853&amp;"_"&amp;B2853</f>
        <v>MAW745_1</v>
      </c>
      <c r="O2853" s="0" t="n">
        <f aca="false">HLOOKUP(N2853,UP!$C$15:$AH$16,2,0)</f>
        <v>0</v>
      </c>
    </row>
    <row r="2854" customFormat="false" ht="15.75" hidden="false" customHeight="true" outlineLevel="0" collapsed="false">
      <c r="A2854" s="21" t="s">
        <v>55</v>
      </c>
      <c r="B2854" s="26" t="n">
        <v>1</v>
      </c>
      <c r="C2854" s="27" t="s">
        <v>56</v>
      </c>
      <c r="D2854" s="27" t="n">
        <v>1259</v>
      </c>
      <c r="E2854" s="24" t="s">
        <v>92</v>
      </c>
      <c r="F2854" s="15" t="n">
        <v>1</v>
      </c>
      <c r="G2854" s="15" t="n">
        <v>0</v>
      </c>
      <c r="H2854" s="2" t="n">
        <f aca="false">MAX(I2854:J2854)</f>
        <v>0</v>
      </c>
      <c r="I2854" s="15" t="n">
        <v>0</v>
      </c>
      <c r="J2854" s="15" t="n">
        <v>0</v>
      </c>
      <c r="K2854" s="15" t="n">
        <v>2.65071880146639</v>
      </c>
      <c r="L2854" s="15" t="n">
        <v>80</v>
      </c>
      <c r="M2854" s="25" t="n">
        <v>6.61072624</v>
      </c>
      <c r="N2854" s="0" t="str">
        <f aca="false">A2854&amp;"_"&amp;B2854</f>
        <v>MAW745_1</v>
      </c>
      <c r="O2854" s="0" t="n">
        <f aca="false">HLOOKUP(N2854,UP!$C$15:$AH$16,2,0)</f>
        <v>0</v>
      </c>
    </row>
    <row r="2855" customFormat="false" ht="15.75" hidden="false" customHeight="true" outlineLevel="0" collapsed="false">
      <c r="A2855" s="21" t="s">
        <v>55</v>
      </c>
      <c r="B2855" s="26" t="n">
        <v>1</v>
      </c>
      <c r="C2855" s="27" t="s">
        <v>56</v>
      </c>
      <c r="D2855" s="27" t="n">
        <v>1260</v>
      </c>
      <c r="E2855" s="24" t="s">
        <v>92</v>
      </c>
      <c r="F2855" s="15" t="n">
        <v>1</v>
      </c>
      <c r="G2855" s="15" t="n">
        <v>0</v>
      </c>
      <c r="H2855" s="2" t="n">
        <f aca="false">MAX(I2855:J2855)</f>
        <v>0</v>
      </c>
      <c r="I2855" s="15" t="n">
        <v>0</v>
      </c>
      <c r="J2855" s="15" t="n">
        <v>0</v>
      </c>
      <c r="K2855" s="15" t="n">
        <v>4.81056375080937</v>
      </c>
      <c r="L2855" s="15" t="n">
        <v>80</v>
      </c>
      <c r="M2855" s="25" t="n">
        <v>6.61072624</v>
      </c>
      <c r="N2855" s="0" t="str">
        <f aca="false">A2855&amp;"_"&amp;B2855</f>
        <v>MAW745_1</v>
      </c>
      <c r="O2855" s="0" t="n">
        <f aca="false">HLOOKUP(N2855,UP!$C$15:$AH$16,2,0)</f>
        <v>0</v>
      </c>
    </row>
    <row r="2856" customFormat="false" ht="15.75" hidden="false" customHeight="true" outlineLevel="0" collapsed="false">
      <c r="A2856" s="21" t="s">
        <v>55</v>
      </c>
      <c r="B2856" s="26" t="n">
        <v>1</v>
      </c>
      <c r="C2856" s="27" t="s">
        <v>65</v>
      </c>
      <c r="D2856" s="27" t="n">
        <v>1253</v>
      </c>
      <c r="E2856" s="24" t="s">
        <v>92</v>
      </c>
      <c r="F2856" s="15" t="n">
        <v>1</v>
      </c>
      <c r="G2856" s="15" t="n">
        <v>0</v>
      </c>
      <c r="H2856" s="2" t="n">
        <f aca="false">MAX(I2856:J2856)</f>
        <v>0</v>
      </c>
      <c r="I2856" s="15" t="n">
        <v>0</v>
      </c>
      <c r="J2856" s="15" t="n">
        <v>0</v>
      </c>
      <c r="K2856" s="15" t="n">
        <v>8.24479576008105</v>
      </c>
      <c r="L2856" s="15" t="n">
        <v>80</v>
      </c>
      <c r="M2856" s="25" t="n">
        <v>6.61072624</v>
      </c>
      <c r="N2856" s="0" t="str">
        <f aca="false">A2856&amp;"_"&amp;B2856</f>
        <v>MAW745_1</v>
      </c>
      <c r="O2856" s="0" t="n">
        <f aca="false">HLOOKUP(N2856,UP!$C$15:$AH$16,2,0)</f>
        <v>0</v>
      </c>
    </row>
    <row r="2857" customFormat="false" ht="15.75" hidden="false" customHeight="true" outlineLevel="0" collapsed="false">
      <c r="A2857" s="21" t="s">
        <v>55</v>
      </c>
      <c r="B2857" s="26" t="n">
        <v>1</v>
      </c>
      <c r="C2857" s="27" t="s">
        <v>56</v>
      </c>
      <c r="D2857" s="27" t="n">
        <v>1414</v>
      </c>
      <c r="E2857" s="24" t="s">
        <v>92</v>
      </c>
      <c r="F2857" s="15" t="n">
        <v>1</v>
      </c>
      <c r="G2857" s="15" t="n">
        <v>0</v>
      </c>
      <c r="H2857" s="2" t="n">
        <f aca="false">MAX(I2857:J2857)</f>
        <v>0</v>
      </c>
      <c r="I2857" s="15" t="n">
        <v>0</v>
      </c>
      <c r="J2857" s="15" t="n">
        <v>0</v>
      </c>
      <c r="K2857" s="15" t="n">
        <v>6.30199559319296</v>
      </c>
      <c r="L2857" s="15" t="n">
        <v>80</v>
      </c>
      <c r="M2857" s="25" t="n">
        <v>6.61072624</v>
      </c>
      <c r="N2857" s="0" t="str">
        <f aca="false">A2857&amp;"_"&amp;B2857</f>
        <v>MAW745_1</v>
      </c>
      <c r="O2857" s="0" t="n">
        <f aca="false">HLOOKUP(N2857,UP!$C$15:$AH$16,2,0)</f>
        <v>0</v>
      </c>
    </row>
    <row r="2858" customFormat="false" ht="15.75" hidden="false" customHeight="true" outlineLevel="0" collapsed="false">
      <c r="A2858" s="21" t="s">
        <v>55</v>
      </c>
      <c r="B2858" s="26" t="n">
        <v>1</v>
      </c>
      <c r="C2858" s="27" t="s">
        <v>56</v>
      </c>
      <c r="D2858" s="27" t="n">
        <v>1026</v>
      </c>
      <c r="E2858" s="24" t="s">
        <v>92</v>
      </c>
      <c r="F2858" s="15" t="n">
        <v>1</v>
      </c>
      <c r="G2858" s="15" t="n">
        <v>0</v>
      </c>
      <c r="H2858" s="2" t="n">
        <f aca="false">MAX(I2858:J2858)</f>
        <v>0</v>
      </c>
      <c r="I2858" s="15" t="n">
        <v>0</v>
      </c>
      <c r="J2858" s="15" t="n">
        <v>0</v>
      </c>
      <c r="K2858" s="15" t="n">
        <v>6.45832909761722</v>
      </c>
      <c r="L2858" s="15" t="n">
        <v>80</v>
      </c>
      <c r="M2858" s="25" t="n">
        <v>6.61072624</v>
      </c>
      <c r="N2858" s="0" t="str">
        <f aca="false">A2858&amp;"_"&amp;B2858</f>
        <v>MAW745_1</v>
      </c>
      <c r="O2858" s="0" t="n">
        <f aca="false">HLOOKUP(N2858,UP!$C$15:$AH$16,2,0)</f>
        <v>0</v>
      </c>
    </row>
    <row r="2859" customFormat="false" ht="15.75" hidden="false" customHeight="true" outlineLevel="0" collapsed="false">
      <c r="A2859" s="21" t="s">
        <v>55</v>
      </c>
      <c r="B2859" s="26" t="n">
        <v>1</v>
      </c>
      <c r="C2859" s="27" t="s">
        <v>56</v>
      </c>
      <c r="D2859" s="27" t="n">
        <v>1213</v>
      </c>
      <c r="E2859" s="24" t="s">
        <v>92</v>
      </c>
      <c r="F2859" s="15" t="n">
        <v>1</v>
      </c>
      <c r="G2859" s="15" t="n">
        <v>0</v>
      </c>
      <c r="H2859" s="2" t="n">
        <f aca="false">MAX(I2859:J2859)</f>
        <v>0</v>
      </c>
      <c r="I2859" s="15" t="n">
        <v>0</v>
      </c>
      <c r="J2859" s="15" t="n">
        <v>0</v>
      </c>
      <c r="K2859" s="15" t="n">
        <v>6.97951931884776</v>
      </c>
      <c r="L2859" s="15" t="n">
        <v>80</v>
      </c>
      <c r="M2859" s="25" t="n">
        <v>6.61072624</v>
      </c>
      <c r="N2859" s="0" t="str">
        <f aca="false">A2859&amp;"_"&amp;B2859</f>
        <v>MAW745_1</v>
      </c>
      <c r="O2859" s="0" t="n">
        <f aca="false">HLOOKUP(N2859,UP!$C$15:$AH$16,2,0)</f>
        <v>0</v>
      </c>
    </row>
    <row r="2860" customFormat="false" ht="15.75" hidden="false" customHeight="true" outlineLevel="0" collapsed="false">
      <c r="A2860" s="21" t="s">
        <v>55</v>
      </c>
      <c r="B2860" s="26" t="n">
        <v>1</v>
      </c>
      <c r="C2860" s="27" t="s">
        <v>56</v>
      </c>
      <c r="D2860" s="27" t="n">
        <v>1263</v>
      </c>
      <c r="E2860" s="24" t="s">
        <v>92</v>
      </c>
      <c r="F2860" s="15" t="n">
        <v>1</v>
      </c>
      <c r="G2860" s="15" t="n">
        <v>0</v>
      </c>
      <c r="H2860" s="2" t="n">
        <f aca="false">MAX(I2860:J2860)</f>
        <v>0</v>
      </c>
      <c r="I2860" s="15" t="n">
        <v>0</v>
      </c>
      <c r="J2860" s="15" t="n">
        <v>0</v>
      </c>
      <c r="K2860" s="15" t="n">
        <v>9.20957886399848</v>
      </c>
      <c r="L2860" s="15" t="n">
        <v>80</v>
      </c>
      <c r="M2860" s="25" t="n">
        <v>6.61072624</v>
      </c>
      <c r="N2860" s="0" t="str">
        <f aca="false">A2860&amp;"_"&amp;B2860</f>
        <v>MAW745_1</v>
      </c>
      <c r="O2860" s="0" t="n">
        <f aca="false">HLOOKUP(N2860,UP!$C$15:$AH$16,2,0)</f>
        <v>0</v>
      </c>
    </row>
    <row r="2861" customFormat="false" ht="15.75" hidden="false" customHeight="true" outlineLevel="0" collapsed="false">
      <c r="A2861" s="21" t="s">
        <v>55</v>
      </c>
      <c r="B2861" s="26" t="n">
        <v>1</v>
      </c>
      <c r="C2861" s="27" t="s">
        <v>56</v>
      </c>
      <c r="D2861" s="27" t="n">
        <v>1433</v>
      </c>
      <c r="E2861" s="24" t="s">
        <v>92</v>
      </c>
      <c r="F2861" s="15" t="n">
        <v>1</v>
      </c>
      <c r="G2861" s="15" t="n">
        <v>0</v>
      </c>
      <c r="H2861" s="2" t="n">
        <f aca="false">MAX(I2861:J2861)</f>
        <v>0</v>
      </c>
      <c r="I2861" s="15" t="n">
        <v>0</v>
      </c>
      <c r="J2861" s="15" t="n">
        <v>0</v>
      </c>
      <c r="K2861" s="15" t="n">
        <v>7.74716748375243</v>
      </c>
      <c r="L2861" s="15" t="n">
        <v>80</v>
      </c>
      <c r="M2861" s="25" t="n">
        <v>6.61072624</v>
      </c>
      <c r="N2861" s="0" t="str">
        <f aca="false">A2861&amp;"_"&amp;B2861</f>
        <v>MAW745_1</v>
      </c>
      <c r="O2861" s="0" t="n">
        <f aca="false">HLOOKUP(N2861,UP!$C$15:$AH$16,2,0)</f>
        <v>0</v>
      </c>
    </row>
    <row r="2862" customFormat="false" ht="15.75" hidden="false" customHeight="true" outlineLevel="0" collapsed="false">
      <c r="A2862" s="21" t="s">
        <v>55</v>
      </c>
      <c r="B2862" s="26" t="n">
        <v>1</v>
      </c>
      <c r="C2862" s="27" t="s">
        <v>100</v>
      </c>
      <c r="D2862" s="27" t="n">
        <v>1000</v>
      </c>
      <c r="E2862" s="24" t="s">
        <v>92</v>
      </c>
      <c r="F2862" s="15" t="n">
        <v>1</v>
      </c>
      <c r="G2862" s="15" t="n">
        <v>0</v>
      </c>
      <c r="H2862" s="2" t="n">
        <f aca="false">MAX(I2862:J2862)</f>
        <v>0</v>
      </c>
      <c r="I2862" s="15" t="n">
        <v>0</v>
      </c>
      <c r="J2862" s="15" t="n">
        <v>0</v>
      </c>
      <c r="K2862" s="15" t="n">
        <v>7.41777149402354</v>
      </c>
      <c r="L2862" s="15" t="n">
        <v>80</v>
      </c>
      <c r="M2862" s="25" t="n">
        <v>6.61072624</v>
      </c>
      <c r="N2862" s="0" t="str">
        <f aca="false">A2862&amp;"_"&amp;B2862</f>
        <v>MAW745_1</v>
      </c>
      <c r="O2862" s="0" t="n">
        <f aca="false">HLOOKUP(N2862,UP!$C$15:$AH$16,2,0)</f>
        <v>0</v>
      </c>
    </row>
    <row r="2863" customFormat="false" ht="15.75" hidden="false" customHeight="true" outlineLevel="0" collapsed="false">
      <c r="A2863" s="21" t="s">
        <v>49</v>
      </c>
      <c r="B2863" s="28" t="n">
        <v>1</v>
      </c>
      <c r="C2863" s="29" t="s">
        <v>56</v>
      </c>
      <c r="D2863" s="30" t="n">
        <v>4580</v>
      </c>
      <c r="E2863" s="24" t="s">
        <v>92</v>
      </c>
      <c r="F2863" s="15" t="n">
        <v>1</v>
      </c>
      <c r="G2863" s="15" t="n">
        <v>0</v>
      </c>
      <c r="H2863" s="2" t="n">
        <f aca="false">MAX(I2863:J2863)</f>
        <v>0</v>
      </c>
      <c r="I2863" s="15" t="n">
        <v>0</v>
      </c>
      <c r="J2863" s="15" t="n">
        <v>0</v>
      </c>
      <c r="K2863" s="15" t="n">
        <v>6.15814991956671</v>
      </c>
      <c r="L2863" s="15" t="n">
        <v>80</v>
      </c>
      <c r="M2863" s="25" t="n">
        <v>6.61072624</v>
      </c>
      <c r="N2863" s="0" t="str">
        <f aca="false">A2863&amp;"_"&amp;B2863</f>
        <v>MAW746_1</v>
      </c>
      <c r="O2863" s="0" t="n">
        <f aca="false">HLOOKUP(N2863,UP!$C$15:$AH$16,2,0)</f>
        <v>1</v>
      </c>
    </row>
    <row r="2864" customFormat="false" ht="15.75" hidden="false" customHeight="true" outlineLevel="0" collapsed="false">
      <c r="A2864" s="21" t="s">
        <v>49</v>
      </c>
      <c r="B2864" s="28" t="n">
        <v>1</v>
      </c>
      <c r="C2864" s="29" t="s">
        <v>56</v>
      </c>
      <c r="D2864" s="30" t="n">
        <v>4935</v>
      </c>
      <c r="E2864" s="24" t="s">
        <v>92</v>
      </c>
      <c r="F2864" s="15" t="n">
        <v>1</v>
      </c>
      <c r="G2864" s="15" t="n">
        <v>0</v>
      </c>
      <c r="H2864" s="2" t="n">
        <f aca="false">MAX(I2864:J2864)</f>
        <v>0</v>
      </c>
      <c r="I2864" s="15" t="n">
        <v>0</v>
      </c>
      <c r="J2864" s="15" t="n">
        <v>0</v>
      </c>
      <c r="K2864" s="15" t="n">
        <v>8.50507671143097</v>
      </c>
      <c r="L2864" s="15" t="n">
        <v>80</v>
      </c>
      <c r="M2864" s="25" t="n">
        <v>6.61072624</v>
      </c>
      <c r="N2864" s="0" t="str">
        <f aca="false">A2864&amp;"_"&amp;B2864</f>
        <v>MAW746_1</v>
      </c>
      <c r="O2864" s="0" t="n">
        <f aca="false">HLOOKUP(N2864,UP!$C$15:$AH$16,2,0)</f>
        <v>1</v>
      </c>
    </row>
    <row r="2865" customFormat="false" ht="15.75" hidden="false" customHeight="true" outlineLevel="0" collapsed="false">
      <c r="A2865" s="21" t="s">
        <v>49</v>
      </c>
      <c r="B2865" s="28" t="n">
        <v>1</v>
      </c>
      <c r="C2865" s="29" t="s">
        <v>56</v>
      </c>
      <c r="D2865" s="30" t="n">
        <v>4720</v>
      </c>
      <c r="E2865" s="24" t="s">
        <v>92</v>
      </c>
      <c r="F2865" s="15" t="n">
        <v>1</v>
      </c>
      <c r="G2865" s="15" t="n">
        <v>0</v>
      </c>
      <c r="H2865" s="2" t="n">
        <f aca="false">MAX(I2865:J2865)</f>
        <v>0</v>
      </c>
      <c r="I2865" s="15" t="n">
        <v>0</v>
      </c>
      <c r="J2865" s="15" t="n">
        <v>0</v>
      </c>
      <c r="K2865" s="15" t="n">
        <v>3.6316811075498</v>
      </c>
      <c r="L2865" s="15" t="n">
        <v>80</v>
      </c>
      <c r="M2865" s="25" t="n">
        <v>6.61072624</v>
      </c>
      <c r="N2865" s="0" t="str">
        <f aca="false">A2865&amp;"_"&amp;B2865</f>
        <v>MAW746_1</v>
      </c>
      <c r="O2865" s="0" t="n">
        <f aca="false">HLOOKUP(N2865,UP!$C$15:$AH$16,2,0)</f>
        <v>1</v>
      </c>
    </row>
    <row r="2866" customFormat="false" ht="15.75" hidden="false" customHeight="true" outlineLevel="0" collapsed="false">
      <c r="A2866" s="21" t="s">
        <v>49</v>
      </c>
      <c r="B2866" s="28" t="n">
        <v>1</v>
      </c>
      <c r="C2866" s="29" t="s">
        <v>56</v>
      </c>
      <c r="D2866" s="30" t="n">
        <v>4942</v>
      </c>
      <c r="E2866" s="24" t="s">
        <v>92</v>
      </c>
      <c r="F2866" s="15" t="n">
        <v>1</v>
      </c>
      <c r="G2866" s="15" t="n">
        <v>0</v>
      </c>
      <c r="H2866" s="2" t="n">
        <f aca="false">MAX(I2866:J2866)</f>
        <v>0</v>
      </c>
      <c r="I2866" s="15" t="n">
        <v>0</v>
      </c>
      <c r="J2866" s="15" t="n">
        <v>0</v>
      </c>
      <c r="K2866" s="15" t="n">
        <v>7.61914758311865</v>
      </c>
      <c r="L2866" s="15" t="n">
        <v>80</v>
      </c>
      <c r="M2866" s="25" t="n">
        <v>6.61072624</v>
      </c>
      <c r="N2866" s="0" t="str">
        <f aca="false">A2866&amp;"_"&amp;B2866</f>
        <v>MAW746_1</v>
      </c>
      <c r="O2866" s="0" t="n">
        <f aca="false">HLOOKUP(N2866,UP!$C$15:$AH$16,2,0)</f>
        <v>1</v>
      </c>
    </row>
    <row r="2867" customFormat="false" ht="15.75" hidden="false" customHeight="true" outlineLevel="0" collapsed="false">
      <c r="A2867" s="21" t="s">
        <v>49</v>
      </c>
      <c r="B2867" s="28" t="n">
        <v>1</v>
      </c>
      <c r="C2867" s="29" t="s">
        <v>56</v>
      </c>
      <c r="D2867" s="30" t="n">
        <v>4593</v>
      </c>
      <c r="E2867" s="24" t="s">
        <v>92</v>
      </c>
      <c r="F2867" s="15" t="n">
        <v>1</v>
      </c>
      <c r="G2867" s="15" t="n">
        <v>0</v>
      </c>
      <c r="H2867" s="2" t="n">
        <f aca="false">MAX(I2867:J2867)</f>
        <v>0</v>
      </c>
      <c r="I2867" s="15" t="n">
        <v>0</v>
      </c>
      <c r="J2867" s="15" t="n">
        <v>0</v>
      </c>
      <c r="K2867" s="15" t="n">
        <v>6.66174722193716</v>
      </c>
      <c r="L2867" s="15" t="n">
        <v>80</v>
      </c>
      <c r="M2867" s="25" t="n">
        <v>6.61072624</v>
      </c>
      <c r="N2867" s="0" t="str">
        <f aca="false">A2867&amp;"_"&amp;B2867</f>
        <v>MAW746_1</v>
      </c>
      <c r="O2867" s="0" t="n">
        <f aca="false">HLOOKUP(N2867,UP!$C$15:$AH$16,2,0)</f>
        <v>1</v>
      </c>
    </row>
    <row r="2868" customFormat="false" ht="15.75" hidden="false" customHeight="true" outlineLevel="0" collapsed="false">
      <c r="A2868" s="21" t="s">
        <v>49</v>
      </c>
      <c r="B2868" s="28" t="n">
        <v>1</v>
      </c>
      <c r="C2868" s="29" t="s">
        <v>71</v>
      </c>
      <c r="D2868" s="30" t="n">
        <v>4923</v>
      </c>
      <c r="E2868" s="24" t="s">
        <v>92</v>
      </c>
      <c r="F2868" s="15" t="n">
        <v>1</v>
      </c>
      <c r="G2868" s="15" t="n">
        <v>0</v>
      </c>
      <c r="H2868" s="2" t="n">
        <f aca="false">MAX(I2868:J2868)</f>
        <v>0</v>
      </c>
      <c r="I2868" s="15" t="n">
        <v>0</v>
      </c>
      <c r="J2868" s="15" t="n">
        <v>0</v>
      </c>
      <c r="K2868" s="15" t="n">
        <v>7.03795294220453</v>
      </c>
      <c r="L2868" s="15" t="n">
        <v>80</v>
      </c>
      <c r="M2868" s="25" t="n">
        <v>6.61072624</v>
      </c>
      <c r="N2868" s="0" t="str">
        <f aca="false">A2868&amp;"_"&amp;B2868</f>
        <v>MAW746_1</v>
      </c>
      <c r="O2868" s="0" t="n">
        <f aca="false">HLOOKUP(N2868,UP!$C$15:$AH$16,2,0)</f>
        <v>1</v>
      </c>
    </row>
    <row r="2869" customFormat="false" ht="15.75" hidden="false" customHeight="true" outlineLevel="0" collapsed="false">
      <c r="A2869" s="21" t="s">
        <v>49</v>
      </c>
      <c r="B2869" s="28" t="n">
        <v>1</v>
      </c>
      <c r="C2869" s="29" t="s">
        <v>56</v>
      </c>
      <c r="D2869" s="30" t="n">
        <v>4920</v>
      </c>
      <c r="E2869" s="24" t="s">
        <v>92</v>
      </c>
      <c r="F2869" s="15" t="n">
        <v>1</v>
      </c>
      <c r="G2869" s="15" t="n">
        <v>0</v>
      </c>
      <c r="H2869" s="2" t="n">
        <f aca="false">MAX(I2869:J2869)</f>
        <v>0</v>
      </c>
      <c r="I2869" s="15" t="n">
        <v>0</v>
      </c>
      <c r="J2869" s="15" t="n">
        <v>0</v>
      </c>
      <c r="K2869" s="15" t="n">
        <v>12.3512107874964</v>
      </c>
      <c r="L2869" s="15" t="n">
        <v>80</v>
      </c>
      <c r="M2869" s="25" t="n">
        <v>6.61072624</v>
      </c>
      <c r="N2869" s="0" t="str">
        <f aca="false">A2869&amp;"_"&amp;B2869</f>
        <v>MAW746_1</v>
      </c>
      <c r="O2869" s="0" t="n">
        <f aca="false">HLOOKUP(N2869,UP!$C$15:$AH$16,2,0)</f>
        <v>1</v>
      </c>
    </row>
    <row r="2870" customFormat="false" ht="15.75" hidden="false" customHeight="true" outlineLevel="0" collapsed="false">
      <c r="A2870" s="21" t="s">
        <v>49</v>
      </c>
      <c r="B2870" s="28" t="n">
        <v>2</v>
      </c>
      <c r="C2870" s="29" t="s">
        <v>76</v>
      </c>
      <c r="D2870" s="30" t="n">
        <v>4263</v>
      </c>
      <c r="E2870" s="24" t="s">
        <v>92</v>
      </c>
      <c r="F2870" s="15" t="n">
        <v>1</v>
      </c>
      <c r="G2870" s="15" t="n">
        <v>0</v>
      </c>
      <c r="H2870" s="2" t="n">
        <f aca="false">MAX(I2870:J2870)</f>
        <v>0</v>
      </c>
      <c r="I2870" s="15" t="n">
        <v>0</v>
      </c>
      <c r="J2870" s="15" t="n">
        <v>0</v>
      </c>
      <c r="K2870" s="15" t="n">
        <v>7.06544187792344</v>
      </c>
      <c r="L2870" s="15" t="n">
        <v>80</v>
      </c>
      <c r="M2870" s="25" t="n">
        <v>6.61072624</v>
      </c>
      <c r="N2870" s="0" t="str">
        <f aca="false">A2870&amp;"_"&amp;B2870</f>
        <v>MAW746_2</v>
      </c>
      <c r="O2870" s="0" t="n">
        <f aca="false">HLOOKUP(N2870,UP!$C$15:$AH$16,2,0)</f>
        <v>1</v>
      </c>
    </row>
    <row r="2871" customFormat="false" ht="15.75" hidden="false" customHeight="true" outlineLevel="0" collapsed="false">
      <c r="A2871" s="21" t="s">
        <v>49</v>
      </c>
      <c r="B2871" s="28" t="n">
        <v>2</v>
      </c>
      <c r="C2871" s="29" t="s">
        <v>56</v>
      </c>
      <c r="D2871" s="30" t="n">
        <v>4254</v>
      </c>
      <c r="E2871" s="24" t="s">
        <v>92</v>
      </c>
      <c r="F2871" s="15" t="n">
        <v>1</v>
      </c>
      <c r="G2871" s="15" t="n">
        <v>0</v>
      </c>
      <c r="H2871" s="2" t="n">
        <f aca="false">MAX(I2871:J2871)</f>
        <v>0</v>
      </c>
      <c r="I2871" s="15" t="n">
        <v>0</v>
      </c>
      <c r="J2871" s="15" t="n">
        <v>0</v>
      </c>
      <c r="K2871" s="15" t="n">
        <v>3.17308711994203</v>
      </c>
      <c r="L2871" s="15" t="n">
        <v>80</v>
      </c>
      <c r="M2871" s="25" t="n">
        <v>6.61072624</v>
      </c>
      <c r="N2871" s="0" t="str">
        <f aca="false">A2871&amp;"_"&amp;B2871</f>
        <v>MAW746_2</v>
      </c>
      <c r="O2871" s="0" t="n">
        <f aca="false">HLOOKUP(N2871,UP!$C$15:$AH$16,2,0)</f>
        <v>1</v>
      </c>
    </row>
    <row r="2872" customFormat="false" ht="15.75" hidden="false" customHeight="true" outlineLevel="0" collapsed="false">
      <c r="A2872" s="21" t="s">
        <v>49</v>
      </c>
      <c r="B2872" s="28" t="n">
        <v>2</v>
      </c>
      <c r="C2872" s="29" t="s">
        <v>56</v>
      </c>
      <c r="D2872" s="30" t="n">
        <v>4265</v>
      </c>
      <c r="E2872" s="24" t="s">
        <v>92</v>
      </c>
      <c r="F2872" s="15" t="n">
        <v>1</v>
      </c>
      <c r="G2872" s="15" t="n">
        <v>0</v>
      </c>
      <c r="H2872" s="2" t="n">
        <f aca="false">MAX(I2872:J2872)</f>
        <v>0</v>
      </c>
      <c r="I2872" s="15" t="n">
        <v>0</v>
      </c>
      <c r="J2872" s="15" t="n">
        <v>0</v>
      </c>
      <c r="K2872" s="15" t="n">
        <v>7.70475598292897</v>
      </c>
      <c r="L2872" s="15" t="n">
        <v>80</v>
      </c>
      <c r="M2872" s="25" t="n">
        <v>6.61072624</v>
      </c>
      <c r="N2872" s="0" t="str">
        <f aca="false">A2872&amp;"_"&amp;B2872</f>
        <v>MAW746_2</v>
      </c>
      <c r="O2872" s="0" t="n">
        <f aca="false">HLOOKUP(N2872,UP!$C$15:$AH$16,2,0)</f>
        <v>1</v>
      </c>
    </row>
    <row r="2873" customFormat="false" ht="15.75" hidden="false" customHeight="true" outlineLevel="0" collapsed="false">
      <c r="A2873" s="21" t="s">
        <v>49</v>
      </c>
      <c r="B2873" s="28" t="n">
        <v>2</v>
      </c>
      <c r="C2873" s="29" t="s">
        <v>56</v>
      </c>
      <c r="D2873" s="30" t="n">
        <v>4048</v>
      </c>
      <c r="E2873" s="24" t="s">
        <v>92</v>
      </c>
      <c r="F2873" s="15" t="n">
        <v>1</v>
      </c>
      <c r="G2873" s="15" t="n">
        <v>0</v>
      </c>
      <c r="H2873" s="2" t="n">
        <f aca="false">MAX(I2873:J2873)</f>
        <v>0</v>
      </c>
      <c r="I2873" s="15" t="n">
        <v>0</v>
      </c>
      <c r="J2873" s="15" t="n">
        <v>0</v>
      </c>
      <c r="K2873" s="15" t="n">
        <v>6.01190878154211</v>
      </c>
      <c r="L2873" s="15" t="n">
        <v>80</v>
      </c>
      <c r="M2873" s="25" t="n">
        <v>6.61072624</v>
      </c>
      <c r="N2873" s="0" t="str">
        <f aca="false">A2873&amp;"_"&amp;B2873</f>
        <v>MAW746_2</v>
      </c>
      <c r="O2873" s="0" t="n">
        <f aca="false">HLOOKUP(N2873,UP!$C$15:$AH$16,2,0)</f>
        <v>1</v>
      </c>
    </row>
    <row r="2874" customFormat="false" ht="15.75" hidden="false" customHeight="true" outlineLevel="0" collapsed="false">
      <c r="A2874" s="21" t="s">
        <v>49</v>
      </c>
      <c r="B2874" s="28" t="n">
        <v>2</v>
      </c>
      <c r="C2874" s="29" t="s">
        <v>67</v>
      </c>
      <c r="D2874" s="30" t="n">
        <v>4243</v>
      </c>
      <c r="E2874" s="24" t="s">
        <v>92</v>
      </c>
      <c r="F2874" s="15" t="n">
        <v>1</v>
      </c>
      <c r="G2874" s="15" t="n">
        <v>0</v>
      </c>
      <c r="H2874" s="2" t="n">
        <f aca="false">MAX(I2874:J2874)</f>
        <v>0</v>
      </c>
      <c r="I2874" s="15" t="n">
        <v>0</v>
      </c>
      <c r="J2874" s="15" t="n">
        <v>0</v>
      </c>
      <c r="K2874" s="15" t="n">
        <v>6.59074722796603</v>
      </c>
      <c r="L2874" s="15" t="n">
        <v>80</v>
      </c>
      <c r="M2874" s="25" t="n">
        <v>6.61072624</v>
      </c>
      <c r="N2874" s="0" t="str">
        <f aca="false">A2874&amp;"_"&amp;B2874</f>
        <v>MAW746_2</v>
      </c>
      <c r="O2874" s="0" t="n">
        <f aca="false">HLOOKUP(N2874,UP!$C$15:$AH$16,2,0)</f>
        <v>1</v>
      </c>
    </row>
    <row r="2875" customFormat="false" ht="15.75" hidden="false" customHeight="true" outlineLevel="0" collapsed="false">
      <c r="A2875" s="21" t="s">
        <v>49</v>
      </c>
      <c r="B2875" s="28" t="n">
        <v>2</v>
      </c>
      <c r="C2875" s="29" t="s">
        <v>53</v>
      </c>
      <c r="D2875" s="30" t="n">
        <v>4610</v>
      </c>
      <c r="E2875" s="24" t="s">
        <v>92</v>
      </c>
      <c r="F2875" s="15" t="n">
        <v>1</v>
      </c>
      <c r="G2875" s="15" t="n">
        <v>0</v>
      </c>
      <c r="H2875" s="2" t="n">
        <f aca="false">MAX(I2875:J2875)</f>
        <v>0</v>
      </c>
      <c r="I2875" s="15" t="n">
        <v>0</v>
      </c>
      <c r="J2875" s="15" t="n">
        <v>0</v>
      </c>
      <c r="K2875" s="15" t="n">
        <v>9.2147624918769</v>
      </c>
      <c r="L2875" s="15" t="n">
        <v>80</v>
      </c>
      <c r="M2875" s="25" t="n">
        <v>6.61072624</v>
      </c>
      <c r="N2875" s="0" t="str">
        <f aca="false">A2875&amp;"_"&amp;B2875</f>
        <v>MAW746_2</v>
      </c>
      <c r="O2875" s="0" t="n">
        <f aca="false">HLOOKUP(N2875,UP!$C$15:$AH$16,2,0)</f>
        <v>1</v>
      </c>
    </row>
    <row r="2876" customFormat="false" ht="15.75" hidden="false" customHeight="true" outlineLevel="0" collapsed="false">
      <c r="A2876" s="21" t="s">
        <v>49</v>
      </c>
      <c r="B2876" s="28" t="n">
        <v>2</v>
      </c>
      <c r="C2876" s="29" t="s">
        <v>60</v>
      </c>
      <c r="D2876" s="30" t="n">
        <v>4437</v>
      </c>
      <c r="E2876" s="24" t="s">
        <v>92</v>
      </c>
      <c r="F2876" s="15" t="n">
        <v>1</v>
      </c>
      <c r="G2876" s="15" t="n">
        <v>0</v>
      </c>
      <c r="H2876" s="2" t="n">
        <f aca="false">MAX(I2876:J2876)</f>
        <v>0</v>
      </c>
      <c r="I2876" s="15" t="n">
        <v>0</v>
      </c>
      <c r="J2876" s="15" t="n">
        <v>0</v>
      </c>
      <c r="K2876" s="15" t="n">
        <v>10.1410610857879</v>
      </c>
      <c r="L2876" s="15" t="n">
        <v>80</v>
      </c>
      <c r="M2876" s="25" t="n">
        <v>6.61072624</v>
      </c>
      <c r="N2876" s="0" t="str">
        <f aca="false">A2876&amp;"_"&amp;B2876</f>
        <v>MAW746_2</v>
      </c>
      <c r="O2876" s="0" t="n">
        <f aca="false">HLOOKUP(N2876,UP!$C$15:$AH$16,2,0)</f>
        <v>1</v>
      </c>
    </row>
    <row r="2877" customFormat="false" ht="15.75" hidden="false" customHeight="true" outlineLevel="0" collapsed="false">
      <c r="A2877" s="21" t="s">
        <v>49</v>
      </c>
      <c r="B2877" s="28" t="n">
        <v>2</v>
      </c>
      <c r="C2877" s="29" t="s">
        <v>76</v>
      </c>
      <c r="D2877" s="30" t="n">
        <v>4608</v>
      </c>
      <c r="E2877" s="24" t="s">
        <v>92</v>
      </c>
      <c r="F2877" s="15" t="n">
        <v>1</v>
      </c>
      <c r="G2877" s="15" t="n">
        <v>0</v>
      </c>
      <c r="H2877" s="2" t="n">
        <f aca="false">MAX(I2877:J2877)</f>
        <v>0</v>
      </c>
      <c r="I2877" s="15" t="n">
        <v>0</v>
      </c>
      <c r="J2877" s="15" t="n">
        <v>0</v>
      </c>
      <c r="K2877" s="15" t="n">
        <v>12.5764237108507</v>
      </c>
      <c r="L2877" s="15" t="n">
        <v>80</v>
      </c>
      <c r="M2877" s="25" t="n">
        <v>6.61072624</v>
      </c>
      <c r="N2877" s="0" t="str">
        <f aca="false">A2877&amp;"_"&amp;B2877</f>
        <v>MAW746_2</v>
      </c>
      <c r="O2877" s="0" t="n">
        <f aca="false">HLOOKUP(N2877,UP!$C$15:$AH$16,2,0)</f>
        <v>1</v>
      </c>
    </row>
    <row r="2878" customFormat="false" ht="15.75" hidden="false" customHeight="true" outlineLevel="0" collapsed="false">
      <c r="A2878" s="21" t="s">
        <v>49</v>
      </c>
      <c r="B2878" s="28" t="n">
        <v>2</v>
      </c>
      <c r="C2878" s="29" t="s">
        <v>56</v>
      </c>
      <c r="D2878" s="30" t="n">
        <v>4018</v>
      </c>
      <c r="E2878" s="24" t="s">
        <v>92</v>
      </c>
      <c r="F2878" s="15" t="n">
        <v>1</v>
      </c>
      <c r="G2878" s="15" t="n">
        <v>0</v>
      </c>
      <c r="H2878" s="2" t="n">
        <f aca="false">MAX(I2878:J2878)</f>
        <v>0</v>
      </c>
      <c r="I2878" s="15" t="n">
        <v>0</v>
      </c>
      <c r="J2878" s="15" t="n">
        <v>0</v>
      </c>
      <c r="K2878" s="15" t="n">
        <v>6.24819581900023</v>
      </c>
      <c r="L2878" s="15" t="n">
        <v>80</v>
      </c>
      <c r="M2878" s="25" t="n">
        <v>6.61072624</v>
      </c>
      <c r="N2878" s="0" t="str">
        <f aca="false">A2878&amp;"_"&amp;B2878</f>
        <v>MAW746_2</v>
      </c>
      <c r="O2878" s="0" t="n">
        <f aca="false">HLOOKUP(N2878,UP!$C$15:$AH$16,2,0)</f>
        <v>1</v>
      </c>
    </row>
    <row r="2879" customFormat="false" ht="15.75" hidden="false" customHeight="true" outlineLevel="0" collapsed="false">
      <c r="A2879" s="21" t="s">
        <v>49</v>
      </c>
      <c r="B2879" s="28" t="n">
        <v>2</v>
      </c>
      <c r="C2879" s="29" t="s">
        <v>56</v>
      </c>
      <c r="D2879" s="30" t="n">
        <v>4019</v>
      </c>
      <c r="E2879" s="24" t="s">
        <v>92</v>
      </c>
      <c r="F2879" s="15" t="n">
        <v>1</v>
      </c>
      <c r="G2879" s="15" t="n">
        <v>0</v>
      </c>
      <c r="H2879" s="2" t="n">
        <f aca="false">MAX(I2879:J2879)</f>
        <v>0</v>
      </c>
      <c r="I2879" s="15" t="n">
        <v>0</v>
      </c>
      <c r="J2879" s="15" t="n">
        <v>0</v>
      </c>
      <c r="K2879" s="15" t="n">
        <v>8.88285322802514</v>
      </c>
      <c r="L2879" s="15" t="n">
        <v>80</v>
      </c>
      <c r="M2879" s="25" t="n">
        <v>6.61072624</v>
      </c>
      <c r="N2879" s="0" t="str">
        <f aca="false">A2879&amp;"_"&amp;B2879</f>
        <v>MAW746_2</v>
      </c>
      <c r="O2879" s="0" t="n">
        <f aca="false">HLOOKUP(N2879,UP!$C$15:$AH$16,2,0)</f>
        <v>1</v>
      </c>
    </row>
    <row r="2880" customFormat="false" ht="15.75" hidden="false" customHeight="true" outlineLevel="0" collapsed="false">
      <c r="A2880" s="21" t="s">
        <v>49</v>
      </c>
      <c r="B2880" s="28" t="n">
        <v>2</v>
      </c>
      <c r="C2880" s="29" t="s">
        <v>56</v>
      </c>
      <c r="D2880" s="30" t="n">
        <v>4231</v>
      </c>
      <c r="E2880" s="24" t="s">
        <v>92</v>
      </c>
      <c r="F2880" s="15" t="n">
        <v>1</v>
      </c>
      <c r="G2880" s="15" t="n">
        <v>0</v>
      </c>
      <c r="H2880" s="2" t="n">
        <f aca="false">MAX(I2880:J2880)</f>
        <v>0</v>
      </c>
      <c r="I2880" s="15" t="n">
        <v>0</v>
      </c>
      <c r="J2880" s="15" t="n">
        <v>0</v>
      </c>
      <c r="K2880" s="15" t="n">
        <v>4.30084034276443</v>
      </c>
      <c r="L2880" s="15" t="n">
        <v>80</v>
      </c>
      <c r="M2880" s="25" t="n">
        <v>6.61072624</v>
      </c>
      <c r="N2880" s="0" t="str">
        <f aca="false">A2880&amp;"_"&amp;B2880</f>
        <v>MAW746_2</v>
      </c>
      <c r="O2880" s="0" t="n">
        <f aca="false">HLOOKUP(N2880,UP!$C$15:$AH$16,2,0)</f>
        <v>1</v>
      </c>
    </row>
    <row r="2881" customFormat="false" ht="15.75" hidden="false" customHeight="true" outlineLevel="0" collapsed="false">
      <c r="A2881" s="21" t="s">
        <v>49</v>
      </c>
      <c r="B2881" s="28" t="n">
        <v>2</v>
      </c>
      <c r="C2881" s="29" t="s">
        <v>56</v>
      </c>
      <c r="D2881" s="30" t="n">
        <v>4310</v>
      </c>
      <c r="E2881" s="24" t="s">
        <v>92</v>
      </c>
      <c r="F2881" s="15" t="n">
        <v>1</v>
      </c>
      <c r="G2881" s="15" t="n">
        <v>0</v>
      </c>
      <c r="H2881" s="2" t="n">
        <f aca="false">MAX(I2881:J2881)</f>
        <v>0</v>
      </c>
      <c r="I2881" s="15" t="n">
        <v>0</v>
      </c>
      <c r="J2881" s="15" t="n">
        <v>0</v>
      </c>
      <c r="K2881" s="15" t="n">
        <v>8.24165416742746</v>
      </c>
      <c r="L2881" s="15" t="n">
        <v>80</v>
      </c>
      <c r="M2881" s="25" t="n">
        <v>6.61072624</v>
      </c>
      <c r="N2881" s="0" t="str">
        <f aca="false">A2881&amp;"_"&amp;B2881</f>
        <v>MAW746_2</v>
      </c>
      <c r="O2881" s="0" t="n">
        <f aca="false">HLOOKUP(N2881,UP!$C$15:$AH$16,2,0)</f>
        <v>1</v>
      </c>
    </row>
    <row r="2882" customFormat="false" ht="15.75" hidden="false" customHeight="true" outlineLevel="0" collapsed="false">
      <c r="A2882" s="21" t="s">
        <v>49</v>
      </c>
      <c r="B2882" s="28" t="n">
        <v>2</v>
      </c>
      <c r="C2882" s="29" t="s">
        <v>56</v>
      </c>
      <c r="D2882" s="30" t="n">
        <v>4314</v>
      </c>
      <c r="E2882" s="24" t="s">
        <v>92</v>
      </c>
      <c r="F2882" s="15" t="n">
        <v>1</v>
      </c>
      <c r="G2882" s="15" t="n">
        <v>0</v>
      </c>
      <c r="H2882" s="2" t="n">
        <f aca="false">MAX(I2882:J2882)</f>
        <v>0</v>
      </c>
      <c r="I2882" s="15" t="n">
        <v>0</v>
      </c>
      <c r="J2882" s="15" t="n">
        <v>0</v>
      </c>
      <c r="K2882" s="15" t="n">
        <v>8.84986650516245</v>
      </c>
      <c r="L2882" s="15" t="n">
        <v>80</v>
      </c>
      <c r="M2882" s="25" t="n">
        <v>6.61072624</v>
      </c>
      <c r="N2882" s="0" t="str">
        <f aca="false">A2882&amp;"_"&amp;B2882</f>
        <v>MAW746_2</v>
      </c>
      <c r="O2882" s="0" t="n">
        <f aca="false">HLOOKUP(N2882,UP!$C$15:$AH$16,2,0)</f>
        <v>1</v>
      </c>
    </row>
    <row r="2883" customFormat="false" ht="15.75" hidden="false" customHeight="true" outlineLevel="0" collapsed="false">
      <c r="A2883" s="21" t="s">
        <v>49</v>
      </c>
      <c r="B2883" s="28" t="n">
        <v>2</v>
      </c>
      <c r="C2883" s="29" t="s">
        <v>56</v>
      </c>
      <c r="D2883" s="30" t="n">
        <v>4012</v>
      </c>
      <c r="E2883" s="24" t="s">
        <v>92</v>
      </c>
      <c r="F2883" s="15" t="n">
        <v>1</v>
      </c>
      <c r="G2883" s="15" t="n">
        <v>0</v>
      </c>
      <c r="H2883" s="2" t="n">
        <f aca="false">MAX(I2883:J2883)</f>
        <v>0</v>
      </c>
      <c r="I2883" s="15" t="n">
        <v>0</v>
      </c>
      <c r="J2883" s="15" t="n">
        <v>0</v>
      </c>
      <c r="K2883" s="15" t="n">
        <v>11.4011538991427</v>
      </c>
      <c r="L2883" s="15" t="n">
        <v>80</v>
      </c>
      <c r="M2883" s="25" t="n">
        <v>6.61072624</v>
      </c>
      <c r="N2883" s="0" t="str">
        <f aca="false">A2883&amp;"_"&amp;B2883</f>
        <v>MAW746_2</v>
      </c>
      <c r="O2883" s="0" t="n">
        <f aca="false">HLOOKUP(N2883,UP!$C$15:$AH$16,2,0)</f>
        <v>1</v>
      </c>
    </row>
    <row r="2884" customFormat="false" ht="15.75" hidden="false" customHeight="true" outlineLevel="0" collapsed="false">
      <c r="A2884" s="21" t="s">
        <v>49</v>
      </c>
      <c r="B2884" s="28" t="n">
        <v>2</v>
      </c>
      <c r="C2884" s="29" t="s">
        <v>56</v>
      </c>
      <c r="D2884" s="30" t="n">
        <v>4076</v>
      </c>
      <c r="E2884" s="24" t="s">
        <v>92</v>
      </c>
      <c r="F2884" s="15" t="n">
        <v>1</v>
      </c>
      <c r="G2884" s="15" t="n">
        <v>0</v>
      </c>
      <c r="H2884" s="2" t="n">
        <f aca="false">MAX(I2884:J2884)</f>
        <v>0</v>
      </c>
      <c r="I2884" s="15" t="n">
        <v>0</v>
      </c>
      <c r="J2884" s="15" t="n">
        <v>0</v>
      </c>
      <c r="K2884" s="15" t="n">
        <v>3.50695987920229</v>
      </c>
      <c r="L2884" s="15" t="n">
        <v>80</v>
      </c>
      <c r="M2884" s="25" t="n">
        <v>6.61072624</v>
      </c>
      <c r="N2884" s="0" t="str">
        <f aca="false">A2884&amp;"_"&amp;B2884</f>
        <v>MAW746_2</v>
      </c>
      <c r="O2884" s="0" t="n">
        <f aca="false">HLOOKUP(N2884,UP!$C$15:$AH$16,2,0)</f>
        <v>1</v>
      </c>
    </row>
    <row r="2885" customFormat="false" ht="15.75" hidden="false" customHeight="true" outlineLevel="0" collapsed="false">
      <c r="A2885" s="21" t="s">
        <v>49</v>
      </c>
      <c r="B2885" s="28" t="n">
        <v>2</v>
      </c>
      <c r="C2885" s="29" t="s">
        <v>56</v>
      </c>
      <c r="D2885" s="30" t="n">
        <v>4228</v>
      </c>
      <c r="E2885" s="24" t="s">
        <v>92</v>
      </c>
      <c r="F2885" s="15" t="n">
        <v>1</v>
      </c>
      <c r="G2885" s="15" t="n">
        <v>0</v>
      </c>
      <c r="H2885" s="2" t="n">
        <f aca="false">MAX(I2885:J2885)</f>
        <v>0</v>
      </c>
      <c r="I2885" s="15" t="n">
        <v>0</v>
      </c>
      <c r="J2885" s="15" t="n">
        <v>0</v>
      </c>
      <c r="K2885" s="15" t="n">
        <v>4.77836242611008</v>
      </c>
      <c r="L2885" s="15" t="n">
        <v>80</v>
      </c>
      <c r="M2885" s="25" t="n">
        <v>6.61072624</v>
      </c>
      <c r="N2885" s="0" t="str">
        <f aca="false">A2885&amp;"_"&amp;B2885</f>
        <v>MAW746_2</v>
      </c>
      <c r="O2885" s="0" t="n">
        <f aca="false">HLOOKUP(N2885,UP!$C$15:$AH$16,2,0)</f>
        <v>1</v>
      </c>
    </row>
    <row r="2886" customFormat="false" ht="15.75" hidden="false" customHeight="true" outlineLevel="0" collapsed="false">
      <c r="A2886" s="21" t="s">
        <v>49</v>
      </c>
      <c r="B2886" s="28" t="n">
        <v>2</v>
      </c>
      <c r="C2886" s="29" t="s">
        <v>67</v>
      </c>
      <c r="D2886" s="30" t="n">
        <v>4230</v>
      </c>
      <c r="E2886" s="24" t="s">
        <v>92</v>
      </c>
      <c r="F2886" s="15" t="n">
        <v>1</v>
      </c>
      <c r="G2886" s="15" t="n">
        <v>0</v>
      </c>
      <c r="H2886" s="2" t="n">
        <f aca="false">MAX(I2886:J2886)</f>
        <v>0</v>
      </c>
      <c r="I2886" s="15" t="n">
        <v>0</v>
      </c>
      <c r="J2886" s="15" t="n">
        <v>0</v>
      </c>
      <c r="K2886" s="15" t="n">
        <v>8.98574038743021</v>
      </c>
      <c r="L2886" s="15" t="n">
        <v>80</v>
      </c>
      <c r="M2886" s="25" t="n">
        <v>6.61072624</v>
      </c>
      <c r="N2886" s="0" t="str">
        <f aca="false">A2886&amp;"_"&amp;B2886</f>
        <v>MAW746_2</v>
      </c>
      <c r="O2886" s="0" t="n">
        <f aca="false">HLOOKUP(N2886,UP!$C$15:$AH$16,2,0)</f>
        <v>1</v>
      </c>
    </row>
    <row r="2887" customFormat="false" ht="15.75" hidden="false" customHeight="true" outlineLevel="0" collapsed="false">
      <c r="A2887" s="21" t="s">
        <v>49</v>
      </c>
      <c r="B2887" s="28" t="n">
        <v>2</v>
      </c>
      <c r="C2887" s="29" t="s">
        <v>56</v>
      </c>
      <c r="D2887" s="30" t="n">
        <v>4001</v>
      </c>
      <c r="E2887" s="24" t="s">
        <v>92</v>
      </c>
      <c r="F2887" s="15" t="n">
        <v>1</v>
      </c>
      <c r="G2887" s="15" t="n">
        <v>0</v>
      </c>
      <c r="H2887" s="2" t="n">
        <f aca="false">MAX(I2887:J2887)</f>
        <v>0</v>
      </c>
      <c r="I2887" s="15" t="n">
        <v>0</v>
      </c>
      <c r="J2887" s="15" t="n">
        <v>0</v>
      </c>
      <c r="K2887" s="15" t="n">
        <v>6.96365427594714</v>
      </c>
      <c r="L2887" s="15" t="n">
        <v>80</v>
      </c>
      <c r="M2887" s="25" t="n">
        <v>6.61072624</v>
      </c>
      <c r="N2887" s="0" t="str">
        <f aca="false">A2887&amp;"_"&amp;B2887</f>
        <v>MAW746_2</v>
      </c>
      <c r="O2887" s="0" t="n">
        <f aca="false">HLOOKUP(N2887,UP!$C$15:$AH$16,2,0)</f>
        <v>1</v>
      </c>
    </row>
    <row r="2888" customFormat="false" ht="15.75" hidden="false" customHeight="true" outlineLevel="0" collapsed="false">
      <c r="A2888" s="21" t="s">
        <v>49</v>
      </c>
      <c r="B2888" s="28" t="n">
        <v>2</v>
      </c>
      <c r="C2888" s="29" t="s">
        <v>56</v>
      </c>
      <c r="D2888" s="30" t="n">
        <v>4480</v>
      </c>
      <c r="E2888" s="24" t="s">
        <v>92</v>
      </c>
      <c r="F2888" s="15" t="n">
        <v>1</v>
      </c>
      <c r="G2888" s="15" t="n">
        <v>0</v>
      </c>
      <c r="H2888" s="2" t="n">
        <f aca="false">MAX(I2888:J2888)</f>
        <v>0</v>
      </c>
      <c r="I2888" s="15" t="n">
        <v>0</v>
      </c>
      <c r="J2888" s="15" t="n">
        <v>0</v>
      </c>
      <c r="K2888" s="15" t="n">
        <v>5.08938009881546</v>
      </c>
      <c r="L2888" s="15" t="n">
        <v>80</v>
      </c>
      <c r="M2888" s="25" t="n">
        <v>6.61072624</v>
      </c>
      <c r="N2888" s="0" t="str">
        <f aca="false">A2888&amp;"_"&amp;B2888</f>
        <v>MAW746_2</v>
      </c>
      <c r="O2888" s="0" t="n">
        <f aca="false">HLOOKUP(N2888,UP!$C$15:$AH$16,2,0)</f>
        <v>1</v>
      </c>
    </row>
    <row r="2889" customFormat="false" ht="15.75" hidden="false" customHeight="true" outlineLevel="0" collapsed="false">
      <c r="A2889" s="21" t="s">
        <v>49</v>
      </c>
      <c r="B2889" s="28" t="n">
        <v>4</v>
      </c>
      <c r="C2889" s="29" t="s">
        <v>56</v>
      </c>
      <c r="D2889" s="30" t="n">
        <v>4378</v>
      </c>
      <c r="E2889" s="24" t="s">
        <v>92</v>
      </c>
      <c r="F2889" s="15" t="n">
        <v>1</v>
      </c>
      <c r="G2889" s="15" t="n">
        <v>0</v>
      </c>
      <c r="H2889" s="2" t="n">
        <f aca="false">MAX(I2889:J2889)</f>
        <v>0</v>
      </c>
      <c r="I2889" s="15" t="n">
        <v>0</v>
      </c>
      <c r="J2889" s="15" t="n">
        <v>0</v>
      </c>
      <c r="K2889" s="15" t="n">
        <v>10.1127867519055</v>
      </c>
      <c r="L2889" s="15" t="n">
        <v>80</v>
      </c>
      <c r="M2889" s="25" t="n">
        <v>6.61072624</v>
      </c>
      <c r="N2889" s="0" t="str">
        <f aca="false">A2889&amp;"_"&amp;B2889</f>
        <v>MAW746_4</v>
      </c>
      <c r="O2889" s="0" t="n">
        <f aca="false">HLOOKUP(N2889,UP!$C$15:$AH$16,2,0)</f>
        <v>1</v>
      </c>
    </row>
    <row r="2890" customFormat="false" ht="15.75" hidden="false" customHeight="true" outlineLevel="0" collapsed="false">
      <c r="A2890" s="21" t="s">
        <v>49</v>
      </c>
      <c r="B2890" s="28" t="n">
        <v>4</v>
      </c>
      <c r="C2890" s="29" t="s">
        <v>56</v>
      </c>
      <c r="D2890" s="30" t="n">
        <v>4380</v>
      </c>
      <c r="E2890" s="24" t="s">
        <v>92</v>
      </c>
      <c r="F2890" s="15" t="n">
        <v>1</v>
      </c>
      <c r="G2890" s="15" t="n">
        <v>0</v>
      </c>
      <c r="H2890" s="2" t="n">
        <f aca="false">MAX(I2890:J2890)</f>
        <v>0</v>
      </c>
      <c r="I2890" s="15" t="n">
        <v>0</v>
      </c>
      <c r="J2890" s="15" t="n">
        <v>0</v>
      </c>
      <c r="K2890" s="15" t="n">
        <v>7.27844185983683</v>
      </c>
      <c r="L2890" s="15" t="n">
        <v>80</v>
      </c>
      <c r="M2890" s="25" t="n">
        <v>6.61072624</v>
      </c>
      <c r="N2890" s="0" t="str">
        <f aca="false">A2890&amp;"_"&amp;B2890</f>
        <v>MAW746_4</v>
      </c>
      <c r="O2890" s="0" t="n">
        <f aca="false">HLOOKUP(N2890,UP!$C$15:$AH$16,2,0)</f>
        <v>1</v>
      </c>
    </row>
    <row r="2891" customFormat="false" ht="15.75" hidden="false" customHeight="true" outlineLevel="0" collapsed="false">
      <c r="A2891" s="21" t="s">
        <v>49</v>
      </c>
      <c r="B2891" s="28" t="n">
        <v>4</v>
      </c>
      <c r="C2891" s="29" t="s">
        <v>56</v>
      </c>
      <c r="D2891" s="30" t="n">
        <v>4522</v>
      </c>
      <c r="E2891" s="24" t="s">
        <v>92</v>
      </c>
      <c r="F2891" s="15" t="n">
        <v>1</v>
      </c>
      <c r="G2891" s="15" t="n">
        <v>0</v>
      </c>
      <c r="H2891" s="2" t="n">
        <f aca="false">MAX(I2891:J2891)</f>
        <v>0</v>
      </c>
      <c r="I2891" s="15" t="n">
        <v>0</v>
      </c>
      <c r="J2891" s="15" t="n">
        <v>0</v>
      </c>
      <c r="K2891" s="15" t="n">
        <v>7.88343406510189</v>
      </c>
      <c r="L2891" s="15" t="n">
        <v>80</v>
      </c>
      <c r="M2891" s="25" t="n">
        <v>6.61072624</v>
      </c>
      <c r="N2891" s="0" t="str">
        <f aca="false">A2891&amp;"_"&amp;B2891</f>
        <v>MAW746_4</v>
      </c>
      <c r="O2891" s="0" t="n">
        <f aca="false">HLOOKUP(N2891,UP!$C$15:$AH$16,2,0)</f>
        <v>1</v>
      </c>
    </row>
    <row r="2892" customFormat="false" ht="15.75" hidden="false" customHeight="true" outlineLevel="0" collapsed="false">
      <c r="A2892" s="21" t="s">
        <v>49</v>
      </c>
      <c r="B2892" s="28" t="n">
        <v>4</v>
      </c>
      <c r="C2892" s="29" t="s">
        <v>56</v>
      </c>
      <c r="D2892" s="30" t="n">
        <v>4368</v>
      </c>
      <c r="E2892" s="24" t="s">
        <v>92</v>
      </c>
      <c r="F2892" s="15" t="n">
        <v>1</v>
      </c>
      <c r="G2892" s="15" t="n">
        <v>0</v>
      </c>
      <c r="H2892" s="2" t="n">
        <f aca="false">MAX(I2892:J2892)</f>
        <v>0</v>
      </c>
      <c r="I2892" s="15" t="n">
        <v>0</v>
      </c>
      <c r="J2892" s="15" t="n">
        <v>0</v>
      </c>
      <c r="K2892" s="15" t="n">
        <v>6.94951710900598</v>
      </c>
      <c r="L2892" s="15" t="n">
        <v>80</v>
      </c>
      <c r="M2892" s="25" t="n">
        <v>6.61072624</v>
      </c>
      <c r="N2892" s="0" t="str">
        <f aca="false">A2892&amp;"_"&amp;B2892</f>
        <v>MAW746_4</v>
      </c>
      <c r="O2892" s="0" t="n">
        <f aca="false">HLOOKUP(N2892,UP!$C$15:$AH$16,2,0)</f>
        <v>1</v>
      </c>
    </row>
    <row r="2893" customFormat="false" ht="15.75" hidden="false" customHeight="true" outlineLevel="0" collapsed="false">
      <c r="A2893" s="21" t="s">
        <v>49</v>
      </c>
      <c r="B2893" s="28" t="n">
        <v>4</v>
      </c>
      <c r="C2893" s="29" t="s">
        <v>56</v>
      </c>
      <c r="D2893" s="30" t="n">
        <v>4397</v>
      </c>
      <c r="E2893" s="24" t="s">
        <v>92</v>
      </c>
      <c r="F2893" s="15" t="n">
        <v>1</v>
      </c>
      <c r="G2893" s="15" t="n">
        <v>0</v>
      </c>
      <c r="H2893" s="2" t="n">
        <f aca="false">MAX(I2893:J2893)</f>
        <v>0</v>
      </c>
      <c r="I2893" s="15" t="n">
        <v>0</v>
      </c>
      <c r="J2893" s="15" t="n">
        <v>0</v>
      </c>
      <c r="K2893" s="15" t="n">
        <v>12.2531538267963</v>
      </c>
      <c r="L2893" s="15" t="n">
        <v>80</v>
      </c>
      <c r="M2893" s="25" t="n">
        <v>6.61072624</v>
      </c>
      <c r="N2893" s="0" t="str">
        <f aca="false">A2893&amp;"_"&amp;B2893</f>
        <v>MAW746_4</v>
      </c>
      <c r="O2893" s="0" t="n">
        <f aca="false">HLOOKUP(N2893,UP!$C$15:$AH$16,2,0)</f>
        <v>1</v>
      </c>
    </row>
    <row r="2894" customFormat="false" ht="15.75" hidden="false" customHeight="true" outlineLevel="0" collapsed="false">
      <c r="A2894" s="21" t="s">
        <v>49</v>
      </c>
      <c r="B2894" s="28" t="n">
        <v>4</v>
      </c>
      <c r="C2894" s="29" t="s">
        <v>56</v>
      </c>
      <c r="D2894" s="30" t="n">
        <v>4527</v>
      </c>
      <c r="E2894" s="24" t="s">
        <v>92</v>
      </c>
      <c r="F2894" s="15" t="n">
        <v>1</v>
      </c>
      <c r="G2894" s="15" t="n">
        <v>0</v>
      </c>
      <c r="H2894" s="2" t="n">
        <f aca="false">MAX(I2894:J2894)</f>
        <v>0</v>
      </c>
      <c r="I2894" s="15" t="n">
        <v>0</v>
      </c>
      <c r="J2894" s="15" t="n">
        <v>0</v>
      </c>
      <c r="K2894" s="15" t="n">
        <v>8.76582890167892</v>
      </c>
      <c r="L2894" s="15" t="n">
        <v>80</v>
      </c>
      <c r="M2894" s="25" t="n">
        <v>6.61072624</v>
      </c>
      <c r="N2894" s="0" t="str">
        <f aca="false">A2894&amp;"_"&amp;B2894</f>
        <v>MAW746_4</v>
      </c>
      <c r="O2894" s="0" t="n">
        <f aca="false">HLOOKUP(N2894,UP!$C$15:$AH$16,2,0)</f>
        <v>1</v>
      </c>
    </row>
    <row r="2895" customFormat="false" ht="15.75" hidden="false" customHeight="true" outlineLevel="0" collapsed="false">
      <c r="A2895" s="21" t="s">
        <v>49</v>
      </c>
      <c r="B2895" s="28" t="n">
        <v>4</v>
      </c>
      <c r="C2895" s="29" t="s">
        <v>56</v>
      </c>
      <c r="D2895" s="30" t="n">
        <v>4658</v>
      </c>
      <c r="E2895" s="24" t="s">
        <v>92</v>
      </c>
      <c r="F2895" s="15" t="n">
        <v>1</v>
      </c>
      <c r="G2895" s="15" t="n">
        <v>0</v>
      </c>
      <c r="H2895" s="2" t="n">
        <f aca="false">MAX(I2895:J2895)</f>
        <v>0</v>
      </c>
      <c r="I2895" s="15" t="n">
        <v>0</v>
      </c>
      <c r="J2895" s="15" t="n">
        <v>0</v>
      </c>
      <c r="K2895" s="15" t="n">
        <v>11.4699547782563</v>
      </c>
      <c r="L2895" s="15" t="n">
        <v>80</v>
      </c>
      <c r="M2895" s="25" t="n">
        <v>6.61072624</v>
      </c>
      <c r="N2895" s="0" t="str">
        <f aca="false">A2895&amp;"_"&amp;B2895</f>
        <v>MAW746_4</v>
      </c>
      <c r="O2895" s="0" t="n">
        <f aca="false">HLOOKUP(N2895,UP!$C$15:$AH$16,2,0)</f>
        <v>1</v>
      </c>
    </row>
    <row r="2896" customFormat="false" ht="15.75" hidden="false" customHeight="true" outlineLevel="0" collapsed="false">
      <c r="A2896" s="21" t="s">
        <v>49</v>
      </c>
      <c r="B2896" s="28" t="n">
        <v>4</v>
      </c>
      <c r="C2896" s="29" t="s">
        <v>56</v>
      </c>
      <c r="D2896" s="30" t="n">
        <v>4659</v>
      </c>
      <c r="E2896" s="24" t="s">
        <v>92</v>
      </c>
      <c r="F2896" s="15" t="n">
        <v>1</v>
      </c>
      <c r="G2896" s="15" t="n">
        <v>0</v>
      </c>
      <c r="H2896" s="2" t="n">
        <f aca="false">MAX(I2896:J2896)</f>
        <v>0</v>
      </c>
      <c r="I2896" s="15" t="n">
        <v>0</v>
      </c>
      <c r="J2896" s="15" t="n">
        <v>0</v>
      </c>
      <c r="K2896" s="15" t="n">
        <v>9.96513189718682</v>
      </c>
      <c r="L2896" s="15" t="n">
        <v>80</v>
      </c>
      <c r="M2896" s="25" t="n">
        <v>6.61072624</v>
      </c>
      <c r="N2896" s="0" t="str">
        <f aca="false">A2896&amp;"_"&amp;B2896</f>
        <v>MAW746_4</v>
      </c>
      <c r="O2896" s="0" t="n">
        <f aca="false">HLOOKUP(N2896,UP!$C$15:$AH$16,2,0)</f>
        <v>1</v>
      </c>
    </row>
    <row r="2897" customFormat="false" ht="15.75" hidden="false" customHeight="true" outlineLevel="0" collapsed="false">
      <c r="A2897" s="21" t="s">
        <v>49</v>
      </c>
      <c r="B2897" s="28" t="n">
        <v>4</v>
      </c>
      <c r="C2897" s="29" t="s">
        <v>60</v>
      </c>
      <c r="D2897" s="30" t="n">
        <v>4669</v>
      </c>
      <c r="E2897" s="24" t="s">
        <v>92</v>
      </c>
      <c r="F2897" s="15" t="n">
        <v>1</v>
      </c>
      <c r="G2897" s="15" t="n">
        <v>0</v>
      </c>
      <c r="H2897" s="2" t="n">
        <f aca="false">MAX(I2897:J2897)</f>
        <v>0</v>
      </c>
      <c r="I2897" s="15" t="n">
        <v>0</v>
      </c>
      <c r="J2897" s="15" t="n">
        <v>0</v>
      </c>
      <c r="K2897" s="15" t="n">
        <v>6.89728813114005</v>
      </c>
      <c r="L2897" s="15" t="n">
        <v>80</v>
      </c>
      <c r="M2897" s="25" t="n">
        <v>6.61072624</v>
      </c>
      <c r="N2897" s="0" t="str">
        <f aca="false">A2897&amp;"_"&amp;B2897</f>
        <v>MAW746_4</v>
      </c>
      <c r="O2897" s="0" t="n">
        <f aca="false">HLOOKUP(N2897,UP!$C$15:$AH$16,2,0)</f>
        <v>1</v>
      </c>
    </row>
    <row r="2898" customFormat="false" ht="15.75" hidden="false" customHeight="true" outlineLevel="0" collapsed="false">
      <c r="A2898" s="21" t="s">
        <v>49</v>
      </c>
      <c r="B2898" s="28" t="n">
        <v>4</v>
      </c>
      <c r="C2898" s="29" t="s">
        <v>53</v>
      </c>
      <c r="D2898" s="30" t="n">
        <v>4511</v>
      </c>
      <c r="E2898" s="24" t="s">
        <v>92</v>
      </c>
      <c r="F2898" s="15" t="n">
        <v>1</v>
      </c>
      <c r="G2898" s="15" t="n">
        <v>0</v>
      </c>
      <c r="H2898" s="2" t="n">
        <f aca="false">MAX(I2898:J2898)</f>
        <v>0</v>
      </c>
      <c r="I2898" s="15" t="n">
        <v>0</v>
      </c>
      <c r="J2898" s="15" t="n">
        <v>0</v>
      </c>
      <c r="K2898" s="15" t="n">
        <v>5.73340659280137</v>
      </c>
      <c r="L2898" s="15" t="n">
        <v>80</v>
      </c>
      <c r="M2898" s="25" t="n">
        <v>6.61072624</v>
      </c>
      <c r="N2898" s="0" t="str">
        <f aca="false">A2898&amp;"_"&amp;B2898</f>
        <v>MAW746_4</v>
      </c>
      <c r="O2898" s="0" t="n">
        <f aca="false">HLOOKUP(N2898,UP!$C$15:$AH$16,2,0)</f>
        <v>1</v>
      </c>
    </row>
    <row r="2899" customFormat="false" ht="15.75" hidden="false" customHeight="true" outlineLevel="0" collapsed="false">
      <c r="A2899" s="21" t="s">
        <v>49</v>
      </c>
      <c r="B2899" s="28" t="n">
        <v>4</v>
      </c>
      <c r="C2899" s="29" t="s">
        <v>56</v>
      </c>
      <c r="D2899" s="30" t="n">
        <v>4536</v>
      </c>
      <c r="E2899" s="24" t="s">
        <v>92</v>
      </c>
      <c r="F2899" s="15" t="n">
        <v>1</v>
      </c>
      <c r="G2899" s="15" t="n">
        <v>0</v>
      </c>
      <c r="H2899" s="2" t="n">
        <f aca="false">MAX(I2899:J2899)</f>
        <v>0</v>
      </c>
      <c r="I2899" s="15" t="n">
        <v>0</v>
      </c>
      <c r="J2899" s="15" t="n">
        <v>0</v>
      </c>
      <c r="K2899" s="15" t="n">
        <v>8.75012093841097</v>
      </c>
      <c r="L2899" s="15" t="n">
        <v>80</v>
      </c>
      <c r="M2899" s="25" t="n">
        <v>6.61072624</v>
      </c>
      <c r="N2899" s="0" t="str">
        <f aca="false">A2899&amp;"_"&amp;B2899</f>
        <v>MAW746_4</v>
      </c>
      <c r="O2899" s="0" t="n">
        <f aca="false">HLOOKUP(N2899,UP!$C$15:$AH$16,2,0)</f>
        <v>1</v>
      </c>
    </row>
    <row r="2900" customFormat="false" ht="15.75" hidden="false" customHeight="true" outlineLevel="0" collapsed="false">
      <c r="A2900" s="21" t="s">
        <v>49</v>
      </c>
      <c r="B2900" s="28" t="n">
        <v>4</v>
      </c>
      <c r="C2900" s="29" t="s">
        <v>56</v>
      </c>
      <c r="D2900" s="30" t="n">
        <v>4668</v>
      </c>
      <c r="E2900" s="24" t="s">
        <v>92</v>
      </c>
      <c r="F2900" s="15" t="n">
        <v>1</v>
      </c>
      <c r="G2900" s="15" t="n">
        <v>0</v>
      </c>
      <c r="H2900" s="2" t="n">
        <f aca="false">MAX(I2900:J2900)</f>
        <v>0</v>
      </c>
      <c r="I2900" s="15" t="n">
        <v>0</v>
      </c>
      <c r="J2900" s="15" t="n">
        <v>0</v>
      </c>
      <c r="K2900" s="15" t="n">
        <v>11.0508270483593</v>
      </c>
      <c r="L2900" s="15" t="n">
        <v>80</v>
      </c>
      <c r="M2900" s="25" t="n">
        <v>6.61072624</v>
      </c>
      <c r="N2900" s="0" t="str">
        <f aca="false">A2900&amp;"_"&amp;B2900</f>
        <v>MAW746_4</v>
      </c>
      <c r="O2900" s="0" t="n">
        <f aca="false">HLOOKUP(N2900,UP!$C$15:$AH$16,2,0)</f>
        <v>1</v>
      </c>
    </row>
    <row r="2901" customFormat="false" ht="15.75" hidden="false" customHeight="true" outlineLevel="0" collapsed="false">
      <c r="A2901" s="21" t="s">
        <v>49</v>
      </c>
      <c r="B2901" s="28" t="n">
        <v>4</v>
      </c>
      <c r="C2901" s="29" t="s">
        <v>61</v>
      </c>
      <c r="D2901" s="30" t="n">
        <v>4844</v>
      </c>
      <c r="E2901" s="24" t="s">
        <v>92</v>
      </c>
      <c r="F2901" s="15" t="n">
        <v>1</v>
      </c>
      <c r="G2901" s="15" t="n">
        <v>0</v>
      </c>
      <c r="H2901" s="2" t="n">
        <f aca="false">MAX(I2901:J2901)</f>
        <v>0</v>
      </c>
      <c r="I2901" s="15" t="n">
        <v>0</v>
      </c>
      <c r="J2901" s="15" t="n">
        <v>0</v>
      </c>
      <c r="K2901" s="15" t="n">
        <v>8.5948477215073</v>
      </c>
      <c r="L2901" s="15" t="n">
        <v>80</v>
      </c>
      <c r="M2901" s="25" t="n">
        <v>6.61072624</v>
      </c>
      <c r="N2901" s="0" t="str">
        <f aca="false">A2901&amp;"_"&amp;B2901</f>
        <v>MAW746_4</v>
      </c>
      <c r="O2901" s="0" t="n">
        <f aca="false">HLOOKUP(N2901,UP!$C$15:$AH$16,2,0)</f>
        <v>1</v>
      </c>
    </row>
    <row r="2902" customFormat="false" ht="15.75" hidden="false" customHeight="true" outlineLevel="0" collapsed="false">
      <c r="A2902" s="21" t="s">
        <v>49</v>
      </c>
      <c r="B2902" s="28" t="n">
        <v>4</v>
      </c>
      <c r="C2902" s="29" t="s">
        <v>56</v>
      </c>
      <c r="D2902" s="30" t="n">
        <v>4137</v>
      </c>
      <c r="E2902" s="24" t="s">
        <v>92</v>
      </c>
      <c r="F2902" s="15" t="n">
        <v>1</v>
      </c>
      <c r="G2902" s="15" t="n">
        <v>0</v>
      </c>
      <c r="H2902" s="2" t="n">
        <f aca="false">MAX(I2902:J2902)</f>
        <v>0</v>
      </c>
      <c r="I2902" s="15" t="n">
        <v>0</v>
      </c>
      <c r="J2902" s="15" t="n">
        <v>0</v>
      </c>
      <c r="K2902" s="15" t="n">
        <v>7.16597284283832</v>
      </c>
      <c r="L2902" s="15" t="n">
        <v>80</v>
      </c>
      <c r="M2902" s="25" t="n">
        <v>6.61072624</v>
      </c>
      <c r="N2902" s="0" t="str">
        <f aca="false">A2902&amp;"_"&amp;B2902</f>
        <v>MAW746_4</v>
      </c>
      <c r="O2902" s="0" t="n">
        <f aca="false">HLOOKUP(N2902,UP!$C$15:$AH$16,2,0)</f>
        <v>1</v>
      </c>
    </row>
    <row r="2903" customFormat="false" ht="15.75" hidden="false" customHeight="true" outlineLevel="0" collapsed="false">
      <c r="A2903" s="21" t="s">
        <v>49</v>
      </c>
      <c r="B2903" s="28" t="n">
        <v>4</v>
      </c>
      <c r="C2903" s="29" t="s">
        <v>56</v>
      </c>
      <c r="D2903" s="30" t="n">
        <v>4537</v>
      </c>
      <c r="E2903" s="24" t="s">
        <v>92</v>
      </c>
      <c r="F2903" s="15" t="n">
        <v>1</v>
      </c>
      <c r="G2903" s="15" t="n">
        <v>0</v>
      </c>
      <c r="H2903" s="2" t="n">
        <f aca="false">MAX(I2903:J2903)</f>
        <v>0</v>
      </c>
      <c r="I2903" s="15" t="n">
        <v>0</v>
      </c>
      <c r="J2903" s="15" t="n">
        <v>0</v>
      </c>
      <c r="K2903" s="15" t="n">
        <v>3.99484921830478</v>
      </c>
      <c r="L2903" s="15" t="n">
        <v>80</v>
      </c>
      <c r="M2903" s="25" t="n">
        <v>6.61072624</v>
      </c>
      <c r="N2903" s="0" t="str">
        <f aca="false">A2903&amp;"_"&amp;B2903</f>
        <v>MAW746_4</v>
      </c>
      <c r="O2903" s="0" t="n">
        <f aca="false">HLOOKUP(N2903,UP!$C$15:$AH$16,2,0)</f>
        <v>1</v>
      </c>
    </row>
    <row r="2904" customFormat="false" ht="15.75" hidden="false" customHeight="true" outlineLevel="0" collapsed="false">
      <c r="A2904" s="21" t="s">
        <v>49</v>
      </c>
      <c r="B2904" s="28" t="n">
        <v>4</v>
      </c>
      <c r="C2904" s="29" t="s">
        <v>56</v>
      </c>
      <c r="D2904" s="30" t="n">
        <v>4538</v>
      </c>
      <c r="E2904" s="24" t="s">
        <v>92</v>
      </c>
      <c r="F2904" s="15" t="n">
        <v>1</v>
      </c>
      <c r="G2904" s="15" t="n">
        <v>0</v>
      </c>
      <c r="H2904" s="2" t="n">
        <f aca="false">MAX(I2904:J2904)</f>
        <v>0</v>
      </c>
      <c r="I2904" s="15" t="n">
        <v>0</v>
      </c>
      <c r="J2904" s="15" t="n">
        <v>0</v>
      </c>
      <c r="K2904" s="15" t="n">
        <v>6.74311447166513</v>
      </c>
      <c r="L2904" s="15" t="n">
        <v>80</v>
      </c>
      <c r="M2904" s="25" t="n">
        <v>6.61072624</v>
      </c>
      <c r="N2904" s="0" t="str">
        <f aca="false">A2904&amp;"_"&amp;B2904</f>
        <v>MAW746_4</v>
      </c>
      <c r="O2904" s="0" t="n">
        <f aca="false">HLOOKUP(N2904,UP!$C$15:$AH$16,2,0)</f>
        <v>1</v>
      </c>
    </row>
    <row r="2905" customFormat="false" ht="15.75" hidden="false" customHeight="true" outlineLevel="0" collapsed="false">
      <c r="A2905" s="21" t="s">
        <v>49</v>
      </c>
      <c r="B2905" s="28" t="n">
        <v>4</v>
      </c>
      <c r="C2905" s="29" t="s">
        <v>56</v>
      </c>
      <c r="D2905" s="30" t="n">
        <v>4131</v>
      </c>
      <c r="E2905" s="24" t="s">
        <v>92</v>
      </c>
      <c r="F2905" s="15" t="n">
        <v>1</v>
      </c>
      <c r="G2905" s="15" t="n">
        <v>0</v>
      </c>
      <c r="H2905" s="2" t="n">
        <f aca="false">MAX(I2905:J2905)</f>
        <v>0</v>
      </c>
      <c r="I2905" s="15" t="n">
        <v>0</v>
      </c>
      <c r="J2905" s="15" t="n">
        <v>0</v>
      </c>
      <c r="K2905" s="15" t="n">
        <v>8.24196832669282</v>
      </c>
      <c r="L2905" s="15" t="n">
        <v>80</v>
      </c>
      <c r="M2905" s="25" t="n">
        <v>6.61072624</v>
      </c>
      <c r="N2905" s="0" t="str">
        <f aca="false">A2905&amp;"_"&amp;B2905</f>
        <v>MAW746_4</v>
      </c>
      <c r="O2905" s="0" t="n">
        <f aca="false">HLOOKUP(N2905,UP!$C$15:$AH$16,2,0)</f>
        <v>1</v>
      </c>
    </row>
    <row r="2906" customFormat="false" ht="15.75" hidden="false" customHeight="true" outlineLevel="0" collapsed="false">
      <c r="A2906" s="21" t="s">
        <v>49</v>
      </c>
      <c r="B2906" s="28" t="n">
        <v>4</v>
      </c>
      <c r="C2906" s="29" t="s">
        <v>56</v>
      </c>
      <c r="D2906" s="30" t="n">
        <v>4351</v>
      </c>
      <c r="E2906" s="24" t="s">
        <v>92</v>
      </c>
      <c r="F2906" s="15" t="n">
        <v>1</v>
      </c>
      <c r="G2906" s="15" t="n">
        <v>0</v>
      </c>
      <c r="H2906" s="2" t="n">
        <f aca="false">MAX(I2906:J2906)</f>
        <v>0</v>
      </c>
      <c r="I2906" s="15" t="n">
        <v>0</v>
      </c>
      <c r="J2906" s="15" t="n">
        <v>0</v>
      </c>
      <c r="K2906" s="15" t="n">
        <v>8.88285322802514</v>
      </c>
      <c r="L2906" s="15" t="n">
        <v>80</v>
      </c>
      <c r="M2906" s="25" t="n">
        <v>6.61072624</v>
      </c>
      <c r="N2906" s="0" t="str">
        <f aca="false">A2906&amp;"_"&amp;B2906</f>
        <v>MAW746_4</v>
      </c>
      <c r="O2906" s="0" t="n">
        <f aca="false">HLOOKUP(N2906,UP!$C$15:$AH$16,2,0)</f>
        <v>1</v>
      </c>
    </row>
    <row r="2907" customFormat="false" ht="15.75" hidden="false" customHeight="true" outlineLevel="0" collapsed="false">
      <c r="A2907" s="21" t="s">
        <v>49</v>
      </c>
      <c r="B2907" s="28" t="n">
        <v>4</v>
      </c>
      <c r="C2907" s="29" t="s">
        <v>56</v>
      </c>
      <c r="D2907" s="30" t="n">
        <v>4655</v>
      </c>
      <c r="E2907" s="24" t="s">
        <v>92</v>
      </c>
      <c r="F2907" s="15" t="n">
        <v>1</v>
      </c>
      <c r="G2907" s="15" t="n">
        <v>0</v>
      </c>
      <c r="H2907" s="2" t="n">
        <f aca="false">MAX(I2907:J2907)</f>
        <v>0</v>
      </c>
      <c r="I2907" s="15" t="n">
        <v>0</v>
      </c>
      <c r="J2907" s="15" t="n">
        <v>0</v>
      </c>
      <c r="K2907" s="15" t="n">
        <v>7.43693520921044</v>
      </c>
      <c r="L2907" s="15" t="n">
        <v>80</v>
      </c>
      <c r="M2907" s="25" t="n">
        <v>6.61072624</v>
      </c>
      <c r="N2907" s="0" t="str">
        <f aca="false">A2907&amp;"_"&amp;B2907</f>
        <v>MAW746_4</v>
      </c>
      <c r="O2907" s="0" t="n">
        <f aca="false">HLOOKUP(N2907,UP!$C$15:$AH$16,2,0)</f>
        <v>1</v>
      </c>
    </row>
    <row r="2908" customFormat="false" ht="15.75" hidden="false" customHeight="true" outlineLevel="0" collapsed="false">
      <c r="A2908" s="21" t="s">
        <v>49</v>
      </c>
      <c r="B2908" s="28" t="n">
        <v>3</v>
      </c>
      <c r="C2908" s="29" t="s">
        <v>56</v>
      </c>
      <c r="D2908" s="30" t="n">
        <v>4701</v>
      </c>
      <c r="E2908" s="24" t="s">
        <v>92</v>
      </c>
      <c r="F2908" s="15" t="n">
        <v>1</v>
      </c>
      <c r="G2908" s="15" t="n">
        <v>0</v>
      </c>
      <c r="H2908" s="2" t="n">
        <f aca="false">MAX(I2908:J2908)</f>
        <v>0</v>
      </c>
      <c r="I2908" s="15" t="n">
        <v>0</v>
      </c>
      <c r="J2908" s="15" t="n">
        <v>0</v>
      </c>
      <c r="K2908" s="15" t="n">
        <v>6.96569631117197</v>
      </c>
      <c r="L2908" s="15" t="n">
        <v>80</v>
      </c>
      <c r="M2908" s="25" t="n">
        <v>6.61072624</v>
      </c>
      <c r="N2908" s="0" t="str">
        <f aca="false">A2908&amp;"_"&amp;B2908</f>
        <v>MAW746_3</v>
      </c>
      <c r="O2908" s="0" t="n">
        <f aca="false">HLOOKUP(N2908,UP!$C$15:$AH$16,2,0)</f>
        <v>1</v>
      </c>
    </row>
    <row r="2909" customFormat="false" ht="15.75" hidden="false" customHeight="true" outlineLevel="0" collapsed="false">
      <c r="A2909" s="21" t="s">
        <v>49</v>
      </c>
      <c r="B2909" s="28" t="n">
        <v>3</v>
      </c>
      <c r="C2909" s="29" t="s">
        <v>56</v>
      </c>
      <c r="D2909" s="30" t="n">
        <v>4827</v>
      </c>
      <c r="E2909" s="24" t="s">
        <v>92</v>
      </c>
      <c r="F2909" s="15" t="n">
        <v>1</v>
      </c>
      <c r="G2909" s="15" t="n">
        <v>0</v>
      </c>
      <c r="H2909" s="2" t="n">
        <f aca="false">MAX(I2909:J2909)</f>
        <v>0</v>
      </c>
      <c r="I2909" s="15" t="n">
        <v>0</v>
      </c>
      <c r="J2909" s="15" t="n">
        <v>0</v>
      </c>
      <c r="K2909" s="15" t="n">
        <v>7.72250598142175</v>
      </c>
      <c r="L2909" s="15" t="n">
        <v>80</v>
      </c>
      <c r="M2909" s="25" t="n">
        <v>6.61072624</v>
      </c>
      <c r="N2909" s="0" t="str">
        <f aca="false">A2909&amp;"_"&amp;B2909</f>
        <v>MAW746_3</v>
      </c>
      <c r="O2909" s="0" t="n">
        <f aca="false">HLOOKUP(N2909,UP!$C$15:$AH$16,2,0)</f>
        <v>1</v>
      </c>
    </row>
    <row r="2910" customFormat="false" ht="15.75" hidden="false" customHeight="true" outlineLevel="0" collapsed="false">
      <c r="A2910" s="21" t="s">
        <v>49</v>
      </c>
      <c r="B2910" s="28" t="n">
        <v>3</v>
      </c>
      <c r="C2910" s="29" t="s">
        <v>56</v>
      </c>
      <c r="D2910" s="30" t="n">
        <v>4806</v>
      </c>
      <c r="E2910" s="24" t="s">
        <v>92</v>
      </c>
      <c r="F2910" s="15" t="n">
        <v>1</v>
      </c>
      <c r="G2910" s="15" t="n">
        <v>0</v>
      </c>
      <c r="H2910" s="2" t="n">
        <f aca="false">MAX(I2910:J2910)</f>
        <v>0</v>
      </c>
      <c r="I2910" s="15" t="n">
        <v>0</v>
      </c>
      <c r="J2910" s="15" t="n">
        <v>0</v>
      </c>
      <c r="K2910" s="15" t="n">
        <v>9.85321265890269</v>
      </c>
      <c r="L2910" s="15" t="n">
        <v>80</v>
      </c>
      <c r="M2910" s="25" t="n">
        <v>6.61072624</v>
      </c>
      <c r="N2910" s="0" t="str">
        <f aca="false">A2910&amp;"_"&amp;B2910</f>
        <v>MAW746_3</v>
      </c>
      <c r="O2910" s="0" t="n">
        <f aca="false">HLOOKUP(N2910,UP!$C$15:$AH$16,2,0)</f>
        <v>1</v>
      </c>
    </row>
    <row r="2911" customFormat="false" ht="15.75" hidden="false" customHeight="true" outlineLevel="0" collapsed="false">
      <c r="A2911" s="21" t="s">
        <v>49</v>
      </c>
      <c r="B2911" s="28" t="n">
        <v>3</v>
      </c>
      <c r="C2911" s="29" t="s">
        <v>56</v>
      </c>
      <c r="D2911" s="30" t="n">
        <v>4564</v>
      </c>
      <c r="E2911" s="24" t="s">
        <v>92</v>
      </c>
      <c r="F2911" s="15" t="n">
        <v>1</v>
      </c>
      <c r="G2911" s="15" t="n">
        <v>0</v>
      </c>
      <c r="H2911" s="2" t="n">
        <f aca="false">MAX(I2911:J2911)</f>
        <v>0</v>
      </c>
      <c r="I2911" s="15" t="n">
        <v>0</v>
      </c>
      <c r="J2911" s="15" t="n">
        <v>0</v>
      </c>
      <c r="K2911" s="15" t="n">
        <v>8.01487044774645</v>
      </c>
      <c r="L2911" s="15" t="n">
        <v>80</v>
      </c>
      <c r="M2911" s="25" t="n">
        <v>6.61072624</v>
      </c>
      <c r="N2911" s="0" t="str">
        <f aca="false">A2911&amp;"_"&amp;B2911</f>
        <v>MAW746_3</v>
      </c>
      <c r="O2911" s="0" t="n">
        <f aca="false">HLOOKUP(N2911,UP!$C$15:$AH$16,2,0)</f>
        <v>1</v>
      </c>
    </row>
    <row r="2912" customFormat="false" ht="15.75" hidden="false" customHeight="true" outlineLevel="0" collapsed="false">
      <c r="A2912" s="21" t="s">
        <v>49</v>
      </c>
      <c r="B2912" s="28" t="n">
        <v>3</v>
      </c>
      <c r="C2912" s="29" t="s">
        <v>57</v>
      </c>
      <c r="D2912" s="30" t="n">
        <v>4704</v>
      </c>
      <c r="E2912" s="24" t="s">
        <v>92</v>
      </c>
      <c r="F2912" s="15" t="n">
        <v>1</v>
      </c>
      <c r="G2912" s="15" t="n">
        <v>0</v>
      </c>
      <c r="H2912" s="2" t="n">
        <f aca="false">MAX(I2912:J2912)</f>
        <v>0</v>
      </c>
      <c r="I2912" s="15" t="n">
        <v>0</v>
      </c>
      <c r="J2912" s="15" t="n">
        <v>0</v>
      </c>
      <c r="K2912" s="15" t="n">
        <v>5.59187784375715</v>
      </c>
      <c r="L2912" s="15" t="n">
        <v>80</v>
      </c>
      <c r="M2912" s="25" t="n">
        <v>6.61072624</v>
      </c>
      <c r="N2912" s="0" t="str">
        <f aca="false">A2912&amp;"_"&amp;B2912</f>
        <v>MAW746_3</v>
      </c>
      <c r="O2912" s="0" t="n">
        <f aca="false">HLOOKUP(N2912,UP!$C$15:$AH$16,2,0)</f>
        <v>1</v>
      </c>
    </row>
    <row r="2913" customFormat="false" ht="15.75" hidden="false" customHeight="true" outlineLevel="0" collapsed="false">
      <c r="A2913" s="21" t="s">
        <v>49</v>
      </c>
      <c r="B2913" s="28" t="n">
        <v>3</v>
      </c>
      <c r="C2913" s="29" t="s">
        <v>56</v>
      </c>
      <c r="D2913" s="30" t="n">
        <v>4151</v>
      </c>
      <c r="E2913" s="24" t="s">
        <v>92</v>
      </c>
      <c r="F2913" s="15" t="n">
        <v>1</v>
      </c>
      <c r="G2913" s="15" t="n">
        <v>0</v>
      </c>
      <c r="H2913" s="2" t="n">
        <f aca="false">MAX(I2913:J2913)</f>
        <v>0</v>
      </c>
      <c r="I2913" s="15" t="n">
        <v>0</v>
      </c>
      <c r="J2913" s="15" t="n">
        <v>0</v>
      </c>
      <c r="K2913" s="15" t="n">
        <v>10.7992247467149</v>
      </c>
      <c r="L2913" s="15" t="n">
        <v>80</v>
      </c>
      <c r="M2913" s="25" t="n">
        <v>6.61072624</v>
      </c>
      <c r="N2913" s="0" t="str">
        <f aca="false">A2913&amp;"_"&amp;B2913</f>
        <v>MAW746_3</v>
      </c>
      <c r="O2913" s="0" t="n">
        <f aca="false">HLOOKUP(N2913,UP!$C$15:$AH$16,2,0)</f>
        <v>1</v>
      </c>
    </row>
    <row r="2914" customFormat="false" ht="15.75" hidden="false" customHeight="true" outlineLevel="0" collapsed="false">
      <c r="A2914" s="21" t="s">
        <v>49</v>
      </c>
      <c r="B2914" s="28" t="n">
        <v>3</v>
      </c>
      <c r="C2914" s="29" t="s">
        <v>56</v>
      </c>
      <c r="D2914" s="30" t="n">
        <v>4145</v>
      </c>
      <c r="E2914" s="24" t="s">
        <v>92</v>
      </c>
      <c r="F2914" s="15" t="n">
        <v>1</v>
      </c>
      <c r="G2914" s="15" t="n">
        <v>0</v>
      </c>
      <c r="H2914" s="2" t="n">
        <f aca="false">MAX(I2914:J2914)</f>
        <v>0</v>
      </c>
      <c r="I2914" s="15" t="n">
        <v>0</v>
      </c>
      <c r="J2914" s="15" t="n">
        <v>0</v>
      </c>
      <c r="K2914" s="15" t="n">
        <v>5.67057473972958</v>
      </c>
      <c r="L2914" s="15" t="n">
        <v>80</v>
      </c>
      <c r="M2914" s="25" t="n">
        <v>6.61072624</v>
      </c>
      <c r="N2914" s="0" t="str">
        <f aca="false">A2914&amp;"_"&amp;B2914</f>
        <v>MAW746_3</v>
      </c>
      <c r="O2914" s="0" t="n">
        <f aca="false">HLOOKUP(N2914,UP!$C$15:$AH$16,2,0)</f>
        <v>1</v>
      </c>
    </row>
    <row r="2915" customFormat="false" ht="15.75" hidden="false" customHeight="true" outlineLevel="0" collapsed="false">
      <c r="A2915" s="21" t="s">
        <v>49</v>
      </c>
      <c r="B2915" s="28" t="n">
        <v>3</v>
      </c>
      <c r="C2915" s="29" t="s">
        <v>56</v>
      </c>
      <c r="D2915" s="30" t="n">
        <v>4682</v>
      </c>
      <c r="E2915" s="24" t="s">
        <v>92</v>
      </c>
      <c r="F2915" s="15" t="n">
        <v>1</v>
      </c>
      <c r="G2915" s="15" t="n">
        <v>0</v>
      </c>
      <c r="H2915" s="2" t="n">
        <f aca="false">MAX(I2915:J2915)</f>
        <v>0</v>
      </c>
      <c r="I2915" s="15" t="n">
        <v>0</v>
      </c>
      <c r="J2915" s="15" t="n">
        <v>0</v>
      </c>
      <c r="K2915" s="15" t="n">
        <v>7.64899271332775</v>
      </c>
      <c r="L2915" s="15" t="n">
        <v>80</v>
      </c>
      <c r="M2915" s="25" t="n">
        <v>6.61072624</v>
      </c>
      <c r="N2915" s="0" t="str">
        <f aca="false">A2915&amp;"_"&amp;B2915</f>
        <v>MAW746_3</v>
      </c>
      <c r="O2915" s="0" t="n">
        <f aca="false">HLOOKUP(N2915,UP!$C$15:$AH$16,2,0)</f>
        <v>1</v>
      </c>
    </row>
    <row r="2916" customFormat="false" ht="15.75" hidden="false" customHeight="true" outlineLevel="0" collapsed="false">
      <c r="A2916" s="21" t="s">
        <v>49</v>
      </c>
      <c r="B2916" s="28" t="n">
        <v>4</v>
      </c>
      <c r="C2916" s="29" t="s">
        <v>56</v>
      </c>
      <c r="D2916" s="30" t="n">
        <v>4852</v>
      </c>
      <c r="E2916" s="24" t="s">
        <v>92</v>
      </c>
      <c r="F2916" s="15" t="n">
        <v>1</v>
      </c>
      <c r="G2916" s="15" t="n">
        <v>0</v>
      </c>
      <c r="H2916" s="2" t="n">
        <f aca="false">MAX(I2916:J2916)</f>
        <v>0</v>
      </c>
      <c r="I2916" s="15" t="n">
        <v>0</v>
      </c>
      <c r="J2916" s="15" t="n">
        <v>0</v>
      </c>
      <c r="K2916" s="15" t="n">
        <v>6.94998834790402</v>
      </c>
      <c r="L2916" s="15" t="n">
        <v>80</v>
      </c>
      <c r="M2916" s="25" t="n">
        <v>6.61072624</v>
      </c>
      <c r="N2916" s="0" t="str">
        <f aca="false">A2916&amp;"_"&amp;B2916</f>
        <v>MAW746_4</v>
      </c>
      <c r="O2916" s="0" t="n">
        <f aca="false">HLOOKUP(N2916,UP!$C$15:$AH$16,2,0)</f>
        <v>1</v>
      </c>
    </row>
    <row r="2917" customFormat="false" ht="15.75" hidden="false" customHeight="true" outlineLevel="0" collapsed="false">
      <c r="A2917" s="21" t="s">
        <v>49</v>
      </c>
      <c r="B2917" s="28" t="n">
        <v>4</v>
      </c>
      <c r="C2917" s="29" t="s">
        <v>83</v>
      </c>
      <c r="D2917" s="30" t="n">
        <v>4853</v>
      </c>
      <c r="E2917" s="24" t="s">
        <v>92</v>
      </c>
      <c r="F2917" s="15" t="n">
        <v>1</v>
      </c>
      <c r="G2917" s="15" t="n">
        <v>0</v>
      </c>
      <c r="H2917" s="2" t="n">
        <f aca="false">MAX(I2917:J2917)</f>
        <v>0</v>
      </c>
      <c r="I2917" s="15" t="n">
        <v>0</v>
      </c>
      <c r="J2917" s="15" t="n">
        <v>0</v>
      </c>
      <c r="K2917" s="15" t="n">
        <v>9.55295494103584</v>
      </c>
      <c r="L2917" s="15" t="n">
        <v>80</v>
      </c>
      <c r="M2917" s="25" t="n">
        <v>6.61072624</v>
      </c>
      <c r="N2917" s="0" t="str">
        <f aca="false">A2917&amp;"_"&amp;B2917</f>
        <v>MAW746_4</v>
      </c>
      <c r="O2917" s="0" t="n">
        <f aca="false">HLOOKUP(N2917,UP!$C$15:$AH$16,2,0)</f>
        <v>1</v>
      </c>
    </row>
    <row r="2918" customFormat="false" ht="15.75" hidden="false" customHeight="true" outlineLevel="0" collapsed="false">
      <c r="A2918" s="21" t="s">
        <v>49</v>
      </c>
      <c r="B2918" s="28" t="n">
        <v>2</v>
      </c>
      <c r="C2918" s="29" t="s">
        <v>83</v>
      </c>
      <c r="D2918" s="30" t="n">
        <v>4453</v>
      </c>
      <c r="E2918" s="24" t="s">
        <v>92</v>
      </c>
      <c r="F2918" s="15" t="n">
        <v>1</v>
      </c>
      <c r="G2918" s="15" t="n">
        <v>0</v>
      </c>
      <c r="H2918" s="2" t="n">
        <f aca="false">MAX(I2918:J2918)</f>
        <v>0</v>
      </c>
      <c r="I2918" s="15" t="n">
        <v>0</v>
      </c>
      <c r="J2918" s="15" t="n">
        <v>0</v>
      </c>
      <c r="K2918" s="15" t="n">
        <v>5.97860789941406</v>
      </c>
      <c r="L2918" s="15" t="n">
        <v>80</v>
      </c>
      <c r="M2918" s="25" t="n">
        <v>6.61072624</v>
      </c>
      <c r="N2918" s="0" t="str">
        <f aca="false">A2918&amp;"_"&amp;B2918</f>
        <v>MAW746_2</v>
      </c>
      <c r="O2918" s="0" t="n">
        <f aca="false">HLOOKUP(N2918,UP!$C$15:$AH$16,2,0)</f>
        <v>1</v>
      </c>
    </row>
    <row r="2919" customFormat="false" ht="15.75" hidden="false" customHeight="true" outlineLevel="0" collapsed="false">
      <c r="A2919" s="21" t="s">
        <v>49</v>
      </c>
      <c r="B2919" s="28" t="n">
        <v>4</v>
      </c>
      <c r="C2919" s="29" t="s">
        <v>56</v>
      </c>
      <c r="D2919" s="30" t="n">
        <v>4541</v>
      </c>
      <c r="E2919" s="24" t="s">
        <v>92</v>
      </c>
      <c r="F2919" s="15" t="n">
        <v>1</v>
      </c>
      <c r="G2919" s="15" t="n">
        <v>0</v>
      </c>
      <c r="H2919" s="2" t="n">
        <f aca="false">MAX(I2919:J2919)</f>
        <v>0</v>
      </c>
      <c r="I2919" s="15" t="n">
        <v>0</v>
      </c>
      <c r="J2919" s="15" t="n">
        <v>0</v>
      </c>
      <c r="K2919" s="15" t="n">
        <v>5.19540885087412</v>
      </c>
      <c r="L2919" s="15" t="n">
        <v>80</v>
      </c>
      <c r="M2919" s="25" t="n">
        <v>6.61072624</v>
      </c>
      <c r="N2919" s="0" t="str">
        <f aca="false">A2919&amp;"_"&amp;B2919</f>
        <v>MAW746_4</v>
      </c>
      <c r="O2919" s="0" t="n">
        <f aca="false">HLOOKUP(N2919,UP!$C$15:$AH$16,2,0)</f>
        <v>1</v>
      </c>
    </row>
    <row r="2920" customFormat="false" ht="15.75" hidden="false" customHeight="true" outlineLevel="0" collapsed="false">
      <c r="A2920" s="21" t="s">
        <v>49</v>
      </c>
      <c r="B2920" s="28" t="n">
        <v>4</v>
      </c>
      <c r="C2920" s="29" t="s">
        <v>56</v>
      </c>
      <c r="D2920" s="30" t="n">
        <v>4334</v>
      </c>
      <c r="E2920" s="24" t="s">
        <v>92</v>
      </c>
      <c r="F2920" s="15" t="n">
        <v>1</v>
      </c>
      <c r="G2920" s="15" t="n">
        <v>0</v>
      </c>
      <c r="H2920" s="2" t="n">
        <f aca="false">MAX(I2920:J2920)</f>
        <v>0</v>
      </c>
      <c r="I2920" s="15" t="n">
        <v>0</v>
      </c>
      <c r="J2920" s="15" t="n">
        <v>0</v>
      </c>
      <c r="K2920" s="15" t="n">
        <v>6.97951931884776</v>
      </c>
      <c r="L2920" s="15" t="n">
        <v>80</v>
      </c>
      <c r="M2920" s="25" t="n">
        <v>6.61072624</v>
      </c>
      <c r="N2920" s="0" t="str">
        <f aca="false">A2920&amp;"_"&amp;B2920</f>
        <v>MAW746_4</v>
      </c>
      <c r="O2920" s="0" t="n">
        <f aca="false">HLOOKUP(N2920,UP!$C$15:$AH$16,2,0)</f>
        <v>1</v>
      </c>
    </row>
    <row r="2921" customFormat="false" ht="15.75" hidden="false" customHeight="true" outlineLevel="0" collapsed="false">
      <c r="A2921" s="21" t="s">
        <v>49</v>
      </c>
      <c r="B2921" s="28" t="n">
        <v>4</v>
      </c>
      <c r="C2921" s="29" t="s">
        <v>56</v>
      </c>
      <c r="D2921" s="30" t="n">
        <v>4112</v>
      </c>
      <c r="E2921" s="24" t="s">
        <v>92</v>
      </c>
      <c r="F2921" s="15" t="n">
        <v>1</v>
      </c>
      <c r="G2921" s="15" t="n">
        <v>0</v>
      </c>
      <c r="H2921" s="2" t="n">
        <f aca="false">MAX(I2921:J2921)</f>
        <v>0</v>
      </c>
      <c r="I2921" s="15" t="n">
        <v>0</v>
      </c>
      <c r="J2921" s="15" t="n">
        <v>0</v>
      </c>
      <c r="K2921" s="15" t="n">
        <v>5.69704265783607</v>
      </c>
      <c r="L2921" s="15" t="n">
        <v>80</v>
      </c>
      <c r="M2921" s="25" t="n">
        <v>6.61072624</v>
      </c>
      <c r="N2921" s="0" t="str">
        <f aca="false">A2921&amp;"_"&amp;B2921</f>
        <v>MAW746_4</v>
      </c>
      <c r="O2921" s="0" t="n">
        <f aca="false">HLOOKUP(N2921,UP!$C$15:$AH$16,2,0)</f>
        <v>1</v>
      </c>
    </row>
    <row r="2922" customFormat="false" ht="15.75" hidden="false" customHeight="true" outlineLevel="0" collapsed="false">
      <c r="A2922" s="21" t="s">
        <v>49</v>
      </c>
      <c r="B2922" s="28" t="n">
        <v>2</v>
      </c>
      <c r="C2922" s="29" t="s">
        <v>56</v>
      </c>
      <c r="D2922" s="30" t="n">
        <v>4299</v>
      </c>
      <c r="E2922" s="24" t="s">
        <v>92</v>
      </c>
      <c r="F2922" s="15" t="n">
        <v>1</v>
      </c>
      <c r="G2922" s="15" t="n">
        <v>0</v>
      </c>
      <c r="H2922" s="2" t="n">
        <f aca="false">MAX(I2922:J2922)</f>
        <v>0</v>
      </c>
      <c r="I2922" s="15" t="n">
        <v>0</v>
      </c>
      <c r="J2922" s="15" t="n">
        <v>0</v>
      </c>
      <c r="K2922" s="15" t="n">
        <v>6.8770248585244</v>
      </c>
      <c r="L2922" s="15" t="n">
        <v>80</v>
      </c>
      <c r="M2922" s="25" t="n">
        <v>6.61072624</v>
      </c>
      <c r="N2922" s="0" t="str">
        <f aca="false">A2922&amp;"_"&amp;B2922</f>
        <v>MAW746_2</v>
      </c>
      <c r="O2922" s="0" t="n">
        <f aca="false">HLOOKUP(N2922,UP!$C$15:$AH$16,2,0)</f>
        <v>1</v>
      </c>
    </row>
    <row r="2923" customFormat="false" ht="15.75" hidden="false" customHeight="true" outlineLevel="0" collapsed="false">
      <c r="A2923" s="21" t="s">
        <v>49</v>
      </c>
      <c r="B2923" s="28" t="n">
        <v>2</v>
      </c>
      <c r="C2923" s="29" t="s">
        <v>76</v>
      </c>
      <c r="D2923" s="30" t="n">
        <v>4466</v>
      </c>
      <c r="E2923" s="24" t="s">
        <v>92</v>
      </c>
      <c r="F2923" s="15" t="n">
        <v>1</v>
      </c>
      <c r="G2923" s="15" t="n">
        <v>0</v>
      </c>
      <c r="H2923" s="2" t="n">
        <f aca="false">MAX(I2923:J2923)</f>
        <v>0</v>
      </c>
      <c r="I2923" s="15" t="n">
        <v>0</v>
      </c>
      <c r="J2923" s="15" t="n">
        <v>0</v>
      </c>
      <c r="K2923" s="15" t="n">
        <v>7.90762432853453</v>
      </c>
      <c r="L2923" s="15" t="n">
        <v>80</v>
      </c>
      <c r="M2923" s="25" t="n">
        <v>6.61072624</v>
      </c>
      <c r="N2923" s="0" t="str">
        <f aca="false">A2923&amp;"_"&amp;B2923</f>
        <v>MAW746_2</v>
      </c>
      <c r="O2923" s="0" t="n">
        <f aca="false">HLOOKUP(N2923,UP!$C$15:$AH$16,2,0)</f>
        <v>1</v>
      </c>
    </row>
    <row r="2924" customFormat="false" ht="15.75" hidden="false" customHeight="true" outlineLevel="0" collapsed="false">
      <c r="A2924" s="21" t="s">
        <v>49</v>
      </c>
      <c r="B2924" s="28" t="n">
        <v>2</v>
      </c>
      <c r="C2924" s="29" t="s">
        <v>56</v>
      </c>
      <c r="D2924" s="30" t="n">
        <v>4469</v>
      </c>
      <c r="E2924" s="24" t="s">
        <v>92</v>
      </c>
      <c r="F2924" s="15" t="n">
        <v>1</v>
      </c>
      <c r="G2924" s="15" t="n">
        <v>0</v>
      </c>
      <c r="H2924" s="2" t="n">
        <f aca="false">MAX(I2924:J2924)</f>
        <v>0</v>
      </c>
      <c r="I2924" s="15" t="n">
        <v>0</v>
      </c>
      <c r="J2924" s="15" t="n">
        <v>0</v>
      </c>
      <c r="K2924" s="15" t="n">
        <v>8.2184063817909</v>
      </c>
      <c r="L2924" s="15" t="n">
        <v>80</v>
      </c>
      <c r="M2924" s="25" t="n">
        <v>6.61072624</v>
      </c>
      <c r="N2924" s="0" t="str">
        <f aca="false">A2924&amp;"_"&amp;B2924</f>
        <v>MAW746_2</v>
      </c>
      <c r="O2924" s="0" t="n">
        <f aca="false">HLOOKUP(N2924,UP!$C$15:$AH$16,2,0)</f>
        <v>1</v>
      </c>
    </row>
    <row r="2925" customFormat="false" ht="15.75" hidden="false" customHeight="true" outlineLevel="0" collapsed="false">
      <c r="A2925" s="21" t="s">
        <v>49</v>
      </c>
      <c r="B2925" s="28" t="n">
        <v>2</v>
      </c>
      <c r="C2925" s="29" t="s">
        <v>76</v>
      </c>
      <c r="D2925" s="30" t="n">
        <v>4296</v>
      </c>
      <c r="E2925" s="24" t="s">
        <v>92</v>
      </c>
      <c r="F2925" s="15" t="n">
        <v>1</v>
      </c>
      <c r="G2925" s="15" t="n">
        <v>0</v>
      </c>
      <c r="H2925" s="2" t="n">
        <f aca="false">MAX(I2925:J2925)</f>
        <v>0</v>
      </c>
      <c r="I2925" s="15" t="n">
        <v>0</v>
      </c>
      <c r="J2925" s="15" t="n">
        <v>0</v>
      </c>
      <c r="K2925" s="15" t="n">
        <v>7.43175158133202</v>
      </c>
      <c r="L2925" s="15" t="n">
        <v>80</v>
      </c>
      <c r="M2925" s="25" t="n">
        <v>6.61072624</v>
      </c>
      <c r="N2925" s="0" t="str">
        <f aca="false">A2925&amp;"_"&amp;B2925</f>
        <v>MAW746_2</v>
      </c>
      <c r="O2925" s="0" t="n">
        <f aca="false">HLOOKUP(N2925,UP!$C$15:$AH$16,2,0)</f>
        <v>1</v>
      </c>
    </row>
    <row r="2926" customFormat="false" ht="15.75" hidden="false" customHeight="true" outlineLevel="0" collapsed="false">
      <c r="A2926" s="21" t="s">
        <v>49</v>
      </c>
      <c r="B2926" s="28" t="n">
        <v>2</v>
      </c>
      <c r="C2926" s="29" t="s">
        <v>56</v>
      </c>
      <c r="D2926" s="30" t="n">
        <v>4070</v>
      </c>
      <c r="E2926" s="24" t="s">
        <v>92</v>
      </c>
      <c r="F2926" s="15" t="n">
        <v>1</v>
      </c>
      <c r="G2926" s="15" t="n">
        <v>0</v>
      </c>
      <c r="H2926" s="2" t="n">
        <f aca="false">MAX(I2926:J2926)</f>
        <v>0</v>
      </c>
      <c r="I2926" s="15" t="n">
        <v>0</v>
      </c>
      <c r="J2926" s="15" t="n">
        <v>0</v>
      </c>
      <c r="K2926" s="15" t="n">
        <v>11.5947545464202</v>
      </c>
      <c r="L2926" s="15" t="n">
        <v>80</v>
      </c>
      <c r="M2926" s="25" t="n">
        <v>6.61072624</v>
      </c>
      <c r="N2926" s="0" t="str">
        <f aca="false">A2926&amp;"_"&amp;B2926</f>
        <v>MAW746_2</v>
      </c>
      <c r="O2926" s="0" t="n">
        <f aca="false">HLOOKUP(N2926,UP!$C$15:$AH$16,2,0)</f>
        <v>1</v>
      </c>
    </row>
    <row r="2927" customFormat="false" ht="15.75" hidden="false" customHeight="true" outlineLevel="0" collapsed="false">
      <c r="A2927" s="21" t="s">
        <v>49</v>
      </c>
      <c r="B2927" s="28" t="n">
        <v>2</v>
      </c>
      <c r="C2927" s="29" t="s">
        <v>67</v>
      </c>
      <c r="D2927" s="30" t="n">
        <v>4099</v>
      </c>
      <c r="E2927" s="24" t="s">
        <v>92</v>
      </c>
      <c r="F2927" s="15" t="n">
        <v>1</v>
      </c>
      <c r="G2927" s="15" t="n">
        <v>0</v>
      </c>
      <c r="H2927" s="2" t="n">
        <f aca="false">MAX(I2927:J2927)</f>
        <v>0</v>
      </c>
      <c r="I2927" s="15" t="n">
        <v>0</v>
      </c>
      <c r="J2927" s="15" t="n">
        <v>0</v>
      </c>
      <c r="K2927" s="15" t="n">
        <v>11.8330050792868</v>
      </c>
      <c r="L2927" s="15" t="n">
        <v>80</v>
      </c>
      <c r="M2927" s="25" t="n">
        <v>6.61072624</v>
      </c>
      <c r="N2927" s="0" t="str">
        <f aca="false">A2927&amp;"_"&amp;B2927</f>
        <v>MAW746_2</v>
      </c>
      <c r="O2927" s="0" t="n">
        <f aca="false">HLOOKUP(N2927,UP!$C$15:$AH$16,2,0)</f>
        <v>1</v>
      </c>
    </row>
    <row r="2928" customFormat="false" ht="15.75" hidden="false" customHeight="true" outlineLevel="0" collapsed="false">
      <c r="A2928" s="21" t="s">
        <v>59</v>
      </c>
      <c r="B2928" s="28" t="n">
        <v>1</v>
      </c>
      <c r="C2928" s="34" t="s">
        <v>56</v>
      </c>
      <c r="D2928" s="34" t="n">
        <v>8557</v>
      </c>
      <c r="E2928" s="24" t="s">
        <v>92</v>
      </c>
      <c r="F2928" s="15" t="n">
        <v>1</v>
      </c>
      <c r="G2928" s="15" t="n">
        <v>0</v>
      </c>
      <c r="H2928" s="2" t="n">
        <f aca="false">MAX(I2928:J2928)</f>
        <v>0</v>
      </c>
      <c r="I2928" s="15" t="n">
        <v>0</v>
      </c>
      <c r="J2928" s="15" t="n">
        <v>0</v>
      </c>
      <c r="K2928" s="15" t="n">
        <v>5.98540159352744</v>
      </c>
      <c r="L2928" s="15" t="n">
        <v>80</v>
      </c>
      <c r="M2928" s="25" t="n">
        <v>6.61072624</v>
      </c>
      <c r="N2928" s="0" t="str">
        <f aca="false">A2928&amp;"_"&amp;B2928</f>
        <v>MAW748_1</v>
      </c>
      <c r="O2928" s="0" t="n">
        <f aca="false">HLOOKUP(N2928,UP!$C$15:$AH$16,2,0)</f>
        <v>0</v>
      </c>
    </row>
    <row r="2929" customFormat="false" ht="15.75" hidden="false" customHeight="true" outlineLevel="0" collapsed="false">
      <c r="A2929" s="21" t="s">
        <v>59</v>
      </c>
      <c r="B2929" s="28" t="n">
        <v>1</v>
      </c>
      <c r="C2929" s="34" t="s">
        <v>56</v>
      </c>
      <c r="D2929" s="34" t="n">
        <v>5879</v>
      </c>
      <c r="E2929" s="24" t="s">
        <v>92</v>
      </c>
      <c r="F2929" s="15" t="n">
        <v>1</v>
      </c>
      <c r="G2929" s="15" t="n">
        <v>0</v>
      </c>
      <c r="H2929" s="2" t="n">
        <f aca="false">MAX(I2929:J2929)</f>
        <v>0</v>
      </c>
      <c r="I2929" s="15" t="n">
        <v>0</v>
      </c>
      <c r="J2929" s="15" t="n">
        <v>0</v>
      </c>
      <c r="K2929" s="15" t="n">
        <v>4.34207374634279</v>
      </c>
      <c r="L2929" s="15" t="n">
        <v>80</v>
      </c>
      <c r="M2929" s="25" t="n">
        <v>6.61072624</v>
      </c>
      <c r="N2929" s="0" t="str">
        <f aca="false">A2929&amp;"_"&amp;B2929</f>
        <v>MAW748_1</v>
      </c>
      <c r="O2929" s="0" t="n">
        <f aca="false">HLOOKUP(N2929,UP!$C$15:$AH$16,2,0)</f>
        <v>0</v>
      </c>
    </row>
    <row r="2930" customFormat="false" ht="15.75" hidden="false" customHeight="true" outlineLevel="0" collapsed="false">
      <c r="A2930" s="21" t="s">
        <v>59</v>
      </c>
      <c r="B2930" s="28" t="n">
        <v>1</v>
      </c>
      <c r="C2930" s="34" t="s">
        <v>57</v>
      </c>
      <c r="D2930" s="34" t="n">
        <v>8546</v>
      </c>
      <c r="E2930" s="24" t="s">
        <v>92</v>
      </c>
      <c r="F2930" s="15" t="n">
        <v>1</v>
      </c>
      <c r="G2930" s="15" t="n">
        <v>0</v>
      </c>
      <c r="H2930" s="2" t="n">
        <f aca="false">MAX(I2930:J2930)</f>
        <v>0</v>
      </c>
      <c r="I2930" s="15" t="n">
        <v>0</v>
      </c>
      <c r="J2930" s="15" t="n">
        <v>0</v>
      </c>
      <c r="K2930" s="15" t="n">
        <v>4.12557874260229</v>
      </c>
      <c r="L2930" s="15" t="n">
        <v>80</v>
      </c>
      <c r="M2930" s="25" t="n">
        <v>6.61072624</v>
      </c>
      <c r="N2930" s="0" t="str">
        <f aca="false">A2930&amp;"_"&amp;B2930</f>
        <v>MAW748_1</v>
      </c>
      <c r="O2930" s="0" t="n">
        <f aca="false">HLOOKUP(N2930,UP!$C$15:$AH$16,2,0)</f>
        <v>0</v>
      </c>
    </row>
    <row r="2931" customFormat="false" ht="15.75" hidden="false" customHeight="true" outlineLevel="0" collapsed="false">
      <c r="A2931" s="21" t="s">
        <v>59</v>
      </c>
      <c r="B2931" s="28" t="n">
        <v>1</v>
      </c>
      <c r="C2931" s="34" t="s">
        <v>56</v>
      </c>
      <c r="D2931" s="34" t="n">
        <v>7059</v>
      </c>
      <c r="E2931" s="24" t="s">
        <v>92</v>
      </c>
      <c r="F2931" s="15" t="n">
        <v>1</v>
      </c>
      <c r="G2931" s="15" t="n">
        <v>0</v>
      </c>
      <c r="H2931" s="2" t="n">
        <f aca="false">MAX(I2931:J2931)</f>
        <v>0</v>
      </c>
      <c r="I2931" s="15" t="n">
        <v>0</v>
      </c>
      <c r="J2931" s="15" t="n">
        <v>0</v>
      </c>
      <c r="K2931" s="15" t="n">
        <v>6.97822341187816</v>
      </c>
      <c r="L2931" s="15" t="n">
        <v>80</v>
      </c>
      <c r="M2931" s="25" t="n">
        <v>6.61072624</v>
      </c>
      <c r="N2931" s="0" t="str">
        <f aca="false">A2931&amp;"_"&amp;B2931</f>
        <v>MAW748_1</v>
      </c>
      <c r="O2931" s="0" t="n">
        <f aca="false">HLOOKUP(N2931,UP!$C$15:$AH$16,2,0)</f>
        <v>0</v>
      </c>
    </row>
    <row r="2932" customFormat="false" ht="15.75" hidden="false" customHeight="true" outlineLevel="0" collapsed="false">
      <c r="A2932" s="21" t="s">
        <v>59</v>
      </c>
      <c r="B2932" s="28" t="n">
        <v>1</v>
      </c>
      <c r="C2932" s="34" t="s">
        <v>76</v>
      </c>
      <c r="D2932" s="34" t="n">
        <v>7065</v>
      </c>
      <c r="E2932" s="24" t="s">
        <v>92</v>
      </c>
      <c r="F2932" s="15" t="n">
        <v>1</v>
      </c>
      <c r="G2932" s="15" t="n">
        <v>0</v>
      </c>
      <c r="H2932" s="2" t="n">
        <f aca="false">MAX(I2932:J2932)</f>
        <v>0</v>
      </c>
      <c r="I2932" s="15" t="n">
        <v>0</v>
      </c>
      <c r="J2932" s="15" t="n">
        <v>0</v>
      </c>
      <c r="K2932" s="15" t="n">
        <v>8.03560495926014</v>
      </c>
      <c r="L2932" s="15" t="n">
        <v>80</v>
      </c>
      <c r="M2932" s="25" t="n">
        <v>6.61072624</v>
      </c>
      <c r="N2932" s="0" t="str">
        <f aca="false">A2932&amp;"_"&amp;B2932</f>
        <v>MAW748_1</v>
      </c>
      <c r="O2932" s="0" t="n">
        <f aca="false">HLOOKUP(N2932,UP!$C$15:$AH$16,2,0)</f>
        <v>0</v>
      </c>
    </row>
    <row r="2933" customFormat="false" ht="15.75" hidden="false" customHeight="true" outlineLevel="0" collapsed="false">
      <c r="A2933" s="21" t="s">
        <v>59</v>
      </c>
      <c r="B2933" s="28" t="n">
        <v>2</v>
      </c>
      <c r="C2933" s="34" t="s">
        <v>56</v>
      </c>
      <c r="D2933" s="34" t="n">
        <v>7075</v>
      </c>
      <c r="E2933" s="24" t="s">
        <v>92</v>
      </c>
      <c r="F2933" s="15" t="n">
        <v>1</v>
      </c>
      <c r="G2933" s="15" t="n">
        <v>0</v>
      </c>
      <c r="H2933" s="2" t="n">
        <f aca="false">MAX(I2933:J2933)</f>
        <v>0</v>
      </c>
      <c r="I2933" s="15" t="n">
        <v>0</v>
      </c>
      <c r="J2933" s="15" t="n">
        <v>0</v>
      </c>
      <c r="K2933" s="15" t="n">
        <v>5.71436068733898</v>
      </c>
      <c r="L2933" s="15" t="n">
        <v>80</v>
      </c>
      <c r="M2933" s="25" t="n">
        <v>6.61072624</v>
      </c>
      <c r="N2933" s="0" t="str">
        <f aca="false">A2933&amp;"_"&amp;B2933</f>
        <v>MAW748_2</v>
      </c>
      <c r="O2933" s="0" t="n">
        <f aca="false">HLOOKUP(N2933,UP!$C$15:$AH$16,2,0)</f>
        <v>0</v>
      </c>
    </row>
    <row r="2934" customFormat="false" ht="15.75" hidden="false" customHeight="true" outlineLevel="0" collapsed="false">
      <c r="A2934" s="21" t="s">
        <v>59</v>
      </c>
      <c r="B2934" s="28" t="n">
        <v>2</v>
      </c>
      <c r="C2934" s="34" t="s">
        <v>56</v>
      </c>
      <c r="D2934" s="34" t="n">
        <v>7732</v>
      </c>
      <c r="E2934" s="24" t="s">
        <v>92</v>
      </c>
      <c r="F2934" s="15" t="n">
        <v>1</v>
      </c>
      <c r="G2934" s="15" t="n">
        <v>0</v>
      </c>
      <c r="H2934" s="2" t="n">
        <f aca="false">MAX(I2934:J2934)</f>
        <v>0</v>
      </c>
      <c r="I2934" s="15" t="n">
        <v>0</v>
      </c>
      <c r="J2934" s="15" t="n">
        <v>0</v>
      </c>
      <c r="K2934" s="15" t="n">
        <v>7.26964540040678</v>
      </c>
      <c r="L2934" s="15" t="n">
        <v>80</v>
      </c>
      <c r="M2934" s="25" t="n">
        <v>6.61072624</v>
      </c>
      <c r="N2934" s="0" t="str">
        <f aca="false">A2934&amp;"_"&amp;B2934</f>
        <v>MAW748_2</v>
      </c>
      <c r="O2934" s="0" t="n">
        <f aca="false">HLOOKUP(N2934,UP!$C$15:$AH$16,2,0)</f>
        <v>0</v>
      </c>
    </row>
    <row r="2935" customFormat="false" ht="15.75" hidden="false" customHeight="true" outlineLevel="0" collapsed="false">
      <c r="A2935" s="21" t="s">
        <v>59</v>
      </c>
      <c r="B2935" s="28" t="n">
        <v>3</v>
      </c>
      <c r="C2935" s="39" t="s">
        <v>56</v>
      </c>
      <c r="D2935" s="39" t="n">
        <v>7746</v>
      </c>
      <c r="E2935" s="24" t="s">
        <v>92</v>
      </c>
      <c r="F2935" s="15" t="n">
        <v>1</v>
      </c>
      <c r="G2935" s="15" t="n">
        <v>0</v>
      </c>
      <c r="H2935" s="2" t="n">
        <f aca="false">MAX(I2935:J2935)</f>
        <v>0</v>
      </c>
      <c r="I2935" s="15" t="n">
        <v>0</v>
      </c>
      <c r="J2935" s="15" t="n">
        <v>0</v>
      </c>
      <c r="K2935" s="15" t="n">
        <v>6.29221738605866</v>
      </c>
      <c r="L2935" s="15" t="n">
        <v>80</v>
      </c>
      <c r="M2935" s="25" t="n">
        <v>6.61072624</v>
      </c>
      <c r="N2935" s="0" t="str">
        <f aca="false">A2935&amp;"_"&amp;B2935</f>
        <v>MAW748_3</v>
      </c>
      <c r="O2935" s="0" t="n">
        <f aca="false">HLOOKUP(N2935,UP!$C$15:$AH$16,2,0)</f>
        <v>0</v>
      </c>
    </row>
    <row r="2936" customFormat="false" ht="15.75" hidden="false" customHeight="true" outlineLevel="0" collapsed="false">
      <c r="A2936" s="21" t="s">
        <v>59</v>
      </c>
      <c r="B2936" s="28" t="n">
        <v>3</v>
      </c>
      <c r="C2936" s="39" t="s">
        <v>56</v>
      </c>
      <c r="D2936" s="39" t="n">
        <v>7749</v>
      </c>
      <c r="E2936" s="24" t="s">
        <v>92</v>
      </c>
      <c r="F2936" s="15" t="n">
        <v>1</v>
      </c>
      <c r="G2936" s="15" t="n">
        <v>0</v>
      </c>
      <c r="H2936" s="2" t="n">
        <f aca="false">MAX(I2936:J2936)</f>
        <v>0</v>
      </c>
      <c r="I2936" s="15" t="n">
        <v>0</v>
      </c>
      <c r="J2936" s="15" t="n">
        <v>0</v>
      </c>
      <c r="K2936" s="15" t="n">
        <v>4.39430272420872</v>
      </c>
      <c r="L2936" s="15" t="n">
        <v>80</v>
      </c>
      <c r="M2936" s="25" t="n">
        <v>6.61072624</v>
      </c>
      <c r="N2936" s="0" t="str">
        <f aca="false">A2936&amp;"_"&amp;B2936</f>
        <v>MAW748_3</v>
      </c>
      <c r="O2936" s="0" t="n">
        <f aca="false">HLOOKUP(N2936,UP!$C$15:$AH$16,2,0)</f>
        <v>0</v>
      </c>
    </row>
    <row r="2937" customFormat="false" ht="15.75" hidden="false" customHeight="true" outlineLevel="0" collapsed="false">
      <c r="A2937" s="21" t="s">
        <v>59</v>
      </c>
      <c r="B2937" s="28" t="n">
        <v>3</v>
      </c>
      <c r="C2937" s="39" t="s">
        <v>56</v>
      </c>
      <c r="D2937" s="39" t="n">
        <v>7740</v>
      </c>
      <c r="E2937" s="24" t="s">
        <v>92</v>
      </c>
      <c r="F2937" s="15" t="n">
        <v>1</v>
      </c>
      <c r="G2937" s="15" t="n">
        <v>0</v>
      </c>
      <c r="H2937" s="2" t="n">
        <f aca="false">MAX(I2937:J2937)</f>
        <v>0</v>
      </c>
      <c r="I2937" s="15" t="n">
        <v>0</v>
      </c>
      <c r="J2937" s="15" t="n">
        <v>0</v>
      </c>
      <c r="K2937" s="15" t="n">
        <v>6.98128646471541</v>
      </c>
      <c r="L2937" s="15" t="n">
        <v>80</v>
      </c>
      <c r="M2937" s="25" t="n">
        <v>6.61072624</v>
      </c>
      <c r="N2937" s="0" t="str">
        <f aca="false">A2937&amp;"_"&amp;B2937</f>
        <v>MAW748_3</v>
      </c>
      <c r="O2937" s="0" t="n">
        <f aca="false">HLOOKUP(N2937,UP!$C$15:$AH$16,2,0)</f>
        <v>0</v>
      </c>
    </row>
    <row r="2938" customFormat="false" ht="15.75" hidden="false" customHeight="true" outlineLevel="0" collapsed="false">
      <c r="A2938" s="21" t="s">
        <v>59</v>
      </c>
      <c r="B2938" s="28" t="n">
        <v>3</v>
      </c>
      <c r="C2938" s="39" t="s">
        <v>56</v>
      </c>
      <c r="D2938" s="39" t="n">
        <v>7982</v>
      </c>
      <c r="E2938" s="24" t="s">
        <v>92</v>
      </c>
      <c r="F2938" s="15" t="n">
        <v>1</v>
      </c>
      <c r="G2938" s="15" t="n">
        <v>0</v>
      </c>
      <c r="H2938" s="2" t="n">
        <f aca="false">MAX(I2938:J2938)</f>
        <v>0</v>
      </c>
      <c r="I2938" s="15" t="n">
        <v>0</v>
      </c>
      <c r="J2938" s="15" t="n">
        <v>0</v>
      </c>
      <c r="K2938" s="15" t="n">
        <v>8.18471280058115</v>
      </c>
      <c r="L2938" s="15" t="n">
        <v>80</v>
      </c>
      <c r="M2938" s="25" t="n">
        <v>6.61072624</v>
      </c>
      <c r="N2938" s="0" t="str">
        <f aca="false">A2938&amp;"_"&amp;B2938</f>
        <v>MAW748_3</v>
      </c>
      <c r="O2938" s="0" t="n">
        <f aca="false">HLOOKUP(N2938,UP!$C$15:$AH$16,2,0)</f>
        <v>0</v>
      </c>
    </row>
    <row r="2939" customFormat="false" ht="15.75" hidden="false" customHeight="true" outlineLevel="0" collapsed="false">
      <c r="A2939" s="21" t="s">
        <v>59</v>
      </c>
      <c r="B2939" s="28" t="n">
        <v>3</v>
      </c>
      <c r="C2939" s="39" t="s">
        <v>56</v>
      </c>
      <c r="D2939" s="39" t="n">
        <v>7736</v>
      </c>
      <c r="E2939" s="24" t="s">
        <v>92</v>
      </c>
      <c r="F2939" s="15" t="n">
        <v>1</v>
      </c>
      <c r="G2939" s="15" t="n">
        <v>0</v>
      </c>
      <c r="H2939" s="2" t="n">
        <f aca="false">MAX(I2939:J2939)</f>
        <v>0</v>
      </c>
      <c r="I2939" s="15" t="n">
        <v>0</v>
      </c>
      <c r="J2939" s="15" t="n">
        <v>0</v>
      </c>
      <c r="K2939" s="15" t="n">
        <v>7.80022112968993</v>
      </c>
      <c r="L2939" s="15" t="n">
        <v>80</v>
      </c>
      <c r="M2939" s="25" t="n">
        <v>6.61072624</v>
      </c>
      <c r="N2939" s="0" t="str">
        <f aca="false">A2939&amp;"_"&amp;B2939</f>
        <v>MAW748_3</v>
      </c>
      <c r="O2939" s="0" t="n">
        <f aca="false">HLOOKUP(N2939,UP!$C$15:$AH$16,2,0)</f>
        <v>0</v>
      </c>
    </row>
    <row r="2940" customFormat="false" ht="15.75" hidden="false" customHeight="true" outlineLevel="0" collapsed="false">
      <c r="A2940" s="21" t="s">
        <v>59</v>
      </c>
      <c r="B2940" s="28" t="n">
        <v>3</v>
      </c>
      <c r="C2940" s="39" t="s">
        <v>56</v>
      </c>
      <c r="D2940" s="39" t="n">
        <v>7744</v>
      </c>
      <c r="E2940" s="24" t="s">
        <v>92</v>
      </c>
      <c r="F2940" s="15" t="n">
        <v>1</v>
      </c>
      <c r="G2940" s="15" t="n">
        <v>0</v>
      </c>
      <c r="H2940" s="2" t="n">
        <f aca="false">MAX(I2940:J2940)</f>
        <v>0</v>
      </c>
      <c r="I2940" s="15" t="n">
        <v>0</v>
      </c>
      <c r="J2940" s="15" t="n">
        <v>0</v>
      </c>
      <c r="K2940" s="15" t="n">
        <v>6.06959627664365</v>
      </c>
      <c r="L2940" s="15" t="n">
        <v>80</v>
      </c>
      <c r="M2940" s="25" t="n">
        <v>6.61072624</v>
      </c>
      <c r="N2940" s="0" t="str">
        <f aca="false">A2940&amp;"_"&amp;B2940</f>
        <v>MAW748_3</v>
      </c>
      <c r="O2940" s="0" t="n">
        <f aca="false">HLOOKUP(N2940,UP!$C$15:$AH$16,2,0)</f>
        <v>0</v>
      </c>
    </row>
    <row r="2941" customFormat="false" ht="15.75" hidden="false" customHeight="true" outlineLevel="0" collapsed="false">
      <c r="A2941" s="21" t="s">
        <v>59</v>
      </c>
      <c r="B2941" s="28" t="n">
        <v>3</v>
      </c>
      <c r="C2941" s="39" t="s">
        <v>56</v>
      </c>
      <c r="D2941" s="39" t="n">
        <v>7750</v>
      </c>
      <c r="E2941" s="24" t="s">
        <v>92</v>
      </c>
      <c r="F2941" s="15" t="n">
        <v>1</v>
      </c>
      <c r="G2941" s="15" t="n">
        <v>0</v>
      </c>
      <c r="H2941" s="2" t="n">
        <f aca="false">MAX(I2941:J2941)</f>
        <v>0</v>
      </c>
      <c r="I2941" s="15" t="n">
        <v>0</v>
      </c>
      <c r="J2941" s="15" t="n">
        <v>0</v>
      </c>
      <c r="K2941" s="15" t="n">
        <v>7.67063043272935</v>
      </c>
      <c r="L2941" s="15" t="n">
        <v>80</v>
      </c>
      <c r="M2941" s="25" t="n">
        <v>6.61072624</v>
      </c>
      <c r="N2941" s="0" t="str">
        <f aca="false">A2941&amp;"_"&amp;B2941</f>
        <v>MAW748_3</v>
      </c>
      <c r="O2941" s="0" t="n">
        <f aca="false">HLOOKUP(N2941,UP!$C$15:$AH$16,2,0)</f>
        <v>0</v>
      </c>
    </row>
    <row r="2942" customFormat="false" ht="15.75" hidden="false" customHeight="true" outlineLevel="0" collapsed="false">
      <c r="A2942" s="21" t="s">
        <v>69</v>
      </c>
      <c r="B2942" s="12" t="n">
        <v>1</v>
      </c>
      <c r="C2942" s="44" t="s">
        <v>66</v>
      </c>
      <c r="D2942" s="44" t="n">
        <v>18485</v>
      </c>
      <c r="E2942" s="24" t="s">
        <v>92</v>
      </c>
      <c r="F2942" s="15" t="n">
        <v>1</v>
      </c>
      <c r="G2942" s="15" t="n">
        <v>0</v>
      </c>
      <c r="H2942" s="2" t="n">
        <f aca="false">MAX(I2942:J2942)</f>
        <v>0</v>
      </c>
      <c r="I2942" s="15" t="n">
        <v>0</v>
      </c>
      <c r="J2942" s="15" t="n">
        <v>0</v>
      </c>
      <c r="K2942" s="15" t="n">
        <v>4.75087349039116</v>
      </c>
      <c r="L2942" s="15" t="n">
        <v>80</v>
      </c>
      <c r="M2942" s="25" t="n">
        <v>6.61072624</v>
      </c>
      <c r="N2942" s="0" t="str">
        <f aca="false">A2942&amp;"_"&amp;B2942</f>
        <v>MAW750_1</v>
      </c>
      <c r="O2942" s="0" t="n">
        <f aca="false">HLOOKUP(N2942,UP!$C$15:$AH$16,2,0)</f>
        <v>0</v>
      </c>
    </row>
    <row r="2943" customFormat="false" ht="15.75" hidden="false" customHeight="true" outlineLevel="0" collapsed="false">
      <c r="A2943" s="21" t="s">
        <v>69</v>
      </c>
      <c r="B2943" s="12" t="n">
        <v>1</v>
      </c>
      <c r="C2943" s="44" t="s">
        <v>66</v>
      </c>
      <c r="D2943" s="44" t="n">
        <v>19695</v>
      </c>
      <c r="E2943" s="24" t="s">
        <v>92</v>
      </c>
      <c r="F2943" s="15" t="n">
        <v>1</v>
      </c>
      <c r="G2943" s="15" t="n">
        <v>0</v>
      </c>
      <c r="H2943" s="2" t="n">
        <f aca="false">MAX(I2943:J2943)</f>
        <v>0</v>
      </c>
      <c r="I2943" s="15" t="n">
        <v>0</v>
      </c>
      <c r="J2943" s="15" t="n">
        <v>0</v>
      </c>
      <c r="K2943" s="15" t="n">
        <v>5.55767375374119</v>
      </c>
      <c r="L2943" s="15" t="n">
        <v>80</v>
      </c>
      <c r="M2943" s="25" t="n">
        <v>6.61072624</v>
      </c>
      <c r="N2943" s="0" t="str">
        <f aca="false">A2943&amp;"_"&amp;B2943</f>
        <v>MAW750_1</v>
      </c>
      <c r="O2943" s="0" t="n">
        <f aca="false">HLOOKUP(N2943,UP!$C$15:$AH$16,2,0)</f>
        <v>0</v>
      </c>
    </row>
    <row r="2944" customFormat="false" ht="15.75" hidden="false" customHeight="true" outlineLevel="0" collapsed="false">
      <c r="A2944" s="21" t="s">
        <v>69</v>
      </c>
      <c r="B2944" s="12" t="n">
        <v>1</v>
      </c>
      <c r="C2944" s="44" t="s">
        <v>66</v>
      </c>
      <c r="D2944" s="44" t="n">
        <v>19872</v>
      </c>
      <c r="E2944" s="24" t="s">
        <v>92</v>
      </c>
      <c r="F2944" s="15" t="n">
        <v>1</v>
      </c>
      <c r="G2944" s="15" t="n">
        <v>0</v>
      </c>
      <c r="H2944" s="2" t="n">
        <f aca="false">MAX(I2944:J2944)</f>
        <v>0</v>
      </c>
      <c r="I2944" s="15" t="n">
        <v>0</v>
      </c>
      <c r="J2944" s="15" t="n">
        <v>0</v>
      </c>
      <c r="K2944" s="15" t="n">
        <v>11.0042136673617</v>
      </c>
      <c r="L2944" s="15" t="n">
        <v>80</v>
      </c>
      <c r="M2944" s="25" t="n">
        <v>6.61072624</v>
      </c>
      <c r="N2944" s="0" t="str">
        <f aca="false">A2944&amp;"_"&amp;B2944</f>
        <v>MAW750_1</v>
      </c>
      <c r="O2944" s="0" t="n">
        <f aca="false">HLOOKUP(N2944,UP!$C$15:$AH$16,2,0)</f>
        <v>0</v>
      </c>
    </row>
    <row r="2945" customFormat="false" ht="15.75" hidden="false" customHeight="true" outlineLevel="0" collapsed="false">
      <c r="A2945" s="21" t="s">
        <v>69</v>
      </c>
      <c r="B2945" s="12" t="n">
        <v>1</v>
      </c>
      <c r="C2945" s="44" t="s">
        <v>66</v>
      </c>
      <c r="D2945" s="44" t="n">
        <v>19608</v>
      </c>
      <c r="E2945" s="24" t="s">
        <v>92</v>
      </c>
      <c r="F2945" s="15" t="n">
        <v>1</v>
      </c>
      <c r="G2945" s="15" t="n">
        <v>0</v>
      </c>
      <c r="H2945" s="2" t="n">
        <f aca="false">MAX(I2945:J2945)</f>
        <v>0</v>
      </c>
      <c r="I2945" s="15" t="n">
        <v>0</v>
      </c>
      <c r="J2945" s="15" t="n">
        <v>0</v>
      </c>
      <c r="K2945" s="15" t="n">
        <v>5.78842373414736</v>
      </c>
      <c r="L2945" s="15" t="n">
        <v>80</v>
      </c>
      <c r="M2945" s="25" t="n">
        <v>6.61072624</v>
      </c>
      <c r="N2945" s="0" t="str">
        <f aca="false">A2945&amp;"_"&amp;B2945</f>
        <v>MAW750_1</v>
      </c>
      <c r="O2945" s="0" t="n">
        <f aca="false">HLOOKUP(N2945,UP!$C$15:$AH$16,2,0)</f>
        <v>0</v>
      </c>
    </row>
    <row r="2946" customFormat="false" ht="15.75" hidden="false" customHeight="true" outlineLevel="0" collapsed="false">
      <c r="A2946" s="21" t="s">
        <v>69</v>
      </c>
      <c r="B2946" s="12" t="n">
        <v>1</v>
      </c>
      <c r="C2946" s="44" t="s">
        <v>66</v>
      </c>
      <c r="D2946" s="44" t="n">
        <v>18663</v>
      </c>
      <c r="E2946" s="24" t="s">
        <v>92</v>
      </c>
      <c r="F2946" s="15" t="n">
        <v>1</v>
      </c>
      <c r="G2946" s="15" t="n">
        <v>0</v>
      </c>
      <c r="H2946" s="2" t="n">
        <f aca="false">MAX(I2946:J2946)</f>
        <v>0</v>
      </c>
      <c r="I2946" s="15" t="n">
        <v>0</v>
      </c>
      <c r="J2946" s="15" t="n">
        <v>0</v>
      </c>
      <c r="K2946" s="15" t="n">
        <v>2.19184992450143</v>
      </c>
      <c r="L2946" s="15" t="n">
        <v>80</v>
      </c>
      <c r="M2946" s="25" t="n">
        <v>6.61072624</v>
      </c>
      <c r="N2946" s="0" t="str">
        <f aca="false">A2946&amp;"_"&amp;B2946</f>
        <v>MAW750_1</v>
      </c>
      <c r="O2946" s="0" t="n">
        <f aca="false">HLOOKUP(N2946,UP!$C$15:$AH$16,2,0)</f>
        <v>0</v>
      </c>
    </row>
    <row r="2947" customFormat="false" ht="15.75" hidden="false" customHeight="true" outlineLevel="0" collapsed="false">
      <c r="A2947" s="21" t="s">
        <v>69</v>
      </c>
      <c r="B2947" s="12" t="n">
        <v>1</v>
      </c>
      <c r="C2947" s="44" t="s">
        <v>66</v>
      </c>
      <c r="D2947" s="44" t="n">
        <v>18817</v>
      </c>
      <c r="E2947" s="24" t="s">
        <v>92</v>
      </c>
      <c r="F2947" s="15" t="n">
        <v>1</v>
      </c>
      <c r="G2947" s="15" t="n">
        <v>0</v>
      </c>
      <c r="H2947" s="2" t="n">
        <f aca="false">MAX(I2947:J2947)</f>
        <v>0</v>
      </c>
      <c r="I2947" s="15" t="n">
        <v>0</v>
      </c>
      <c r="J2947" s="15" t="n">
        <v>0</v>
      </c>
      <c r="K2947" s="15" t="n">
        <v>6.70565097927108</v>
      </c>
      <c r="L2947" s="15" t="n">
        <v>80</v>
      </c>
      <c r="M2947" s="25" t="n">
        <v>6.61072624</v>
      </c>
      <c r="N2947" s="0" t="str">
        <f aca="false">A2947&amp;"_"&amp;B2947</f>
        <v>MAW750_1</v>
      </c>
      <c r="O2947" s="0" t="n">
        <f aca="false">HLOOKUP(N2947,UP!$C$15:$AH$16,2,0)</f>
        <v>0</v>
      </c>
    </row>
    <row r="2948" customFormat="false" ht="15.75" hidden="false" customHeight="true" outlineLevel="0" collapsed="false">
      <c r="A2948" s="21" t="s">
        <v>69</v>
      </c>
      <c r="B2948" s="12" t="n">
        <v>1</v>
      </c>
      <c r="C2948" s="44" t="s">
        <v>56</v>
      </c>
      <c r="D2948" s="44" t="n">
        <v>18559</v>
      </c>
      <c r="E2948" s="24" t="s">
        <v>92</v>
      </c>
      <c r="F2948" s="15" t="n">
        <v>1</v>
      </c>
      <c r="G2948" s="15" t="n">
        <v>0</v>
      </c>
      <c r="H2948" s="2" t="n">
        <f aca="false">MAX(I2948:J2948)</f>
        <v>0</v>
      </c>
      <c r="I2948" s="15" t="n">
        <v>0</v>
      </c>
      <c r="J2948" s="15" t="n">
        <v>0</v>
      </c>
      <c r="K2948" s="15" t="n">
        <v>8.30503579921364</v>
      </c>
      <c r="L2948" s="15" t="n">
        <v>80</v>
      </c>
      <c r="M2948" s="25" t="n">
        <v>6.61072624</v>
      </c>
      <c r="N2948" s="0" t="str">
        <f aca="false">A2948&amp;"_"&amp;B2948</f>
        <v>MAW750_1</v>
      </c>
      <c r="O2948" s="0" t="n">
        <f aca="false">HLOOKUP(N2948,UP!$C$15:$AH$16,2,0)</f>
        <v>0</v>
      </c>
    </row>
    <row r="2949" customFormat="false" ht="15.75" hidden="false" customHeight="true" outlineLevel="0" collapsed="false">
      <c r="A2949" s="21" t="s">
        <v>69</v>
      </c>
      <c r="B2949" s="12" t="n">
        <v>1</v>
      </c>
      <c r="C2949" s="44" t="s">
        <v>56</v>
      </c>
      <c r="D2949" s="44" t="n">
        <v>18565</v>
      </c>
      <c r="E2949" s="24" t="s">
        <v>92</v>
      </c>
      <c r="F2949" s="15" t="n">
        <v>1</v>
      </c>
      <c r="G2949" s="15" t="n">
        <v>0</v>
      </c>
      <c r="H2949" s="2" t="n">
        <f aca="false">MAX(I2949:J2949)</f>
        <v>0</v>
      </c>
      <c r="I2949" s="15" t="n">
        <v>0</v>
      </c>
      <c r="J2949" s="15" t="n">
        <v>0</v>
      </c>
      <c r="K2949" s="15" t="n">
        <v>6.7210055133655</v>
      </c>
      <c r="L2949" s="15" t="n">
        <v>80</v>
      </c>
      <c r="M2949" s="25" t="n">
        <v>6.61072624</v>
      </c>
      <c r="N2949" s="0" t="str">
        <f aca="false">A2949&amp;"_"&amp;B2949</f>
        <v>MAW750_1</v>
      </c>
      <c r="O2949" s="0" t="n">
        <f aca="false">HLOOKUP(N2949,UP!$C$15:$AH$16,2,0)</f>
        <v>0</v>
      </c>
    </row>
    <row r="2950" customFormat="false" ht="15.75" hidden="false" customHeight="true" outlineLevel="0" collapsed="false">
      <c r="A2950" s="21" t="s">
        <v>69</v>
      </c>
      <c r="B2950" s="12" t="n">
        <v>1</v>
      </c>
      <c r="C2950" s="44" t="s">
        <v>56</v>
      </c>
      <c r="D2950" s="44" t="n">
        <v>18492</v>
      </c>
      <c r="E2950" s="24" t="s">
        <v>92</v>
      </c>
      <c r="F2950" s="15" t="n">
        <v>1</v>
      </c>
      <c r="G2950" s="15" t="n">
        <v>0</v>
      </c>
      <c r="H2950" s="2" t="n">
        <f aca="false">MAX(I2950:J2950)</f>
        <v>0</v>
      </c>
      <c r="I2950" s="15" t="n">
        <v>0</v>
      </c>
      <c r="J2950" s="15" t="n">
        <v>0</v>
      </c>
      <c r="K2950" s="15" t="n">
        <v>4.25587629790992</v>
      </c>
      <c r="L2950" s="15" t="n">
        <v>80</v>
      </c>
      <c r="M2950" s="25" t="n">
        <v>6.61072624</v>
      </c>
      <c r="N2950" s="0" t="str">
        <f aca="false">A2950&amp;"_"&amp;B2950</f>
        <v>MAW750_1</v>
      </c>
      <c r="O2950" s="0" t="n">
        <f aca="false">HLOOKUP(N2950,UP!$C$15:$AH$16,2,0)</f>
        <v>0</v>
      </c>
    </row>
    <row r="2951" customFormat="false" ht="15.75" hidden="false" customHeight="true" outlineLevel="0" collapsed="false">
      <c r="A2951" s="21" t="s">
        <v>69</v>
      </c>
      <c r="B2951" s="12" t="n">
        <v>1</v>
      </c>
      <c r="C2951" s="44" t="s">
        <v>56</v>
      </c>
      <c r="D2951" s="44" t="n">
        <v>19706</v>
      </c>
      <c r="E2951" s="24" t="s">
        <v>92</v>
      </c>
      <c r="F2951" s="15" t="n">
        <v>1</v>
      </c>
      <c r="G2951" s="15" t="n">
        <v>0</v>
      </c>
      <c r="H2951" s="2" t="n">
        <f aca="false">MAX(I2951:J2951)</f>
        <v>0</v>
      </c>
      <c r="I2951" s="15" t="n">
        <v>0</v>
      </c>
      <c r="J2951" s="15" t="n">
        <v>0</v>
      </c>
      <c r="K2951" s="15" t="n">
        <v>11.8006074050467</v>
      </c>
      <c r="L2951" s="15" t="n">
        <v>80</v>
      </c>
      <c r="M2951" s="25" t="n">
        <v>6.61072624</v>
      </c>
      <c r="N2951" s="0" t="str">
        <f aca="false">A2951&amp;"_"&amp;B2951</f>
        <v>MAW750_1</v>
      </c>
      <c r="O2951" s="0" t="n">
        <f aca="false">HLOOKUP(N2951,UP!$C$15:$AH$16,2,0)</f>
        <v>0</v>
      </c>
    </row>
    <row r="2952" customFormat="false" ht="15.75" hidden="false" customHeight="true" outlineLevel="0" collapsed="false">
      <c r="A2952" s="21" t="s">
        <v>69</v>
      </c>
      <c r="B2952" s="12" t="n">
        <v>1</v>
      </c>
      <c r="C2952" s="44" t="s">
        <v>56</v>
      </c>
      <c r="D2952" s="44" t="n">
        <v>18494</v>
      </c>
      <c r="E2952" s="24" t="s">
        <v>92</v>
      </c>
      <c r="F2952" s="15" t="n">
        <v>1</v>
      </c>
      <c r="G2952" s="15" t="n">
        <v>0</v>
      </c>
      <c r="H2952" s="2" t="n">
        <f aca="false">MAX(I2952:J2952)</f>
        <v>0</v>
      </c>
      <c r="I2952" s="15" t="n">
        <v>0</v>
      </c>
      <c r="J2952" s="15" t="n">
        <v>0</v>
      </c>
      <c r="K2952" s="15" t="n">
        <v>5.37605042845553</v>
      </c>
      <c r="L2952" s="15" t="n">
        <v>80</v>
      </c>
      <c r="M2952" s="25" t="n">
        <v>6.61072624</v>
      </c>
      <c r="N2952" s="0" t="str">
        <f aca="false">A2952&amp;"_"&amp;B2952</f>
        <v>MAW750_1</v>
      </c>
      <c r="O2952" s="0" t="n">
        <f aca="false">HLOOKUP(N2952,UP!$C$15:$AH$16,2,0)</f>
        <v>0</v>
      </c>
    </row>
    <row r="2953" customFormat="false" ht="15.75" hidden="false" customHeight="true" outlineLevel="0" collapsed="false">
      <c r="A2953" s="21" t="s">
        <v>69</v>
      </c>
      <c r="B2953" s="12" t="n">
        <v>1</v>
      </c>
      <c r="C2953" s="44" t="s">
        <v>56</v>
      </c>
      <c r="D2953" s="44" t="n">
        <v>23394</v>
      </c>
      <c r="E2953" s="24" t="s">
        <v>92</v>
      </c>
      <c r="F2953" s="15" t="n">
        <v>1</v>
      </c>
      <c r="G2953" s="15" t="n">
        <v>0</v>
      </c>
      <c r="H2953" s="2" t="n">
        <f aca="false">MAX(I2953:J2953)</f>
        <v>0</v>
      </c>
      <c r="I2953" s="15" t="n">
        <v>0</v>
      </c>
      <c r="J2953" s="15" t="n">
        <v>0</v>
      </c>
      <c r="K2953" s="15" t="n">
        <v>4.33107817205523</v>
      </c>
      <c r="L2953" s="15" t="n">
        <v>80</v>
      </c>
      <c r="M2953" s="25" t="n">
        <v>6.61072624</v>
      </c>
      <c r="N2953" s="0" t="str">
        <f aca="false">A2953&amp;"_"&amp;B2953</f>
        <v>MAW750_1</v>
      </c>
      <c r="O2953" s="0" t="n">
        <f aca="false">HLOOKUP(N2953,UP!$C$15:$AH$16,2,0)</f>
        <v>0</v>
      </c>
    </row>
    <row r="2954" customFormat="false" ht="15.75" hidden="false" customHeight="true" outlineLevel="0" collapsed="false">
      <c r="A2954" s="21" t="s">
        <v>69</v>
      </c>
      <c r="B2954" s="12" t="n">
        <v>1</v>
      </c>
      <c r="C2954" s="44" t="s">
        <v>56</v>
      </c>
      <c r="D2954" s="44" t="n">
        <v>19629</v>
      </c>
      <c r="E2954" s="24" t="s">
        <v>92</v>
      </c>
      <c r="F2954" s="15" t="n">
        <v>1</v>
      </c>
      <c r="G2954" s="15" t="n">
        <v>0</v>
      </c>
      <c r="H2954" s="2" t="n">
        <f aca="false">MAX(I2954:J2954)</f>
        <v>0</v>
      </c>
      <c r="I2954" s="15" t="n">
        <v>0</v>
      </c>
      <c r="J2954" s="15" t="n">
        <v>0</v>
      </c>
      <c r="K2954" s="15" t="n">
        <v>4.69251840685073</v>
      </c>
      <c r="L2954" s="15" t="n">
        <v>80</v>
      </c>
      <c r="M2954" s="25" t="n">
        <v>6.61072624</v>
      </c>
      <c r="N2954" s="0" t="str">
        <f aca="false">A2954&amp;"_"&amp;B2954</f>
        <v>MAW750_1</v>
      </c>
      <c r="O2954" s="0" t="n">
        <f aca="false">HLOOKUP(N2954,UP!$C$15:$AH$16,2,0)</f>
        <v>0</v>
      </c>
    </row>
    <row r="2955" customFormat="false" ht="15.75" hidden="false" customHeight="true" outlineLevel="0" collapsed="false">
      <c r="A2955" s="21" t="s">
        <v>69</v>
      </c>
      <c r="B2955" s="12" t="n">
        <v>1</v>
      </c>
      <c r="C2955" s="44" t="s">
        <v>56</v>
      </c>
      <c r="D2955" s="44" t="n">
        <v>19306</v>
      </c>
      <c r="E2955" s="24" t="s">
        <v>92</v>
      </c>
      <c r="F2955" s="15" t="n">
        <v>1</v>
      </c>
      <c r="G2955" s="15" t="n">
        <v>0</v>
      </c>
      <c r="H2955" s="2" t="n">
        <f aca="false">MAX(I2955:J2955)</f>
        <v>0</v>
      </c>
      <c r="I2955" s="15" t="n">
        <v>0</v>
      </c>
      <c r="J2955" s="15" t="n">
        <v>0</v>
      </c>
      <c r="K2955" s="15" t="n">
        <v>5.34659799732813</v>
      </c>
      <c r="L2955" s="15" t="n">
        <v>80</v>
      </c>
      <c r="M2955" s="25" t="n">
        <v>6.61072624</v>
      </c>
      <c r="N2955" s="0" t="str">
        <f aca="false">A2955&amp;"_"&amp;B2955</f>
        <v>MAW750_1</v>
      </c>
      <c r="O2955" s="0" t="n">
        <f aca="false">HLOOKUP(N2955,UP!$C$15:$AH$16,2,0)</f>
        <v>0</v>
      </c>
    </row>
    <row r="2956" customFormat="false" ht="15.75" hidden="false" customHeight="true" outlineLevel="0" collapsed="false">
      <c r="A2956" s="21" t="s">
        <v>69</v>
      </c>
      <c r="B2956" s="12" t="n">
        <v>1</v>
      </c>
      <c r="C2956" s="44" t="s">
        <v>56</v>
      </c>
      <c r="D2956" s="44" t="n">
        <v>23495</v>
      </c>
      <c r="E2956" s="24" t="s">
        <v>92</v>
      </c>
      <c r="F2956" s="15" t="n">
        <v>1</v>
      </c>
      <c r="G2956" s="15" t="n">
        <v>0</v>
      </c>
      <c r="H2956" s="2" t="n">
        <f aca="false">MAX(I2956:J2956)</f>
        <v>0</v>
      </c>
      <c r="I2956" s="15" t="n">
        <v>0</v>
      </c>
      <c r="J2956" s="15" t="n">
        <v>0</v>
      </c>
      <c r="K2956" s="15" t="n">
        <v>4.40706544436393</v>
      </c>
      <c r="L2956" s="15" t="n">
        <v>80</v>
      </c>
      <c r="M2956" s="25" t="n">
        <v>6.61072624</v>
      </c>
      <c r="N2956" s="0" t="str">
        <f aca="false">A2956&amp;"_"&amp;B2956</f>
        <v>MAW750_1</v>
      </c>
      <c r="O2956" s="0" t="n">
        <f aca="false">HLOOKUP(N2956,UP!$C$15:$AH$16,2,0)</f>
        <v>0</v>
      </c>
    </row>
    <row r="2957" customFormat="false" ht="15.75" hidden="false" customHeight="true" outlineLevel="0" collapsed="false">
      <c r="A2957" s="21" t="s">
        <v>69</v>
      </c>
      <c r="B2957" s="12" t="n">
        <v>1</v>
      </c>
      <c r="C2957" s="44" t="s">
        <v>56</v>
      </c>
      <c r="D2957" s="44" t="n">
        <v>23504</v>
      </c>
      <c r="E2957" s="24" t="s">
        <v>92</v>
      </c>
      <c r="F2957" s="15" t="n">
        <v>1</v>
      </c>
      <c r="G2957" s="15" t="n">
        <v>0</v>
      </c>
      <c r="H2957" s="2" t="n">
        <f aca="false">MAX(I2957:J2957)</f>
        <v>0</v>
      </c>
      <c r="I2957" s="15" t="n">
        <v>0</v>
      </c>
      <c r="J2957" s="15" t="n">
        <v>0</v>
      </c>
      <c r="K2957" s="15" t="n">
        <v>5.75842152430558</v>
      </c>
      <c r="L2957" s="15" t="n">
        <v>80</v>
      </c>
      <c r="M2957" s="25" t="n">
        <v>6.61072624</v>
      </c>
      <c r="N2957" s="0" t="str">
        <f aca="false">A2957&amp;"_"&amp;B2957</f>
        <v>MAW750_1</v>
      </c>
      <c r="O2957" s="0" t="n">
        <f aca="false">HLOOKUP(N2957,UP!$C$15:$AH$16,2,0)</f>
        <v>0</v>
      </c>
    </row>
    <row r="2958" customFormat="false" ht="15.75" hidden="false" customHeight="true" outlineLevel="0" collapsed="false">
      <c r="A2958" s="21" t="s">
        <v>69</v>
      </c>
      <c r="B2958" s="12" t="n">
        <v>1</v>
      </c>
      <c r="C2958" s="44" t="s">
        <v>56</v>
      </c>
      <c r="D2958" s="44" t="n">
        <v>18653</v>
      </c>
      <c r="E2958" s="24" t="s">
        <v>92</v>
      </c>
      <c r="F2958" s="15" t="n">
        <v>1</v>
      </c>
      <c r="G2958" s="15" t="n">
        <v>0</v>
      </c>
      <c r="H2958" s="2" t="n">
        <f aca="false">MAX(I2958:J2958)</f>
        <v>0</v>
      </c>
      <c r="I2958" s="15" t="n">
        <v>0</v>
      </c>
      <c r="J2958" s="15" t="n">
        <v>0</v>
      </c>
      <c r="K2958" s="15" t="n">
        <v>4.97679327209244</v>
      </c>
      <c r="L2958" s="15" t="n">
        <v>80</v>
      </c>
      <c r="M2958" s="25" t="n">
        <v>6.61072624</v>
      </c>
      <c r="N2958" s="0" t="str">
        <f aca="false">A2958&amp;"_"&amp;B2958</f>
        <v>MAW750_1</v>
      </c>
      <c r="O2958" s="0" t="n">
        <f aca="false">HLOOKUP(N2958,UP!$C$15:$AH$16,2,0)</f>
        <v>0</v>
      </c>
    </row>
    <row r="2959" customFormat="false" ht="15.75" hidden="false" customHeight="true" outlineLevel="0" collapsed="false">
      <c r="A2959" s="21" t="s">
        <v>69</v>
      </c>
      <c r="B2959" s="12" t="n">
        <v>1</v>
      </c>
      <c r="C2959" s="44" t="s">
        <v>56</v>
      </c>
      <c r="D2959" s="44" t="n">
        <v>18675</v>
      </c>
      <c r="E2959" s="24" t="s">
        <v>92</v>
      </c>
      <c r="F2959" s="15" t="n">
        <v>1</v>
      </c>
      <c r="G2959" s="15" t="n">
        <v>0</v>
      </c>
      <c r="H2959" s="2" t="n">
        <f aca="false">MAX(I2959:J2959)</f>
        <v>0</v>
      </c>
      <c r="I2959" s="15" t="n">
        <v>0</v>
      </c>
      <c r="J2959" s="15" t="n">
        <v>0</v>
      </c>
      <c r="K2959" s="15" t="n">
        <v>2.9297707689215</v>
      </c>
      <c r="L2959" s="15" t="n">
        <v>80</v>
      </c>
      <c r="M2959" s="25" t="n">
        <v>6.61072624</v>
      </c>
      <c r="N2959" s="0" t="str">
        <f aca="false">A2959&amp;"_"&amp;B2959</f>
        <v>MAW750_1</v>
      </c>
      <c r="O2959" s="0" t="n">
        <f aca="false">HLOOKUP(N2959,UP!$C$15:$AH$16,2,0)</f>
        <v>0</v>
      </c>
    </row>
    <row r="2960" customFormat="false" ht="15.75" hidden="false" customHeight="true" outlineLevel="0" collapsed="false">
      <c r="A2960" s="21" t="s">
        <v>69</v>
      </c>
      <c r="B2960" s="12" t="n">
        <v>1</v>
      </c>
      <c r="C2960" s="44" t="s">
        <v>56</v>
      </c>
      <c r="D2960" s="44" t="n">
        <v>18801</v>
      </c>
      <c r="E2960" s="24" t="s">
        <v>92</v>
      </c>
      <c r="F2960" s="15" t="n">
        <v>1</v>
      </c>
      <c r="G2960" s="15" t="n">
        <v>0</v>
      </c>
      <c r="H2960" s="2" t="n">
        <f aca="false">MAX(I2960:J2960)</f>
        <v>0</v>
      </c>
      <c r="I2960" s="15" t="n">
        <v>0</v>
      </c>
      <c r="J2960" s="15" t="n">
        <v>0</v>
      </c>
      <c r="K2960" s="15" t="n">
        <v>3.81605332640735</v>
      </c>
      <c r="L2960" s="15" t="n">
        <v>80</v>
      </c>
      <c r="M2960" s="25" t="n">
        <v>6.61072624</v>
      </c>
      <c r="N2960" s="0" t="str">
        <f aca="false">A2960&amp;"_"&amp;B2960</f>
        <v>MAW750_1</v>
      </c>
      <c r="O2960" s="0" t="n">
        <f aca="false">HLOOKUP(N2960,UP!$C$15:$AH$16,2,0)</f>
        <v>0</v>
      </c>
    </row>
    <row r="2961" customFormat="false" ht="15.75" hidden="false" customHeight="true" outlineLevel="0" collapsed="false">
      <c r="A2961" s="21" t="s">
        <v>69</v>
      </c>
      <c r="B2961" s="12" t="n">
        <v>1</v>
      </c>
      <c r="C2961" s="44" t="s">
        <v>56</v>
      </c>
      <c r="D2961" s="44" t="n">
        <v>23681</v>
      </c>
      <c r="E2961" s="24" t="s">
        <v>92</v>
      </c>
      <c r="F2961" s="15" t="n">
        <v>1</v>
      </c>
      <c r="G2961" s="15" t="n">
        <v>0</v>
      </c>
      <c r="H2961" s="2" t="n">
        <f aca="false">MAX(I2961:J2961)</f>
        <v>0</v>
      </c>
      <c r="I2961" s="15" t="n">
        <v>0</v>
      </c>
      <c r="J2961" s="15" t="n">
        <v>0</v>
      </c>
      <c r="K2961" s="15" t="n">
        <v>6.58776271494512</v>
      </c>
      <c r="L2961" s="15" t="n">
        <v>80</v>
      </c>
      <c r="M2961" s="25" t="n">
        <v>6.61072624</v>
      </c>
      <c r="N2961" s="0" t="str">
        <f aca="false">A2961&amp;"_"&amp;B2961</f>
        <v>MAW750_1</v>
      </c>
      <c r="O2961" s="0" t="n">
        <f aca="false">HLOOKUP(N2961,UP!$C$15:$AH$16,2,0)</f>
        <v>0</v>
      </c>
    </row>
    <row r="2962" customFormat="false" ht="15.75" hidden="false" customHeight="true" outlineLevel="0" collapsed="false">
      <c r="A2962" s="21" t="s">
        <v>69</v>
      </c>
      <c r="B2962" s="12" t="n">
        <v>1</v>
      </c>
      <c r="C2962" s="44" t="s">
        <v>56</v>
      </c>
      <c r="D2962" s="44" t="n">
        <v>18803</v>
      </c>
      <c r="E2962" s="24" t="s">
        <v>92</v>
      </c>
      <c r="F2962" s="15" t="n">
        <v>1</v>
      </c>
      <c r="G2962" s="15" t="n">
        <v>0</v>
      </c>
      <c r="H2962" s="2" t="n">
        <f aca="false">MAX(I2962:J2962)</f>
        <v>0</v>
      </c>
      <c r="I2962" s="15" t="n">
        <v>0</v>
      </c>
      <c r="J2962" s="15" t="n">
        <v>0</v>
      </c>
      <c r="K2962" s="15" t="n">
        <v>7.4756946085741</v>
      </c>
      <c r="L2962" s="15" t="n">
        <v>80</v>
      </c>
      <c r="M2962" s="25" t="n">
        <v>6.61072624</v>
      </c>
      <c r="N2962" s="0" t="str">
        <f aca="false">A2962&amp;"_"&amp;B2962</f>
        <v>MAW750_1</v>
      </c>
      <c r="O2962" s="0" t="n">
        <f aca="false">HLOOKUP(N2962,UP!$C$15:$AH$16,2,0)</f>
        <v>0</v>
      </c>
    </row>
    <row r="2963" customFormat="false" ht="15.75" hidden="false" customHeight="true" outlineLevel="0" collapsed="false">
      <c r="A2963" s="21" t="s">
        <v>69</v>
      </c>
      <c r="B2963" s="12" t="n">
        <v>1</v>
      </c>
      <c r="C2963" s="44" t="s">
        <v>56</v>
      </c>
      <c r="D2963" s="44" t="n">
        <v>23684</v>
      </c>
      <c r="E2963" s="24" t="s">
        <v>92</v>
      </c>
      <c r="F2963" s="15" t="n">
        <v>1</v>
      </c>
      <c r="G2963" s="15" t="n">
        <v>0</v>
      </c>
      <c r="H2963" s="2" t="n">
        <f aca="false">MAX(I2963:J2963)</f>
        <v>0</v>
      </c>
      <c r="I2963" s="15" t="n">
        <v>0</v>
      </c>
      <c r="J2963" s="15" t="n">
        <v>0</v>
      </c>
      <c r="K2963" s="15" t="n">
        <v>5.17985796723885</v>
      </c>
      <c r="L2963" s="15" t="n">
        <v>80</v>
      </c>
      <c r="M2963" s="25" t="n">
        <v>6.61072624</v>
      </c>
      <c r="N2963" s="0" t="str">
        <f aca="false">A2963&amp;"_"&amp;B2963</f>
        <v>MAW750_1</v>
      </c>
      <c r="O2963" s="0" t="n">
        <f aca="false">HLOOKUP(N2963,UP!$C$15:$AH$16,2,0)</f>
        <v>0</v>
      </c>
    </row>
    <row r="2964" customFormat="false" ht="15.75" hidden="false" customHeight="true" outlineLevel="0" collapsed="false">
      <c r="A2964" s="21" t="s">
        <v>69</v>
      </c>
      <c r="B2964" s="12" t="n">
        <v>1</v>
      </c>
      <c r="C2964" s="44" t="s">
        <v>56</v>
      </c>
      <c r="D2964" s="44" t="n">
        <v>18808</v>
      </c>
      <c r="E2964" s="24" t="s">
        <v>92</v>
      </c>
      <c r="F2964" s="15" t="n">
        <v>1</v>
      </c>
      <c r="G2964" s="15" t="n">
        <v>0</v>
      </c>
      <c r="H2964" s="2" t="n">
        <f aca="false">MAX(I2964:J2964)</f>
        <v>0</v>
      </c>
      <c r="I2964" s="15" t="n">
        <v>0</v>
      </c>
      <c r="J2964" s="15" t="n">
        <v>0</v>
      </c>
      <c r="K2964" s="15" t="n">
        <v>4.53960138443725</v>
      </c>
      <c r="L2964" s="15" t="n">
        <v>80</v>
      </c>
      <c r="M2964" s="25" t="n">
        <v>6.61072624</v>
      </c>
      <c r="N2964" s="0" t="str">
        <f aca="false">A2964&amp;"_"&amp;B2964</f>
        <v>MAW750_1</v>
      </c>
      <c r="O2964" s="0" t="n">
        <f aca="false">HLOOKUP(N2964,UP!$C$15:$AH$16,2,0)</f>
        <v>0</v>
      </c>
    </row>
    <row r="2965" customFormat="false" ht="15.75" hidden="false" customHeight="true" outlineLevel="0" collapsed="false">
      <c r="A2965" s="21" t="s">
        <v>69</v>
      </c>
      <c r="B2965" s="12" t="n">
        <v>1</v>
      </c>
      <c r="C2965" s="44" t="s">
        <v>56</v>
      </c>
      <c r="D2965" s="44" t="n">
        <v>18818</v>
      </c>
      <c r="E2965" s="24" t="s">
        <v>92</v>
      </c>
      <c r="F2965" s="15" t="n">
        <v>1</v>
      </c>
      <c r="G2965" s="15" t="n">
        <v>0</v>
      </c>
      <c r="H2965" s="2" t="n">
        <f aca="false">MAX(I2965:J2965)</f>
        <v>0</v>
      </c>
      <c r="I2965" s="15" t="n">
        <v>0</v>
      </c>
      <c r="J2965" s="15" t="n">
        <v>0</v>
      </c>
      <c r="K2965" s="15" t="n">
        <v>5.15221195188726</v>
      </c>
      <c r="L2965" s="15" t="n">
        <v>80</v>
      </c>
      <c r="M2965" s="25" t="n">
        <v>6.61072624</v>
      </c>
      <c r="N2965" s="0" t="str">
        <f aca="false">A2965&amp;"_"&amp;B2965</f>
        <v>MAW750_1</v>
      </c>
      <c r="O2965" s="0" t="n">
        <f aca="false">HLOOKUP(N2965,UP!$C$15:$AH$16,2,0)</f>
        <v>0</v>
      </c>
    </row>
    <row r="2966" customFormat="false" ht="15.75" hidden="false" customHeight="true" outlineLevel="0" collapsed="false">
      <c r="A2966" s="21" t="s">
        <v>69</v>
      </c>
      <c r="B2966" s="12" t="n">
        <v>1</v>
      </c>
      <c r="C2966" s="44" t="s">
        <v>65</v>
      </c>
      <c r="D2966" s="44" t="n">
        <v>23400</v>
      </c>
      <c r="E2966" s="24" t="s">
        <v>92</v>
      </c>
      <c r="F2966" s="15" t="n">
        <v>1</v>
      </c>
      <c r="G2966" s="15" t="n">
        <v>0</v>
      </c>
      <c r="H2966" s="2" t="n">
        <f aca="false">MAX(I2966:J2966)</f>
        <v>0</v>
      </c>
      <c r="I2966" s="15" t="n">
        <v>0</v>
      </c>
      <c r="J2966" s="15" t="n">
        <v>0</v>
      </c>
      <c r="K2966" s="15" t="n">
        <v>7.96927808436123</v>
      </c>
      <c r="L2966" s="15" t="n">
        <v>80</v>
      </c>
      <c r="M2966" s="25" t="n">
        <v>6.61072624</v>
      </c>
      <c r="N2966" s="0" t="str">
        <f aca="false">A2966&amp;"_"&amp;B2966</f>
        <v>MAW750_1</v>
      </c>
      <c r="O2966" s="0" t="n">
        <f aca="false">HLOOKUP(N2966,UP!$C$15:$AH$16,2,0)</f>
        <v>0</v>
      </c>
    </row>
    <row r="2967" customFormat="false" ht="15.75" hidden="false" customHeight="true" outlineLevel="0" collapsed="false">
      <c r="A2967" s="21" t="s">
        <v>69</v>
      </c>
      <c r="B2967" s="12" t="n">
        <v>1</v>
      </c>
      <c r="C2967" s="44" t="s">
        <v>53</v>
      </c>
      <c r="D2967" s="44" t="n">
        <v>18657</v>
      </c>
      <c r="E2967" s="24" t="s">
        <v>92</v>
      </c>
      <c r="F2967" s="15" t="n">
        <v>1</v>
      </c>
      <c r="G2967" s="15" t="n">
        <v>0</v>
      </c>
      <c r="H2967" s="2" t="n">
        <f aca="false">MAX(I2967:J2967)</f>
        <v>0</v>
      </c>
      <c r="I2967" s="15" t="n">
        <v>0</v>
      </c>
      <c r="J2967" s="15" t="n">
        <v>0</v>
      </c>
      <c r="K2967" s="15" t="n">
        <v>2.82609821135304</v>
      </c>
      <c r="L2967" s="15" t="n">
        <v>80</v>
      </c>
      <c r="M2967" s="25" t="n">
        <v>6.61072624</v>
      </c>
      <c r="N2967" s="0" t="str">
        <f aca="false">A2967&amp;"_"&amp;B2967</f>
        <v>MAW750_1</v>
      </c>
      <c r="O2967" s="0" t="n">
        <f aca="false">HLOOKUP(N2967,UP!$C$15:$AH$16,2,0)</f>
        <v>0</v>
      </c>
    </row>
    <row r="2968" customFormat="false" ht="15.75" hidden="false" customHeight="true" outlineLevel="0" collapsed="false">
      <c r="A2968" s="21" t="s">
        <v>69</v>
      </c>
      <c r="B2968" s="12" t="n">
        <v>1</v>
      </c>
      <c r="C2968" s="44" t="s">
        <v>83</v>
      </c>
      <c r="D2968" s="44" t="n">
        <v>18490</v>
      </c>
      <c r="E2968" s="24" t="s">
        <v>92</v>
      </c>
      <c r="F2968" s="15" t="n">
        <v>1</v>
      </c>
      <c r="G2968" s="15" t="n">
        <v>0</v>
      </c>
      <c r="H2968" s="2" t="n">
        <f aca="false">MAX(I2968:J2968)</f>
        <v>0</v>
      </c>
      <c r="I2968" s="15" t="n">
        <v>0</v>
      </c>
      <c r="J2968" s="15" t="n">
        <v>0</v>
      </c>
      <c r="K2968" s="15" t="n">
        <v>6.39321958987157</v>
      </c>
      <c r="L2968" s="15" t="n">
        <v>80</v>
      </c>
      <c r="M2968" s="25" t="n">
        <v>6.61072624</v>
      </c>
      <c r="N2968" s="0" t="str">
        <f aca="false">A2968&amp;"_"&amp;B2968</f>
        <v>MAW750_1</v>
      </c>
      <c r="O2968" s="0" t="n">
        <f aca="false">HLOOKUP(N2968,UP!$C$15:$AH$16,2,0)</f>
        <v>0</v>
      </c>
    </row>
    <row r="2969" customFormat="false" ht="15.75" hidden="false" customHeight="true" outlineLevel="0" collapsed="false">
      <c r="A2969" s="21" t="s">
        <v>69</v>
      </c>
      <c r="B2969" s="12" t="n">
        <v>2</v>
      </c>
      <c r="C2969" s="44" t="s">
        <v>66</v>
      </c>
      <c r="D2969" s="44" t="n">
        <v>23762</v>
      </c>
      <c r="E2969" s="24" t="s">
        <v>92</v>
      </c>
      <c r="F2969" s="15" t="n">
        <v>1</v>
      </c>
      <c r="G2969" s="15" t="n">
        <v>0</v>
      </c>
      <c r="H2969" s="2" t="n">
        <f aca="false">MAX(I2969:J2969)</f>
        <v>0</v>
      </c>
      <c r="I2969" s="15" t="n">
        <v>0</v>
      </c>
      <c r="J2969" s="15" t="n">
        <v>0</v>
      </c>
      <c r="K2969" s="15" t="n">
        <v>1.91381897465873</v>
      </c>
      <c r="L2969" s="15" t="n">
        <v>80</v>
      </c>
      <c r="M2969" s="25" t="n">
        <v>6.61072624</v>
      </c>
      <c r="N2969" s="0" t="str">
        <f aca="false">A2969&amp;"_"&amp;B2969</f>
        <v>MAW750_2</v>
      </c>
      <c r="O2969" s="0" t="n">
        <f aca="false">HLOOKUP(N2969,UP!$C$15:$AH$16,2,0)</f>
        <v>0</v>
      </c>
    </row>
    <row r="2970" customFormat="false" ht="15.75" hidden="false" customHeight="true" outlineLevel="0" collapsed="false">
      <c r="A2970" s="21" t="s">
        <v>69</v>
      </c>
      <c r="B2970" s="60" t="n">
        <v>2</v>
      </c>
      <c r="C2970" s="61" t="s">
        <v>66</v>
      </c>
      <c r="D2970" s="61" t="n">
        <v>19136</v>
      </c>
      <c r="E2970" s="24" t="s">
        <v>92</v>
      </c>
      <c r="F2970" s="15" t="n">
        <v>1</v>
      </c>
      <c r="G2970" s="15" t="n">
        <v>0</v>
      </c>
      <c r="H2970" s="2" t="n">
        <f aca="false">MAX(I2970:J2970)</f>
        <v>0</v>
      </c>
      <c r="I2970" s="15" t="n">
        <v>0</v>
      </c>
      <c r="J2970" s="15" t="n">
        <v>0</v>
      </c>
      <c r="K2970" s="15" t="n">
        <v>5.60852828482118</v>
      </c>
      <c r="L2970" s="15" t="n">
        <v>80</v>
      </c>
      <c r="M2970" s="25" t="n">
        <v>6.61072624</v>
      </c>
      <c r="N2970" s="0" t="str">
        <f aca="false">A2970&amp;"_"&amp;B2970</f>
        <v>MAW750_2</v>
      </c>
      <c r="O2970" s="0" t="n">
        <f aca="false">HLOOKUP(N2970,UP!$C$15:$AH$16,2,0)</f>
        <v>0</v>
      </c>
    </row>
    <row r="2971" customFormat="false" ht="15.75" hidden="false" customHeight="true" outlineLevel="0" collapsed="false">
      <c r="A2971" s="21" t="s">
        <v>52</v>
      </c>
      <c r="B2971" s="32" t="n">
        <v>1</v>
      </c>
      <c r="C2971" s="33" t="s">
        <v>56</v>
      </c>
      <c r="D2971" s="33" t="n">
        <v>54817</v>
      </c>
      <c r="E2971" s="24" t="s">
        <v>98</v>
      </c>
      <c r="F2971" s="15" t="n">
        <v>1</v>
      </c>
      <c r="G2971" s="15" t="n">
        <v>0</v>
      </c>
      <c r="H2971" s="2" t="n">
        <f aca="false">MAX(I2971:J2971)</f>
        <v>0</v>
      </c>
      <c r="I2971" s="15" t="n">
        <v>0</v>
      </c>
      <c r="J2971" s="15" t="n">
        <v>0</v>
      </c>
      <c r="K2971" s="15" t="n">
        <v>5.022464175294</v>
      </c>
      <c r="L2971" s="15" t="n">
        <v>80</v>
      </c>
      <c r="M2971" s="25" t="n">
        <v>6.61072624</v>
      </c>
      <c r="N2971" s="0" t="str">
        <f aca="false">A2971&amp;"_"&amp;B2971</f>
        <v>MAW751_1</v>
      </c>
      <c r="O2971" s="0" t="n">
        <f aca="false">HLOOKUP(N2971,UP!$C$15:$AH$16,2,0)</f>
        <v>0</v>
      </c>
    </row>
    <row r="2972" customFormat="false" ht="15.75" hidden="false" customHeight="true" outlineLevel="0" collapsed="false">
      <c r="A2972" s="21" t="s">
        <v>52</v>
      </c>
      <c r="B2972" s="32" t="n">
        <v>1</v>
      </c>
      <c r="C2972" s="33" t="s">
        <v>56</v>
      </c>
      <c r="D2972" s="33" t="n">
        <v>54706</v>
      </c>
      <c r="E2972" s="24" t="s">
        <v>92</v>
      </c>
      <c r="F2972" s="15" t="n">
        <v>1</v>
      </c>
      <c r="G2972" s="15" t="n">
        <v>0</v>
      </c>
      <c r="H2972" s="2" t="n">
        <f aca="false">MAX(I2972:J2972)</f>
        <v>0</v>
      </c>
      <c r="I2972" s="15" t="n">
        <v>0</v>
      </c>
      <c r="J2972" s="15" t="n">
        <v>0</v>
      </c>
      <c r="K2972" s="15" t="n">
        <v>4.88580489486285</v>
      </c>
      <c r="L2972" s="15" t="n">
        <v>80</v>
      </c>
      <c r="M2972" s="25" t="n">
        <v>6.61072624</v>
      </c>
      <c r="N2972" s="0" t="str">
        <f aca="false">A2972&amp;"_"&amp;B2972</f>
        <v>MAW751_1</v>
      </c>
      <c r="O2972" s="0" t="n">
        <f aca="false">HLOOKUP(N2972,UP!$C$15:$AH$16,2,0)</f>
        <v>0</v>
      </c>
    </row>
    <row r="2973" customFormat="false" ht="15.75" hidden="false" customHeight="true" outlineLevel="0" collapsed="false">
      <c r="A2973" s="21" t="s">
        <v>52</v>
      </c>
      <c r="B2973" s="32" t="n">
        <v>1</v>
      </c>
      <c r="C2973" s="33" t="s">
        <v>56</v>
      </c>
      <c r="D2973" s="33" t="n">
        <v>54366</v>
      </c>
      <c r="E2973" s="24" t="s">
        <v>92</v>
      </c>
      <c r="F2973" s="15" t="n">
        <v>1</v>
      </c>
      <c r="G2973" s="15" t="n">
        <v>0</v>
      </c>
      <c r="H2973" s="2" t="n">
        <f aca="false">MAX(I2973:J2973)</f>
        <v>0</v>
      </c>
      <c r="I2973" s="15" t="n">
        <v>0</v>
      </c>
      <c r="J2973" s="15" t="n">
        <v>0</v>
      </c>
      <c r="K2973" s="15" t="n">
        <v>3.28484927859349</v>
      </c>
      <c r="L2973" s="15" t="n">
        <v>80</v>
      </c>
      <c r="M2973" s="25" t="n">
        <v>6.61072624</v>
      </c>
      <c r="N2973" s="0" t="str">
        <f aca="false">A2973&amp;"_"&amp;B2973</f>
        <v>MAW751_1</v>
      </c>
      <c r="O2973" s="0" t="n">
        <f aca="false">HLOOKUP(N2973,UP!$C$15:$AH$16,2,0)</f>
        <v>0</v>
      </c>
    </row>
    <row r="2974" customFormat="false" ht="15.75" hidden="false" customHeight="true" outlineLevel="0" collapsed="false">
      <c r="A2974" s="21" t="s">
        <v>52</v>
      </c>
      <c r="B2974" s="32" t="n">
        <v>1</v>
      </c>
      <c r="C2974" s="33" t="s">
        <v>56</v>
      </c>
      <c r="D2974" s="33" t="n">
        <v>54712</v>
      </c>
      <c r="E2974" s="24" t="s">
        <v>92</v>
      </c>
      <c r="F2974" s="15" t="n">
        <v>1</v>
      </c>
      <c r="G2974" s="15" t="n">
        <v>0</v>
      </c>
      <c r="H2974" s="2" t="n">
        <f aca="false">MAX(I2974:J2974)</f>
        <v>0</v>
      </c>
      <c r="I2974" s="15" t="n">
        <v>0</v>
      </c>
      <c r="J2974" s="15" t="n">
        <v>0</v>
      </c>
      <c r="K2974" s="15" t="n">
        <v>7.70404912458191</v>
      </c>
      <c r="L2974" s="15" t="n">
        <v>80</v>
      </c>
      <c r="M2974" s="25" t="n">
        <v>6.61072624</v>
      </c>
      <c r="N2974" s="0" t="str">
        <f aca="false">A2974&amp;"_"&amp;B2974</f>
        <v>MAW751_1</v>
      </c>
      <c r="O2974" s="0" t="n">
        <f aca="false">HLOOKUP(N2974,UP!$C$15:$AH$16,2,0)</f>
        <v>0</v>
      </c>
    </row>
    <row r="2975" customFormat="false" ht="15.75" hidden="false" customHeight="true" outlineLevel="0" collapsed="false">
      <c r="A2975" s="21" t="s">
        <v>52</v>
      </c>
      <c r="B2975" s="32" t="n">
        <v>1</v>
      </c>
      <c r="C2975" s="33" t="s">
        <v>56</v>
      </c>
      <c r="D2975" s="33" t="n">
        <v>54719</v>
      </c>
      <c r="E2975" s="24" t="s">
        <v>92</v>
      </c>
      <c r="F2975" s="15" t="n">
        <v>1</v>
      </c>
      <c r="G2975" s="15" t="n">
        <v>0</v>
      </c>
      <c r="H2975" s="2" t="n">
        <f aca="false">MAX(I2975:J2975)</f>
        <v>0</v>
      </c>
      <c r="I2975" s="15" t="n">
        <v>0</v>
      </c>
      <c r="J2975" s="15" t="n">
        <v>0</v>
      </c>
      <c r="K2975" s="15" t="n">
        <v>7.34033123511255</v>
      </c>
      <c r="L2975" s="15" t="n">
        <v>80</v>
      </c>
      <c r="M2975" s="25" t="n">
        <v>6.61072624</v>
      </c>
      <c r="N2975" s="0" t="str">
        <f aca="false">A2975&amp;"_"&amp;B2975</f>
        <v>MAW751_1</v>
      </c>
      <c r="O2975" s="0" t="n">
        <f aca="false">HLOOKUP(N2975,UP!$C$15:$AH$16,2,0)</f>
        <v>0</v>
      </c>
    </row>
    <row r="2976" customFormat="false" ht="15.75" hidden="false" customHeight="true" outlineLevel="0" collapsed="false">
      <c r="A2976" s="21" t="s">
        <v>52</v>
      </c>
      <c r="B2976" s="32" t="n">
        <v>1</v>
      </c>
      <c r="C2976" s="33" t="s">
        <v>56</v>
      </c>
      <c r="D2976" s="33" t="n">
        <v>54859</v>
      </c>
      <c r="E2976" s="24" t="s">
        <v>92</v>
      </c>
      <c r="F2976" s="15" t="n">
        <v>1</v>
      </c>
      <c r="G2976" s="15" t="n">
        <v>0</v>
      </c>
      <c r="H2976" s="2" t="n">
        <f aca="false">MAX(I2976:J2976)</f>
        <v>0</v>
      </c>
      <c r="I2976" s="15" t="n">
        <v>0</v>
      </c>
      <c r="J2976" s="15" t="n">
        <v>0</v>
      </c>
      <c r="K2976" s="15" t="n">
        <v>4.43647860558317</v>
      </c>
      <c r="L2976" s="15" t="n">
        <v>80</v>
      </c>
      <c r="M2976" s="25" t="n">
        <v>6.61072624</v>
      </c>
      <c r="N2976" s="0" t="str">
        <f aca="false">A2976&amp;"_"&amp;B2976</f>
        <v>MAW751_1</v>
      </c>
      <c r="O2976" s="0" t="n">
        <f aca="false">HLOOKUP(N2976,UP!$C$15:$AH$16,2,0)</f>
        <v>0</v>
      </c>
    </row>
    <row r="2977" customFormat="false" ht="15.75" hidden="false" customHeight="true" outlineLevel="0" collapsed="false">
      <c r="A2977" s="21" t="s">
        <v>52</v>
      </c>
      <c r="B2977" s="32" t="n">
        <v>1</v>
      </c>
      <c r="C2977" s="33" t="s">
        <v>56</v>
      </c>
      <c r="D2977" s="33" t="n">
        <v>29128</v>
      </c>
      <c r="E2977" s="24" t="s">
        <v>92</v>
      </c>
      <c r="F2977" s="15" t="n">
        <v>1</v>
      </c>
      <c r="G2977" s="15" t="n">
        <v>0</v>
      </c>
      <c r="H2977" s="2" t="n">
        <f aca="false">MAX(I2977:J2977)</f>
        <v>0</v>
      </c>
      <c r="I2977" s="15" t="n">
        <v>0</v>
      </c>
      <c r="J2977" s="15" t="n">
        <v>0</v>
      </c>
      <c r="K2977" s="15" t="n">
        <v>5.85671410445477</v>
      </c>
      <c r="L2977" s="15" t="n">
        <v>80</v>
      </c>
      <c r="M2977" s="25" t="n">
        <v>6.61072624</v>
      </c>
      <c r="N2977" s="0" t="str">
        <f aca="false">A2977&amp;"_"&amp;B2977</f>
        <v>MAW751_1</v>
      </c>
      <c r="O2977" s="0" t="n">
        <f aca="false">HLOOKUP(N2977,UP!$C$15:$AH$16,2,0)</f>
        <v>0</v>
      </c>
    </row>
    <row r="2978" customFormat="false" ht="15.75" hidden="false" customHeight="true" outlineLevel="0" collapsed="false">
      <c r="A2978" s="21" t="s">
        <v>52</v>
      </c>
      <c r="B2978" s="32" t="n">
        <v>1</v>
      </c>
      <c r="C2978" s="33" t="s">
        <v>56</v>
      </c>
      <c r="D2978" s="33" t="n">
        <v>54865</v>
      </c>
      <c r="E2978" s="24" t="s">
        <v>92</v>
      </c>
      <c r="F2978" s="15" t="n">
        <v>1</v>
      </c>
      <c r="G2978" s="15" t="n">
        <v>0</v>
      </c>
      <c r="H2978" s="2" t="n">
        <f aca="false">MAX(I2978:J2978)</f>
        <v>0</v>
      </c>
      <c r="I2978" s="15" t="n">
        <v>0</v>
      </c>
      <c r="J2978" s="15" t="n">
        <v>0</v>
      </c>
      <c r="K2978" s="15" t="n">
        <v>4.27649299969911</v>
      </c>
      <c r="L2978" s="15" t="n">
        <v>80</v>
      </c>
      <c r="M2978" s="25" t="n">
        <v>6.61072624</v>
      </c>
      <c r="N2978" s="0" t="str">
        <f aca="false">A2978&amp;"_"&amp;B2978</f>
        <v>MAW751_1</v>
      </c>
      <c r="O2978" s="0" t="n">
        <f aca="false">HLOOKUP(N2978,UP!$C$15:$AH$16,2,0)</f>
        <v>0</v>
      </c>
    </row>
    <row r="2979" customFormat="false" ht="15.75" hidden="false" customHeight="true" outlineLevel="0" collapsed="false">
      <c r="A2979" s="21" t="s">
        <v>52</v>
      </c>
      <c r="B2979" s="32" t="n">
        <v>1</v>
      </c>
      <c r="C2979" s="33" t="s">
        <v>56</v>
      </c>
      <c r="D2979" s="33" t="n">
        <v>54873</v>
      </c>
      <c r="E2979" s="24" t="s">
        <v>92</v>
      </c>
      <c r="F2979" s="15" t="n">
        <v>1</v>
      </c>
      <c r="G2979" s="15" t="n">
        <v>0</v>
      </c>
      <c r="H2979" s="2" t="n">
        <f aca="false">MAX(I2979:J2979)</f>
        <v>0</v>
      </c>
      <c r="I2979" s="15" t="n">
        <v>0</v>
      </c>
      <c r="J2979" s="15" t="n">
        <v>0</v>
      </c>
      <c r="K2979" s="15" t="n">
        <v>5.81320304620255</v>
      </c>
      <c r="L2979" s="15" t="n">
        <v>80</v>
      </c>
      <c r="M2979" s="25" t="n">
        <v>6.61072624</v>
      </c>
      <c r="N2979" s="0" t="str">
        <f aca="false">A2979&amp;"_"&amp;B2979</f>
        <v>MAW751_1</v>
      </c>
      <c r="O2979" s="0" t="n">
        <f aca="false">HLOOKUP(N2979,UP!$C$15:$AH$16,2,0)</f>
        <v>0</v>
      </c>
    </row>
    <row r="2980" customFormat="false" ht="15.75" hidden="false" customHeight="true" outlineLevel="0" collapsed="false">
      <c r="A2980" s="21" t="s">
        <v>52</v>
      </c>
      <c r="B2980" s="32" t="n">
        <v>1</v>
      </c>
      <c r="C2980" s="33" t="s">
        <v>56</v>
      </c>
      <c r="D2980" s="33" t="n">
        <v>54879</v>
      </c>
      <c r="E2980" s="24" t="s">
        <v>92</v>
      </c>
      <c r="F2980" s="15" t="n">
        <v>1</v>
      </c>
      <c r="G2980" s="15" t="n">
        <v>0</v>
      </c>
      <c r="H2980" s="2" t="n">
        <f aca="false">MAX(I2980:J2980)</f>
        <v>0</v>
      </c>
      <c r="I2980" s="15" t="n">
        <v>0</v>
      </c>
      <c r="J2980" s="15" t="n">
        <v>0</v>
      </c>
      <c r="K2980" s="15" t="n">
        <v>5.19030376281204</v>
      </c>
      <c r="L2980" s="15" t="n">
        <v>80</v>
      </c>
      <c r="M2980" s="25" t="n">
        <v>6.61072624</v>
      </c>
      <c r="N2980" s="0" t="str">
        <f aca="false">A2980&amp;"_"&amp;B2980</f>
        <v>MAW751_1</v>
      </c>
      <c r="O2980" s="0" t="n">
        <f aca="false">HLOOKUP(N2980,UP!$C$15:$AH$16,2,0)</f>
        <v>0</v>
      </c>
    </row>
    <row r="2981" customFormat="false" ht="15.75" hidden="false" customHeight="true" outlineLevel="0" collapsed="false">
      <c r="A2981" s="21" t="s">
        <v>52</v>
      </c>
      <c r="B2981" s="32" t="n">
        <v>1</v>
      </c>
      <c r="C2981" s="33" t="s">
        <v>56</v>
      </c>
      <c r="D2981" s="33" t="n">
        <v>54393</v>
      </c>
      <c r="E2981" s="24" t="s">
        <v>92</v>
      </c>
      <c r="F2981" s="15" t="n">
        <v>1</v>
      </c>
      <c r="G2981" s="15" t="n">
        <v>0</v>
      </c>
      <c r="H2981" s="2" t="n">
        <f aca="false">MAX(I2981:J2981)</f>
        <v>0</v>
      </c>
      <c r="I2981" s="15" t="n">
        <v>0</v>
      </c>
      <c r="J2981" s="15" t="n">
        <v>0</v>
      </c>
      <c r="K2981" s="15" t="n">
        <v>7.78156792330924</v>
      </c>
      <c r="L2981" s="15" t="n">
        <v>80</v>
      </c>
      <c r="M2981" s="25" t="n">
        <v>6.61072624</v>
      </c>
      <c r="N2981" s="0" t="str">
        <f aca="false">A2981&amp;"_"&amp;B2981</f>
        <v>MAW751_1</v>
      </c>
      <c r="O2981" s="0" t="n">
        <f aca="false">HLOOKUP(N2981,UP!$C$15:$AH$16,2,0)</f>
        <v>0</v>
      </c>
    </row>
    <row r="2982" customFormat="false" ht="15.75" hidden="false" customHeight="true" outlineLevel="0" collapsed="false">
      <c r="A2982" s="21" t="s">
        <v>52</v>
      </c>
      <c r="B2982" s="32" t="n">
        <v>1</v>
      </c>
      <c r="C2982" s="33" t="s">
        <v>56</v>
      </c>
      <c r="D2982" s="33" t="n">
        <v>29851</v>
      </c>
      <c r="E2982" s="24" t="s">
        <v>92</v>
      </c>
      <c r="F2982" s="15" t="n">
        <v>1</v>
      </c>
      <c r="G2982" s="15" t="n">
        <v>0</v>
      </c>
      <c r="H2982" s="2" t="n">
        <f aca="false">MAX(I2982:J2982)</f>
        <v>0</v>
      </c>
      <c r="I2982" s="15" t="n">
        <v>0</v>
      </c>
      <c r="J2982" s="15" t="n">
        <v>0</v>
      </c>
      <c r="K2982" s="15" t="n">
        <v>5.58696910523592</v>
      </c>
      <c r="L2982" s="15" t="n">
        <v>80</v>
      </c>
      <c r="M2982" s="25" t="n">
        <v>6.61072624</v>
      </c>
      <c r="N2982" s="0" t="str">
        <f aca="false">A2982&amp;"_"&amp;B2982</f>
        <v>MAW751_1</v>
      </c>
      <c r="O2982" s="0" t="n">
        <f aca="false">HLOOKUP(N2982,UP!$C$15:$AH$16,2,0)</f>
        <v>0</v>
      </c>
    </row>
    <row r="2983" customFormat="false" ht="15.75" hidden="false" customHeight="true" outlineLevel="0" collapsed="false">
      <c r="A2983" s="21" t="s">
        <v>52</v>
      </c>
      <c r="B2983" s="32" t="n">
        <v>1</v>
      </c>
      <c r="C2983" s="33" t="s">
        <v>56</v>
      </c>
      <c r="D2983" s="33" t="n">
        <v>29157</v>
      </c>
      <c r="E2983" s="24" t="s">
        <v>92</v>
      </c>
      <c r="F2983" s="15" t="n">
        <v>1</v>
      </c>
      <c r="G2983" s="15" t="n">
        <v>0</v>
      </c>
      <c r="H2983" s="2" t="n">
        <f aca="false">MAX(I2983:J2983)</f>
        <v>0</v>
      </c>
      <c r="I2983" s="15" t="n">
        <v>0</v>
      </c>
      <c r="J2983" s="15" t="n">
        <v>0</v>
      </c>
      <c r="K2983" s="15" t="n">
        <v>12.1760669970588</v>
      </c>
      <c r="L2983" s="15" t="n">
        <v>80</v>
      </c>
      <c r="M2983" s="25" t="n">
        <v>6.61072624</v>
      </c>
      <c r="N2983" s="0" t="str">
        <f aca="false">A2983&amp;"_"&amp;B2983</f>
        <v>MAW751_1</v>
      </c>
      <c r="O2983" s="0" t="n">
        <f aca="false">HLOOKUP(N2983,UP!$C$15:$AH$16,2,0)</f>
        <v>0</v>
      </c>
    </row>
    <row r="2984" customFormat="false" ht="15.75" hidden="false" customHeight="true" outlineLevel="0" collapsed="false">
      <c r="A2984" s="21" t="s">
        <v>52</v>
      </c>
      <c r="B2984" s="32" t="n">
        <v>1</v>
      </c>
      <c r="C2984" s="33" t="s">
        <v>56</v>
      </c>
      <c r="D2984" s="33" t="n">
        <v>23896</v>
      </c>
      <c r="E2984" s="24" t="s">
        <v>92</v>
      </c>
      <c r="F2984" s="15" t="n">
        <v>1</v>
      </c>
      <c r="G2984" s="15" t="n">
        <v>0</v>
      </c>
      <c r="H2984" s="2" t="n">
        <f aca="false">MAX(I2984:J2984)</f>
        <v>0</v>
      </c>
      <c r="I2984" s="15" t="n">
        <v>0</v>
      </c>
      <c r="J2984" s="15" t="n">
        <v>0</v>
      </c>
      <c r="K2984" s="15" t="n">
        <v>3.46360590058275</v>
      </c>
      <c r="L2984" s="15" t="n">
        <v>80</v>
      </c>
      <c r="M2984" s="25" t="n">
        <v>6.61072624</v>
      </c>
      <c r="N2984" s="0" t="str">
        <f aca="false">A2984&amp;"_"&amp;B2984</f>
        <v>MAW751_1</v>
      </c>
      <c r="O2984" s="0" t="n">
        <f aca="false">HLOOKUP(N2984,UP!$C$15:$AH$16,2,0)</f>
        <v>0</v>
      </c>
    </row>
    <row r="2985" customFormat="false" ht="15.75" hidden="false" customHeight="true" outlineLevel="0" collapsed="false">
      <c r="A2985" s="21" t="s">
        <v>52</v>
      </c>
      <c r="B2985" s="32" t="n">
        <v>1</v>
      </c>
      <c r="C2985" s="33" t="s">
        <v>56</v>
      </c>
      <c r="D2985" s="33" t="n">
        <v>29874</v>
      </c>
      <c r="E2985" s="24" t="s">
        <v>98</v>
      </c>
      <c r="F2985" s="15" t="n">
        <v>1</v>
      </c>
      <c r="G2985" s="15" t="n">
        <v>0</v>
      </c>
      <c r="H2985" s="2" t="n">
        <f aca="false">MAX(I2985:J2985)</f>
        <v>0</v>
      </c>
      <c r="I2985" s="15" t="n">
        <v>0</v>
      </c>
      <c r="J2985" s="15" t="n">
        <v>0</v>
      </c>
      <c r="K2985" s="15" t="n">
        <v>6.41733131348787</v>
      </c>
      <c r="L2985" s="15" t="n">
        <v>80</v>
      </c>
      <c r="M2985" s="25" t="n">
        <v>6.61072624</v>
      </c>
      <c r="N2985" s="0" t="str">
        <f aca="false">A2985&amp;"_"&amp;B2985</f>
        <v>MAW751_1</v>
      </c>
      <c r="O2985" s="0" t="n">
        <f aca="false">HLOOKUP(N2985,UP!$C$15:$AH$16,2,0)</f>
        <v>0</v>
      </c>
    </row>
    <row r="2986" customFormat="false" ht="15.75" hidden="false" customHeight="true" outlineLevel="0" collapsed="false">
      <c r="A2986" s="21" t="s">
        <v>52</v>
      </c>
      <c r="B2986" s="32" t="n">
        <v>1</v>
      </c>
      <c r="C2986" s="33" t="s">
        <v>56</v>
      </c>
      <c r="D2986" s="33" t="n">
        <v>29875</v>
      </c>
      <c r="E2986" s="24" t="s">
        <v>92</v>
      </c>
      <c r="F2986" s="15" t="n">
        <v>1</v>
      </c>
      <c r="G2986" s="15" t="n">
        <v>0</v>
      </c>
      <c r="H2986" s="2" t="n">
        <f aca="false">MAX(I2986:J2986)</f>
        <v>0</v>
      </c>
      <c r="I2986" s="15" t="n">
        <v>0</v>
      </c>
      <c r="J2986" s="15" t="n">
        <v>0</v>
      </c>
      <c r="K2986" s="15" t="n">
        <v>8.35789309561029</v>
      </c>
      <c r="L2986" s="15" t="n">
        <v>80</v>
      </c>
      <c r="M2986" s="25" t="n">
        <v>6.61072624</v>
      </c>
      <c r="N2986" s="0" t="str">
        <f aca="false">A2986&amp;"_"&amp;B2986</f>
        <v>MAW751_1</v>
      </c>
      <c r="O2986" s="0" t="n">
        <f aca="false">HLOOKUP(N2986,UP!$C$15:$AH$16,2,0)</f>
        <v>0</v>
      </c>
    </row>
    <row r="2987" customFormat="false" ht="15.75" hidden="false" customHeight="true" outlineLevel="0" collapsed="false">
      <c r="A2987" s="21" t="s">
        <v>52</v>
      </c>
      <c r="B2987" s="32" t="n">
        <v>1</v>
      </c>
      <c r="C2987" s="33" t="s">
        <v>56</v>
      </c>
      <c r="D2987" s="33" t="n">
        <v>29967</v>
      </c>
      <c r="E2987" s="24" t="s">
        <v>92</v>
      </c>
      <c r="F2987" s="15" t="n">
        <v>1</v>
      </c>
      <c r="G2987" s="15" t="n">
        <v>0</v>
      </c>
      <c r="H2987" s="2" t="n">
        <f aca="false">MAX(I2987:J2987)</f>
        <v>0</v>
      </c>
      <c r="I2987" s="15" t="n">
        <v>0</v>
      </c>
      <c r="J2987" s="15" t="n">
        <v>0</v>
      </c>
      <c r="K2987" s="15" t="n">
        <v>5.022464175294</v>
      </c>
      <c r="L2987" s="15" t="n">
        <v>80</v>
      </c>
      <c r="M2987" s="25" t="n">
        <v>6.61072624</v>
      </c>
      <c r="N2987" s="0" t="str">
        <f aca="false">A2987&amp;"_"&amp;B2987</f>
        <v>MAW751_1</v>
      </c>
      <c r="O2987" s="0" t="n">
        <f aca="false">HLOOKUP(N2987,UP!$C$15:$AH$16,2,0)</f>
        <v>0</v>
      </c>
    </row>
    <row r="2988" customFormat="false" ht="15.75" hidden="false" customHeight="true" outlineLevel="0" collapsed="false">
      <c r="A2988" s="21" t="s">
        <v>52</v>
      </c>
      <c r="B2988" s="32" t="n">
        <v>1</v>
      </c>
      <c r="C2988" s="33" t="s">
        <v>56</v>
      </c>
      <c r="D2988" s="33" t="n">
        <v>29973</v>
      </c>
      <c r="E2988" s="24" t="s">
        <v>92</v>
      </c>
      <c r="F2988" s="15" t="n">
        <v>1</v>
      </c>
      <c r="G2988" s="15" t="n">
        <v>0</v>
      </c>
      <c r="H2988" s="2" t="n">
        <f aca="false">MAX(I2988:J2988)</f>
        <v>0</v>
      </c>
      <c r="I2988" s="15" t="n">
        <v>0</v>
      </c>
      <c r="J2988" s="15" t="n">
        <v>0</v>
      </c>
      <c r="K2988" s="15" t="n">
        <v>5.68215936263969</v>
      </c>
      <c r="L2988" s="15" t="n">
        <v>80</v>
      </c>
      <c r="M2988" s="25" t="n">
        <v>6.61072624</v>
      </c>
      <c r="N2988" s="0" t="str">
        <f aca="false">A2988&amp;"_"&amp;B2988</f>
        <v>MAW751_1</v>
      </c>
      <c r="O2988" s="0" t="n">
        <f aca="false">HLOOKUP(N2988,UP!$C$15:$AH$16,2,0)</f>
        <v>0</v>
      </c>
    </row>
    <row r="2989" customFormat="false" ht="15.75" hidden="false" customHeight="true" outlineLevel="0" collapsed="false">
      <c r="A2989" s="21" t="s">
        <v>52</v>
      </c>
      <c r="B2989" s="32" t="n">
        <v>1</v>
      </c>
      <c r="C2989" s="33" t="s">
        <v>56</v>
      </c>
      <c r="D2989" s="33" t="n">
        <v>29930</v>
      </c>
      <c r="E2989" s="24" t="s">
        <v>92</v>
      </c>
      <c r="F2989" s="15" t="n">
        <v>1</v>
      </c>
      <c r="G2989" s="15" t="n">
        <v>0</v>
      </c>
      <c r="H2989" s="2" t="n">
        <f aca="false">MAX(I2989:J2989)</f>
        <v>0</v>
      </c>
      <c r="I2989" s="15" t="n">
        <v>0</v>
      </c>
      <c r="J2989" s="15" t="n">
        <v>0</v>
      </c>
      <c r="K2989" s="15" t="n">
        <v>7.87404855704929</v>
      </c>
      <c r="L2989" s="15" t="n">
        <v>80</v>
      </c>
      <c r="M2989" s="25" t="n">
        <v>6.61072624</v>
      </c>
      <c r="N2989" s="0" t="str">
        <f aca="false">A2989&amp;"_"&amp;B2989</f>
        <v>MAW751_1</v>
      </c>
      <c r="O2989" s="0" t="n">
        <f aca="false">HLOOKUP(N2989,UP!$C$15:$AH$16,2,0)</f>
        <v>0</v>
      </c>
    </row>
    <row r="2990" customFormat="false" ht="15.75" hidden="false" customHeight="true" outlineLevel="0" collapsed="false">
      <c r="A2990" s="21" t="s">
        <v>52</v>
      </c>
      <c r="B2990" s="32" t="n">
        <v>1</v>
      </c>
      <c r="C2990" s="33" t="s">
        <v>56</v>
      </c>
      <c r="D2990" s="33" t="n">
        <v>29940</v>
      </c>
      <c r="E2990" s="24" t="s">
        <v>92</v>
      </c>
      <c r="F2990" s="15" t="n">
        <v>1</v>
      </c>
      <c r="G2990" s="15" t="n">
        <v>0</v>
      </c>
      <c r="H2990" s="2" t="n">
        <f aca="false">MAX(I2990:J2990)</f>
        <v>0</v>
      </c>
      <c r="I2990" s="15" t="n">
        <v>0</v>
      </c>
      <c r="J2990" s="15" t="n">
        <v>0</v>
      </c>
      <c r="K2990" s="15" t="n">
        <v>6.26877325088124</v>
      </c>
      <c r="L2990" s="15" t="n">
        <v>80</v>
      </c>
      <c r="M2990" s="25" t="n">
        <v>6.61072624</v>
      </c>
      <c r="N2990" s="0" t="str">
        <f aca="false">A2990&amp;"_"&amp;B2990</f>
        <v>MAW751_1</v>
      </c>
      <c r="O2990" s="0" t="n">
        <f aca="false">HLOOKUP(N2990,UP!$C$15:$AH$16,2,0)</f>
        <v>0</v>
      </c>
    </row>
    <row r="2991" customFormat="false" ht="15.75" hidden="false" customHeight="true" outlineLevel="0" collapsed="false">
      <c r="A2991" s="21" t="s">
        <v>52</v>
      </c>
      <c r="B2991" s="32" t="n">
        <v>1</v>
      </c>
      <c r="C2991" s="33" t="s">
        <v>56</v>
      </c>
      <c r="D2991" s="33" t="n">
        <v>29228</v>
      </c>
      <c r="E2991" s="24" t="s">
        <v>92</v>
      </c>
      <c r="F2991" s="15" t="n">
        <v>1</v>
      </c>
      <c r="G2991" s="15" t="n">
        <v>0</v>
      </c>
      <c r="H2991" s="2" t="n">
        <f aca="false">MAX(I2991:J2991)</f>
        <v>0</v>
      </c>
      <c r="I2991" s="15" t="n">
        <v>0</v>
      </c>
      <c r="J2991" s="15" t="n">
        <v>0</v>
      </c>
      <c r="K2991" s="15" t="n">
        <v>5.64151500768387</v>
      </c>
      <c r="L2991" s="15" t="n">
        <v>80</v>
      </c>
      <c r="M2991" s="25" t="n">
        <v>6.61072624</v>
      </c>
      <c r="N2991" s="0" t="str">
        <f aca="false">A2991&amp;"_"&amp;B2991</f>
        <v>MAW751_1</v>
      </c>
      <c r="O2991" s="0" t="n">
        <f aca="false">HLOOKUP(N2991,UP!$C$15:$AH$16,2,0)</f>
        <v>0</v>
      </c>
    </row>
    <row r="2992" customFormat="false" ht="15.75" hidden="false" customHeight="true" outlineLevel="0" collapsed="false">
      <c r="A2992" s="21" t="s">
        <v>52</v>
      </c>
      <c r="B2992" s="32" t="n">
        <v>1</v>
      </c>
      <c r="C2992" s="33" t="s">
        <v>56</v>
      </c>
      <c r="D2992" s="33" t="n">
        <v>29653</v>
      </c>
      <c r="E2992" s="24" t="s">
        <v>92</v>
      </c>
      <c r="F2992" s="15" t="n">
        <v>1</v>
      </c>
      <c r="G2992" s="15" t="n">
        <v>0</v>
      </c>
      <c r="H2992" s="2" t="n">
        <f aca="false">MAX(I2992:J2992)</f>
        <v>0</v>
      </c>
      <c r="I2992" s="15" t="n">
        <v>0</v>
      </c>
      <c r="J2992" s="15" t="n">
        <v>0</v>
      </c>
      <c r="K2992" s="15" t="n">
        <v>2.18207171736713</v>
      </c>
      <c r="L2992" s="15" t="n">
        <v>80</v>
      </c>
      <c r="M2992" s="25" t="n">
        <v>6.61072624</v>
      </c>
      <c r="N2992" s="0" t="str">
        <f aca="false">A2992&amp;"_"&amp;B2992</f>
        <v>MAW751_1</v>
      </c>
      <c r="O2992" s="0" t="n">
        <f aca="false">HLOOKUP(N2992,UP!$C$15:$AH$16,2,0)</f>
        <v>0</v>
      </c>
    </row>
    <row r="2993" customFormat="false" ht="15.75" hidden="false" customHeight="true" outlineLevel="0" collapsed="false">
      <c r="A2993" s="21" t="s">
        <v>52</v>
      </c>
      <c r="B2993" s="32" t="n">
        <v>1</v>
      </c>
      <c r="C2993" s="33" t="s">
        <v>61</v>
      </c>
      <c r="D2993" s="33" t="n">
        <v>54619</v>
      </c>
      <c r="E2993" s="24" t="s">
        <v>92</v>
      </c>
      <c r="F2993" s="15" t="n">
        <v>1</v>
      </c>
      <c r="G2993" s="15" t="n">
        <v>0</v>
      </c>
      <c r="H2993" s="2" t="n">
        <f aca="false">MAX(I2993:J2993)</f>
        <v>0</v>
      </c>
      <c r="I2993" s="15" t="n">
        <v>0</v>
      </c>
      <c r="J2993" s="15" t="n">
        <v>0</v>
      </c>
      <c r="K2993" s="15" t="n">
        <v>10.7909387960911</v>
      </c>
      <c r="L2993" s="15" t="n">
        <v>80</v>
      </c>
      <c r="M2993" s="25" t="n">
        <v>6.61072624</v>
      </c>
      <c r="N2993" s="0" t="str">
        <f aca="false">A2993&amp;"_"&amp;B2993</f>
        <v>MAW751_1</v>
      </c>
      <c r="O2993" s="0" t="n">
        <f aca="false">HLOOKUP(N2993,UP!$C$15:$AH$16,2,0)</f>
        <v>0</v>
      </c>
    </row>
    <row r="2994" customFormat="false" ht="15.75" hidden="false" customHeight="true" outlineLevel="0" collapsed="false">
      <c r="A2994" s="21" t="s">
        <v>52</v>
      </c>
      <c r="B2994" s="32" t="n">
        <v>1</v>
      </c>
      <c r="C2994" s="33" t="s">
        <v>61</v>
      </c>
      <c r="D2994" s="33" t="n">
        <v>23894</v>
      </c>
      <c r="E2994" s="24" t="s">
        <v>92</v>
      </c>
      <c r="F2994" s="15" t="n">
        <v>1</v>
      </c>
      <c r="G2994" s="15" t="n">
        <v>0</v>
      </c>
      <c r="H2994" s="2" t="n">
        <f aca="false">MAX(I2994:J2994)</f>
        <v>0</v>
      </c>
      <c r="I2994" s="15" t="n">
        <v>0</v>
      </c>
      <c r="J2994" s="15" t="n">
        <v>0</v>
      </c>
      <c r="K2994" s="15" t="n">
        <v>5.20609026589633</v>
      </c>
      <c r="L2994" s="15" t="n">
        <v>80</v>
      </c>
      <c r="M2994" s="25" t="n">
        <v>6.61072624</v>
      </c>
      <c r="N2994" s="0" t="str">
        <f aca="false">A2994&amp;"_"&amp;B2994</f>
        <v>MAW751_1</v>
      </c>
      <c r="O2994" s="0" t="n">
        <f aca="false">HLOOKUP(N2994,UP!$C$15:$AH$16,2,0)</f>
        <v>0</v>
      </c>
    </row>
    <row r="2995" customFormat="false" ht="15.75" hidden="false" customHeight="true" outlineLevel="0" collapsed="false">
      <c r="A2995" s="21" t="s">
        <v>52</v>
      </c>
      <c r="B2995" s="32" t="n">
        <v>1</v>
      </c>
      <c r="C2995" s="33" t="s">
        <v>60</v>
      </c>
      <c r="D2995" s="33" t="n">
        <v>54372</v>
      </c>
      <c r="E2995" s="24" t="s">
        <v>92</v>
      </c>
      <c r="F2995" s="15" t="n">
        <v>1</v>
      </c>
      <c r="G2995" s="15" t="n">
        <v>0</v>
      </c>
      <c r="H2995" s="2" t="n">
        <f aca="false">MAX(I2995:J2995)</f>
        <v>0</v>
      </c>
      <c r="I2995" s="15" t="n">
        <v>0</v>
      </c>
      <c r="J2995" s="15" t="n">
        <v>0</v>
      </c>
      <c r="K2995" s="15" t="n">
        <v>7.7443400503642</v>
      </c>
      <c r="L2995" s="15" t="n">
        <v>80</v>
      </c>
      <c r="M2995" s="25" t="n">
        <v>6.61072624</v>
      </c>
      <c r="N2995" s="0" t="str">
        <f aca="false">A2995&amp;"_"&amp;B2995</f>
        <v>MAW751_1</v>
      </c>
      <c r="O2995" s="0" t="n">
        <f aca="false">HLOOKUP(N2995,UP!$C$15:$AH$16,2,0)</f>
        <v>0</v>
      </c>
    </row>
    <row r="2996" customFormat="false" ht="15.75" hidden="false" customHeight="true" outlineLevel="0" collapsed="false">
      <c r="A2996" s="21" t="s">
        <v>52</v>
      </c>
      <c r="B2996" s="32" t="n">
        <v>1</v>
      </c>
      <c r="C2996" s="33" t="s">
        <v>65</v>
      </c>
      <c r="D2996" s="33" t="n">
        <v>29879</v>
      </c>
      <c r="E2996" s="24" t="s">
        <v>92</v>
      </c>
      <c r="F2996" s="15" t="n">
        <v>1</v>
      </c>
      <c r="G2996" s="15" t="n">
        <v>0</v>
      </c>
      <c r="H2996" s="2" t="n">
        <f aca="false">MAX(I2996:J2996)</f>
        <v>0</v>
      </c>
      <c r="I2996" s="15" t="n">
        <v>0</v>
      </c>
      <c r="J2996" s="15" t="n">
        <v>0</v>
      </c>
      <c r="K2996" s="15" t="n">
        <v>7.73020288342305</v>
      </c>
      <c r="L2996" s="15" t="n">
        <v>80</v>
      </c>
      <c r="M2996" s="25" t="n">
        <v>6.61072624</v>
      </c>
      <c r="N2996" s="0" t="str">
        <f aca="false">A2996&amp;"_"&amp;B2996</f>
        <v>MAW751_1</v>
      </c>
      <c r="O2996" s="0" t="n">
        <f aca="false">HLOOKUP(N2996,UP!$C$15:$AH$16,2,0)</f>
        <v>0</v>
      </c>
    </row>
    <row r="2997" customFormat="false" ht="15.75" hidden="false" customHeight="true" outlineLevel="0" collapsed="false">
      <c r="A2997" s="21" t="s">
        <v>52</v>
      </c>
      <c r="B2997" s="32" t="n">
        <v>1</v>
      </c>
      <c r="C2997" s="33" t="s">
        <v>94</v>
      </c>
      <c r="D2997" s="33" t="n">
        <v>54608</v>
      </c>
      <c r="E2997" s="24" t="s">
        <v>92</v>
      </c>
      <c r="F2997" s="15" t="n">
        <v>1</v>
      </c>
      <c r="G2997" s="15" t="n">
        <v>0</v>
      </c>
      <c r="H2997" s="2" t="n">
        <f aca="false">MAX(I2997:J2997)</f>
        <v>0</v>
      </c>
      <c r="I2997" s="15" t="n">
        <v>0</v>
      </c>
      <c r="J2997" s="15" t="n">
        <v>0</v>
      </c>
      <c r="K2997" s="15" t="n">
        <v>5.90721520636123</v>
      </c>
      <c r="L2997" s="15" t="n">
        <v>80</v>
      </c>
      <c r="M2997" s="25" t="n">
        <v>6.61072624</v>
      </c>
      <c r="N2997" s="0" t="str">
        <f aca="false">A2997&amp;"_"&amp;B2997</f>
        <v>MAW751_1</v>
      </c>
      <c r="O2997" s="0" t="n">
        <f aca="false">HLOOKUP(N2997,UP!$C$15:$AH$16,2,0)</f>
        <v>0</v>
      </c>
    </row>
    <row r="2998" customFormat="false" ht="15.75" hidden="false" customHeight="true" outlineLevel="0" collapsed="false">
      <c r="A2998" s="21" t="s">
        <v>52</v>
      </c>
      <c r="B2998" s="32" t="n">
        <v>1</v>
      </c>
      <c r="C2998" s="33" t="s">
        <v>83</v>
      </c>
      <c r="D2998" s="33" t="n">
        <v>54852</v>
      </c>
      <c r="E2998" s="24" t="s">
        <v>92</v>
      </c>
      <c r="F2998" s="15" t="n">
        <v>1</v>
      </c>
      <c r="G2998" s="15" t="n">
        <v>0</v>
      </c>
      <c r="H2998" s="2" t="n">
        <f aca="false">MAX(I2998:J2998)</f>
        <v>0</v>
      </c>
      <c r="I2998" s="15" t="n">
        <v>0</v>
      </c>
      <c r="J2998" s="15" t="n">
        <v>0</v>
      </c>
      <c r="K2998" s="15" t="n">
        <v>7.55073940308673</v>
      </c>
      <c r="L2998" s="15" t="n">
        <v>80</v>
      </c>
      <c r="M2998" s="25" t="n">
        <v>6.61072624</v>
      </c>
      <c r="N2998" s="0" t="str">
        <f aca="false">A2998&amp;"_"&amp;B2998</f>
        <v>MAW751_1</v>
      </c>
      <c r="O2998" s="0" t="n">
        <f aca="false">HLOOKUP(N2998,UP!$C$15:$AH$16,2,0)</f>
        <v>0</v>
      </c>
    </row>
    <row r="2999" customFormat="false" ht="15.75" hidden="false" customHeight="true" outlineLevel="0" collapsed="false">
      <c r="A2999" s="21" t="s">
        <v>52</v>
      </c>
      <c r="B2999" s="24" t="n">
        <v>2</v>
      </c>
      <c r="C2999" s="31" t="s">
        <v>66</v>
      </c>
      <c r="D2999" s="31" t="n">
        <v>54641</v>
      </c>
      <c r="E2999" s="24" t="s">
        <v>92</v>
      </c>
      <c r="F2999" s="15" t="n">
        <v>1</v>
      </c>
      <c r="G2999" s="15" t="n">
        <v>0</v>
      </c>
      <c r="H2999" s="2" t="n">
        <f aca="false">MAX(I2999:J2999)</f>
        <v>0</v>
      </c>
      <c r="I2999" s="15" t="n">
        <v>0</v>
      </c>
      <c r="J2999" s="15" t="n">
        <v>0</v>
      </c>
      <c r="K2999" s="15" t="n">
        <v>8.78452137796778</v>
      </c>
      <c r="L2999" s="15" t="n">
        <v>80</v>
      </c>
      <c r="M2999" s="25" t="n">
        <v>6.61072624</v>
      </c>
      <c r="N2999" s="0" t="str">
        <f aca="false">A2999&amp;"_"&amp;B2999</f>
        <v>MAW751_2</v>
      </c>
      <c r="O2999" s="0" t="n">
        <f aca="false">HLOOKUP(N2999,UP!$C$15:$AH$16,2,0)</f>
        <v>0</v>
      </c>
    </row>
    <row r="3000" customFormat="false" ht="15.75" hidden="false" customHeight="true" outlineLevel="0" collapsed="false">
      <c r="A3000" s="21" t="s">
        <v>52</v>
      </c>
      <c r="B3000" s="24" t="n">
        <v>2</v>
      </c>
      <c r="C3000" s="31" t="s">
        <v>66</v>
      </c>
      <c r="D3000" s="31" t="n">
        <v>29017</v>
      </c>
      <c r="E3000" s="24" t="s">
        <v>92</v>
      </c>
      <c r="F3000" s="15" t="n">
        <v>1</v>
      </c>
      <c r="G3000" s="15" t="n">
        <v>0</v>
      </c>
      <c r="H3000" s="2" t="n">
        <f aca="false">MAX(I3000:J3000)</f>
        <v>0</v>
      </c>
      <c r="I3000" s="15" t="n">
        <v>0</v>
      </c>
      <c r="J3000" s="15" t="n">
        <v>0</v>
      </c>
      <c r="K3000" s="15" t="n">
        <v>6.74751270138016</v>
      </c>
      <c r="L3000" s="15" t="n">
        <v>80</v>
      </c>
      <c r="M3000" s="25" t="n">
        <v>6.61072624</v>
      </c>
      <c r="N3000" s="0" t="str">
        <f aca="false">A3000&amp;"_"&amp;B3000</f>
        <v>MAW751_2</v>
      </c>
      <c r="O3000" s="0" t="n">
        <f aca="false">HLOOKUP(N3000,UP!$C$15:$AH$16,2,0)</f>
        <v>0</v>
      </c>
    </row>
    <row r="3001" customFormat="false" ht="15.75" hidden="false" customHeight="true" outlineLevel="0" collapsed="false">
      <c r="A3001" s="21" t="s">
        <v>52</v>
      </c>
      <c r="B3001" s="45" t="n">
        <v>2</v>
      </c>
      <c r="C3001" s="46" t="s">
        <v>56</v>
      </c>
      <c r="D3001" s="46" t="n">
        <v>54457</v>
      </c>
      <c r="E3001" s="24" t="s">
        <v>98</v>
      </c>
      <c r="F3001" s="15" t="n">
        <v>1</v>
      </c>
      <c r="G3001" s="15" t="n">
        <v>0</v>
      </c>
      <c r="H3001" s="2" t="n">
        <f aca="false">MAX(I3001:J3001)</f>
        <v>0</v>
      </c>
      <c r="I3001" s="15" t="n">
        <v>0</v>
      </c>
      <c r="J3001" s="15" t="n">
        <v>0</v>
      </c>
      <c r="K3001" s="15" t="n">
        <v>3.86517998152786</v>
      </c>
      <c r="L3001" s="15" t="n">
        <v>80</v>
      </c>
      <c r="M3001" s="25" t="n">
        <v>6.61072624</v>
      </c>
      <c r="N3001" s="0" t="str">
        <f aca="false">A3001&amp;"_"&amp;B3001</f>
        <v>MAW751_2</v>
      </c>
      <c r="O3001" s="0" t="n">
        <f aca="false">HLOOKUP(N3001,UP!$C$15:$AH$16,2,0)</f>
        <v>0</v>
      </c>
    </row>
    <row r="3002" customFormat="false" ht="15.75" hidden="false" customHeight="true" outlineLevel="0" collapsed="false">
      <c r="A3002" s="21" t="s">
        <v>52</v>
      </c>
      <c r="B3002" s="24" t="n">
        <v>2</v>
      </c>
      <c r="C3002" s="31" t="s">
        <v>56</v>
      </c>
      <c r="D3002" s="31" t="n">
        <v>54478</v>
      </c>
      <c r="E3002" s="24" t="s">
        <v>92</v>
      </c>
      <c r="F3002" s="15" t="n">
        <v>1</v>
      </c>
      <c r="G3002" s="15" t="n">
        <v>0</v>
      </c>
      <c r="H3002" s="2" t="n">
        <f aca="false">MAX(I3002:J3002)</f>
        <v>0</v>
      </c>
      <c r="I3002" s="15" t="n">
        <v>0</v>
      </c>
      <c r="J3002" s="15" t="n">
        <v>0</v>
      </c>
      <c r="K3002" s="15" t="n">
        <v>6.73636004745991</v>
      </c>
      <c r="L3002" s="15" t="n">
        <v>80</v>
      </c>
      <c r="M3002" s="25" t="n">
        <v>6.61072624</v>
      </c>
      <c r="N3002" s="0" t="str">
        <f aca="false">A3002&amp;"_"&amp;B3002</f>
        <v>MAW751_2</v>
      </c>
      <c r="O3002" s="0" t="n">
        <f aca="false">HLOOKUP(N3002,UP!$C$15:$AH$16,2,0)</f>
        <v>0</v>
      </c>
    </row>
    <row r="3003" customFormat="false" ht="15.75" hidden="false" customHeight="true" outlineLevel="0" collapsed="false">
      <c r="A3003" s="21" t="s">
        <v>52</v>
      </c>
      <c r="B3003" s="24" t="n">
        <v>2</v>
      </c>
      <c r="C3003" s="31" t="s">
        <v>56</v>
      </c>
      <c r="D3003" s="31" t="n">
        <v>54644</v>
      </c>
      <c r="E3003" s="24" t="s">
        <v>92</v>
      </c>
      <c r="F3003" s="15" t="n">
        <v>1</v>
      </c>
      <c r="G3003" s="15" t="n">
        <v>0</v>
      </c>
      <c r="H3003" s="2" t="n">
        <f aca="false">MAX(I3003:J3003)</f>
        <v>0</v>
      </c>
      <c r="I3003" s="15" t="n">
        <v>0</v>
      </c>
      <c r="J3003" s="15" t="n">
        <v>0</v>
      </c>
      <c r="K3003" s="15" t="n">
        <v>6.47336947244628</v>
      </c>
      <c r="L3003" s="15" t="n">
        <v>80</v>
      </c>
      <c r="M3003" s="25" t="n">
        <v>6.61072624</v>
      </c>
      <c r="N3003" s="0" t="str">
        <f aca="false">A3003&amp;"_"&amp;B3003</f>
        <v>MAW751_2</v>
      </c>
      <c r="O3003" s="0" t="n">
        <f aca="false">HLOOKUP(N3003,UP!$C$15:$AH$16,2,0)</f>
        <v>0</v>
      </c>
    </row>
    <row r="3004" customFormat="false" ht="15.75" hidden="false" customHeight="true" outlineLevel="0" collapsed="false">
      <c r="A3004" s="21" t="s">
        <v>52</v>
      </c>
      <c r="B3004" s="24" t="n">
        <v>2</v>
      </c>
      <c r="C3004" s="31" t="s">
        <v>56</v>
      </c>
      <c r="D3004" s="31" t="n">
        <v>59066</v>
      </c>
      <c r="E3004" s="24" t="s">
        <v>92</v>
      </c>
      <c r="F3004" s="15" t="n">
        <v>1</v>
      </c>
      <c r="G3004" s="15" t="n">
        <v>0</v>
      </c>
      <c r="H3004" s="2" t="n">
        <f aca="false">MAX(I3004:J3004)</f>
        <v>0</v>
      </c>
      <c r="I3004" s="15" t="n">
        <v>0</v>
      </c>
      <c r="J3004" s="15" t="n">
        <v>0</v>
      </c>
      <c r="K3004" s="15" t="n">
        <v>8.77996606862008</v>
      </c>
      <c r="L3004" s="15" t="n">
        <v>80</v>
      </c>
      <c r="M3004" s="25" t="n">
        <v>6.61072624</v>
      </c>
      <c r="N3004" s="0" t="str">
        <f aca="false">A3004&amp;"_"&amp;B3004</f>
        <v>MAW751_2</v>
      </c>
      <c r="O3004" s="0" t="n">
        <f aca="false">HLOOKUP(N3004,UP!$C$15:$AH$16,2,0)</f>
        <v>0</v>
      </c>
    </row>
    <row r="3005" customFormat="false" ht="15.75" hidden="false" customHeight="true" outlineLevel="0" collapsed="false">
      <c r="A3005" s="21" t="s">
        <v>52</v>
      </c>
      <c r="B3005" s="24" t="n">
        <v>2</v>
      </c>
      <c r="C3005" s="31" t="s">
        <v>56</v>
      </c>
      <c r="D3005" s="31" t="n">
        <v>29092</v>
      </c>
      <c r="E3005" s="24" t="s">
        <v>92</v>
      </c>
      <c r="F3005" s="15" t="n">
        <v>1</v>
      </c>
      <c r="G3005" s="15" t="n">
        <v>0</v>
      </c>
      <c r="H3005" s="2" t="n">
        <f aca="false">MAX(I3005:J3005)</f>
        <v>0</v>
      </c>
      <c r="I3005" s="15" t="n">
        <v>0</v>
      </c>
      <c r="J3005" s="15" t="n">
        <v>0</v>
      </c>
      <c r="K3005" s="15" t="n">
        <v>6.43382467491922</v>
      </c>
      <c r="L3005" s="15" t="n">
        <v>80</v>
      </c>
      <c r="M3005" s="25" t="n">
        <v>6.61072624</v>
      </c>
      <c r="N3005" s="0" t="str">
        <f aca="false">A3005&amp;"_"&amp;B3005</f>
        <v>MAW751_2</v>
      </c>
      <c r="O3005" s="0" t="n">
        <f aca="false">HLOOKUP(N3005,UP!$C$15:$AH$16,2,0)</f>
        <v>0</v>
      </c>
    </row>
    <row r="3006" customFormat="false" ht="15.75" hidden="false" customHeight="true" outlineLevel="0" collapsed="false">
      <c r="A3006" s="21" t="s">
        <v>52</v>
      </c>
      <c r="B3006" s="24" t="n">
        <v>2</v>
      </c>
      <c r="C3006" s="31" t="s">
        <v>56</v>
      </c>
      <c r="D3006" s="31" t="n">
        <v>29106</v>
      </c>
      <c r="E3006" s="24" t="s">
        <v>92</v>
      </c>
      <c r="F3006" s="15" t="n">
        <v>1</v>
      </c>
      <c r="G3006" s="15" t="n">
        <v>0</v>
      </c>
      <c r="H3006" s="2" t="n">
        <f aca="false">MAX(I3006:J3006)</f>
        <v>0</v>
      </c>
      <c r="I3006" s="15" t="n">
        <v>0</v>
      </c>
      <c r="J3006" s="15" t="n">
        <v>0</v>
      </c>
      <c r="K3006" s="15" t="n">
        <v>10.2726938179733</v>
      </c>
      <c r="L3006" s="15" t="n">
        <v>80</v>
      </c>
      <c r="M3006" s="25" t="n">
        <v>6.61072624</v>
      </c>
      <c r="N3006" s="0" t="str">
        <f aca="false">A3006&amp;"_"&amp;B3006</f>
        <v>MAW751_2</v>
      </c>
      <c r="O3006" s="0" t="n">
        <f aca="false">HLOOKUP(N3006,UP!$C$15:$AH$16,2,0)</f>
        <v>0</v>
      </c>
    </row>
    <row r="3007" customFormat="false" ht="15.75" hidden="false" customHeight="true" outlineLevel="0" collapsed="false">
      <c r="A3007" s="21" t="s">
        <v>52</v>
      </c>
      <c r="B3007" s="24" t="n">
        <v>2</v>
      </c>
      <c r="C3007" s="31" t="s">
        <v>56</v>
      </c>
      <c r="D3007" s="31" t="n">
        <v>29068</v>
      </c>
      <c r="E3007" s="24" t="s">
        <v>92</v>
      </c>
      <c r="F3007" s="15" t="n">
        <v>1</v>
      </c>
      <c r="G3007" s="15" t="n">
        <v>0</v>
      </c>
      <c r="H3007" s="2" t="n">
        <f aca="false">MAX(I3007:J3007)</f>
        <v>0</v>
      </c>
      <c r="I3007" s="15" t="n">
        <v>0</v>
      </c>
      <c r="J3007" s="15" t="n">
        <v>0</v>
      </c>
      <c r="K3007" s="15" t="n">
        <v>3.27118335055037</v>
      </c>
      <c r="L3007" s="15" t="n">
        <v>80</v>
      </c>
      <c r="M3007" s="25" t="n">
        <v>6.61072624</v>
      </c>
      <c r="N3007" s="0" t="str">
        <f aca="false">A3007&amp;"_"&amp;B3007</f>
        <v>MAW751_2</v>
      </c>
      <c r="O3007" s="0" t="n">
        <f aca="false">HLOOKUP(N3007,UP!$C$15:$AH$16,2,0)</f>
        <v>0</v>
      </c>
    </row>
    <row r="3008" customFormat="false" ht="15.75" hidden="false" customHeight="true" outlineLevel="0" collapsed="false">
      <c r="A3008" s="21" t="s">
        <v>52</v>
      </c>
      <c r="B3008" s="24" t="n">
        <v>2</v>
      </c>
      <c r="C3008" s="31" t="s">
        <v>56</v>
      </c>
      <c r="D3008" s="31" t="n">
        <v>54322</v>
      </c>
      <c r="E3008" s="24" t="s">
        <v>92</v>
      </c>
      <c r="F3008" s="15" t="n">
        <v>1</v>
      </c>
      <c r="G3008" s="15" t="n">
        <v>0</v>
      </c>
      <c r="H3008" s="2" t="n">
        <f aca="false">MAX(I3008:J3008)</f>
        <v>0</v>
      </c>
      <c r="I3008" s="15" t="n">
        <v>0</v>
      </c>
      <c r="J3008" s="15" t="n">
        <v>0</v>
      </c>
      <c r="K3008" s="15" t="n">
        <v>6.09343311090276</v>
      </c>
      <c r="L3008" s="15" t="n">
        <v>80</v>
      </c>
      <c r="M3008" s="25" t="n">
        <v>6.61072624</v>
      </c>
      <c r="N3008" s="0" t="str">
        <f aca="false">A3008&amp;"_"&amp;B3008</f>
        <v>MAW751_2</v>
      </c>
      <c r="O3008" s="0" t="n">
        <f aca="false">HLOOKUP(N3008,UP!$C$15:$AH$16,2,0)</f>
        <v>0</v>
      </c>
    </row>
    <row r="3009" customFormat="false" ht="15.75" hidden="false" customHeight="true" outlineLevel="0" collapsed="false">
      <c r="A3009" s="21" t="s">
        <v>52</v>
      </c>
      <c r="B3009" s="24" t="n">
        <v>2</v>
      </c>
      <c r="C3009" s="31" t="s">
        <v>56</v>
      </c>
      <c r="D3009" s="31" t="n">
        <v>29118</v>
      </c>
      <c r="E3009" s="24" t="s">
        <v>92</v>
      </c>
      <c r="F3009" s="15" t="n">
        <v>1</v>
      </c>
      <c r="G3009" s="15" t="n">
        <v>0</v>
      </c>
      <c r="H3009" s="2" t="n">
        <f aca="false">MAX(I3009:J3009)</f>
        <v>0</v>
      </c>
      <c r="I3009" s="15" t="n">
        <v>0</v>
      </c>
      <c r="J3009" s="15" t="n">
        <v>0</v>
      </c>
      <c r="K3009" s="15" t="n">
        <v>6.99397064505428</v>
      </c>
      <c r="L3009" s="15" t="n">
        <v>80</v>
      </c>
      <c r="M3009" s="25" t="n">
        <v>6.61072624</v>
      </c>
      <c r="N3009" s="0" t="str">
        <f aca="false">A3009&amp;"_"&amp;B3009</f>
        <v>MAW751_2</v>
      </c>
      <c r="O3009" s="0" t="n">
        <f aca="false">HLOOKUP(N3009,UP!$C$15:$AH$16,2,0)</f>
        <v>0</v>
      </c>
    </row>
    <row r="3010" customFormat="false" ht="15.75" hidden="false" customHeight="true" outlineLevel="0" collapsed="false">
      <c r="A3010" s="21" t="s">
        <v>52</v>
      </c>
      <c r="B3010" s="24" t="n">
        <v>2</v>
      </c>
      <c r="C3010" s="31" t="s">
        <v>61</v>
      </c>
      <c r="D3010" s="31" t="n">
        <v>29054</v>
      </c>
      <c r="E3010" s="24" t="s">
        <v>92</v>
      </c>
      <c r="F3010" s="15" t="n">
        <v>1</v>
      </c>
      <c r="G3010" s="15" t="n">
        <v>0</v>
      </c>
      <c r="H3010" s="2" t="n">
        <f aca="false">MAX(I3010:J3010)</f>
        <v>0</v>
      </c>
      <c r="I3010" s="15" t="n">
        <v>0</v>
      </c>
      <c r="J3010" s="15" t="n">
        <v>0</v>
      </c>
      <c r="K3010" s="15" t="n">
        <v>6.99428480431964</v>
      </c>
      <c r="L3010" s="15" t="n">
        <v>80</v>
      </c>
      <c r="M3010" s="25" t="n">
        <v>6.61072624</v>
      </c>
      <c r="N3010" s="0" t="str">
        <f aca="false">A3010&amp;"_"&amp;B3010</f>
        <v>MAW751_2</v>
      </c>
      <c r="O3010" s="0" t="n">
        <f aca="false">HLOOKUP(N3010,UP!$C$15:$AH$16,2,0)</f>
        <v>0</v>
      </c>
    </row>
    <row r="3011" customFormat="false" ht="15.75" hidden="false" customHeight="true" outlineLevel="0" collapsed="false">
      <c r="A3011" s="21" t="s">
        <v>52</v>
      </c>
      <c r="B3011" s="24" t="n">
        <v>2</v>
      </c>
      <c r="C3011" s="31" t="s">
        <v>74</v>
      </c>
      <c r="D3011" s="31" t="n">
        <v>59051</v>
      </c>
      <c r="E3011" s="24" t="s">
        <v>92</v>
      </c>
      <c r="F3011" s="15" t="n">
        <v>1</v>
      </c>
      <c r="G3011" s="15" t="n">
        <v>0</v>
      </c>
      <c r="H3011" s="2" t="n">
        <f aca="false">MAX(I3011:J3011)</f>
        <v>0</v>
      </c>
      <c r="I3011" s="15" t="n">
        <v>0</v>
      </c>
      <c r="J3011" s="15" t="n">
        <v>0</v>
      </c>
      <c r="K3011" s="15" t="n">
        <v>5.63758801686688</v>
      </c>
      <c r="L3011" s="15" t="n">
        <v>80</v>
      </c>
      <c r="M3011" s="25" t="n">
        <v>6.61072624</v>
      </c>
      <c r="N3011" s="0" t="str">
        <f aca="false">A3011&amp;"_"&amp;B3011</f>
        <v>MAW751_2</v>
      </c>
      <c r="O3011" s="0" t="n">
        <f aca="false">HLOOKUP(N3011,UP!$C$15:$AH$16,2,0)</f>
        <v>0</v>
      </c>
    </row>
    <row r="3012" customFormat="false" ht="15.75" hidden="false" customHeight="true" outlineLevel="0" collapsed="false">
      <c r="A3012" s="21" t="s">
        <v>52</v>
      </c>
      <c r="B3012" s="24" t="n">
        <v>2</v>
      </c>
      <c r="C3012" s="31" t="s">
        <v>45</v>
      </c>
      <c r="D3012" s="31" t="n">
        <v>54330</v>
      </c>
      <c r="E3012" s="24" t="s">
        <v>92</v>
      </c>
      <c r="F3012" s="15" t="n">
        <v>1</v>
      </c>
      <c r="G3012" s="15" t="n">
        <v>0</v>
      </c>
      <c r="H3012" s="2" t="n">
        <f aca="false">MAX(I3012:J3012)</f>
        <v>0</v>
      </c>
      <c r="I3012" s="15" t="n">
        <v>0</v>
      </c>
      <c r="J3012" s="15" t="n">
        <v>0</v>
      </c>
      <c r="K3012" s="15" t="n">
        <v>4.05241890368181</v>
      </c>
      <c r="L3012" s="15" t="n">
        <v>80</v>
      </c>
      <c r="M3012" s="25" t="n">
        <v>6.61072624</v>
      </c>
      <c r="N3012" s="0" t="str">
        <f aca="false">A3012&amp;"_"&amp;B3012</f>
        <v>MAW751_2</v>
      </c>
      <c r="O3012" s="0" t="n">
        <f aca="false">HLOOKUP(N3012,UP!$C$15:$AH$16,2,0)</f>
        <v>0</v>
      </c>
    </row>
    <row r="3013" customFormat="false" ht="15.75" hidden="false" customHeight="true" outlineLevel="0" collapsed="false">
      <c r="A3013" s="21" t="s">
        <v>44</v>
      </c>
      <c r="B3013" s="22" t="n">
        <v>2</v>
      </c>
      <c r="C3013" s="23" t="s">
        <v>85</v>
      </c>
      <c r="D3013" s="23" t="n">
        <v>18267</v>
      </c>
      <c r="E3013" s="24" t="s">
        <v>91</v>
      </c>
      <c r="F3013" s="15" t="n">
        <f aca="false">IF(ISERROR(SEARCH("2",E3013)),0,1)</f>
        <v>1</v>
      </c>
      <c r="G3013" s="15" t="n">
        <v>0</v>
      </c>
      <c r="H3013" s="2" t="n">
        <f aca="false">MAX(I3013:J3013)</f>
        <v>0</v>
      </c>
      <c r="I3013" s="15" t="n">
        <v>0</v>
      </c>
      <c r="J3013" s="15" t="n">
        <v>0</v>
      </c>
      <c r="K3013" s="15" t="n">
        <v>6.6345724454836</v>
      </c>
      <c r="L3013" s="15" t="n">
        <v>85</v>
      </c>
      <c r="M3013" s="25" t="n">
        <v>7.47378481</v>
      </c>
      <c r="N3013" s="0" t="str">
        <f aca="false">A3013&amp;"_"&amp;B3013</f>
        <v>MAW752_2</v>
      </c>
      <c r="O3013" s="0" t="n">
        <f aca="false">HLOOKUP(N3013,UP!$C$15:$AH$16,2,0)</f>
        <v>0</v>
      </c>
    </row>
    <row r="3014" customFormat="false" ht="15.75" hidden="false" customHeight="true" outlineLevel="0" collapsed="false">
      <c r="A3014" s="21" t="s">
        <v>44</v>
      </c>
      <c r="B3014" s="22" t="n">
        <v>2</v>
      </c>
      <c r="C3014" s="23" t="s">
        <v>56</v>
      </c>
      <c r="D3014" s="23" t="n">
        <v>18122</v>
      </c>
      <c r="E3014" s="24" t="s">
        <v>91</v>
      </c>
      <c r="F3014" s="15" t="n">
        <f aca="false">IF(ISERROR(SEARCH("2",E3014)),0,1)</f>
        <v>1</v>
      </c>
      <c r="G3014" s="15" t="n">
        <v>0</v>
      </c>
      <c r="H3014" s="2" t="n">
        <f aca="false">MAX(I3014:J3014)</f>
        <v>0</v>
      </c>
      <c r="I3014" s="15" t="n">
        <v>0</v>
      </c>
      <c r="J3014" s="15" t="n">
        <v>0</v>
      </c>
      <c r="K3014" s="15" t="n">
        <v>7.11629640900343</v>
      </c>
      <c r="L3014" s="15" t="n">
        <v>85</v>
      </c>
      <c r="M3014" s="25" t="n">
        <v>7.47378481</v>
      </c>
      <c r="N3014" s="0" t="str">
        <f aca="false">A3014&amp;"_"&amp;B3014</f>
        <v>MAW752_2</v>
      </c>
      <c r="O3014" s="0" t="n">
        <f aca="false">HLOOKUP(N3014,UP!$C$15:$AH$16,2,0)</f>
        <v>0</v>
      </c>
    </row>
    <row r="3015" customFormat="false" ht="15.75" hidden="false" customHeight="true" outlineLevel="0" collapsed="false">
      <c r="A3015" s="21" t="s">
        <v>44</v>
      </c>
      <c r="B3015" s="22" t="n">
        <v>2</v>
      </c>
      <c r="C3015" s="23" t="s">
        <v>56</v>
      </c>
      <c r="D3015" s="23" t="n">
        <v>18244</v>
      </c>
      <c r="E3015" s="24" t="s">
        <v>91</v>
      </c>
      <c r="F3015" s="15" t="n">
        <f aca="false">IF(ISERROR(SEARCH("2",E3015)),0,1)</f>
        <v>1</v>
      </c>
      <c r="G3015" s="15" t="n">
        <v>0</v>
      </c>
      <c r="H3015" s="2" t="n">
        <f aca="false">MAX(I3015:J3015)</f>
        <v>0</v>
      </c>
      <c r="I3015" s="15" t="n">
        <v>0</v>
      </c>
      <c r="J3015" s="15" t="n">
        <v>0</v>
      </c>
      <c r="K3015" s="15" t="n">
        <v>6.80802762986993</v>
      </c>
      <c r="L3015" s="15" t="n">
        <v>85</v>
      </c>
      <c r="M3015" s="25" t="n">
        <v>7.47378481</v>
      </c>
      <c r="N3015" s="0" t="str">
        <f aca="false">A3015&amp;"_"&amp;B3015</f>
        <v>MAW752_2</v>
      </c>
      <c r="O3015" s="0" t="n">
        <f aca="false">HLOOKUP(N3015,UP!$C$15:$AH$16,2,0)</f>
        <v>0</v>
      </c>
    </row>
    <row r="3016" customFormat="false" ht="15.75" hidden="false" customHeight="true" outlineLevel="0" collapsed="false">
      <c r="A3016" s="21" t="s">
        <v>44</v>
      </c>
      <c r="B3016" s="22" t="n">
        <v>3</v>
      </c>
      <c r="C3016" s="23" t="s">
        <v>56</v>
      </c>
      <c r="D3016" s="23" t="n">
        <v>18583</v>
      </c>
      <c r="E3016" s="24" t="s">
        <v>91</v>
      </c>
      <c r="F3016" s="15" t="n">
        <f aca="false">IF(ISERROR(SEARCH("2",E3016)),0,1)</f>
        <v>1</v>
      </c>
      <c r="G3016" s="15" t="n">
        <v>0</v>
      </c>
      <c r="H3016" s="2" t="n">
        <f aca="false">MAX(I3016:J3016)</f>
        <v>0</v>
      </c>
      <c r="I3016" s="15" t="n">
        <v>0</v>
      </c>
      <c r="J3016" s="15" t="n">
        <v>0</v>
      </c>
      <c r="K3016" s="15" t="n">
        <v>8.48316410267218</v>
      </c>
      <c r="L3016" s="15" t="n">
        <v>85</v>
      </c>
      <c r="M3016" s="25" t="n">
        <v>7.47378481</v>
      </c>
      <c r="N3016" s="0" t="str">
        <f aca="false">A3016&amp;"_"&amp;B3016</f>
        <v>MAW752_3</v>
      </c>
      <c r="O3016" s="0" t="n">
        <f aca="false">HLOOKUP(N3016,UP!$C$15:$AH$16,2,0)</f>
        <v>0</v>
      </c>
    </row>
    <row r="3017" customFormat="false" ht="15.75" hidden="false" customHeight="true" outlineLevel="0" collapsed="false">
      <c r="A3017" s="21" t="s">
        <v>44</v>
      </c>
      <c r="B3017" s="22" t="n">
        <v>2</v>
      </c>
      <c r="C3017" s="23" t="s">
        <v>61</v>
      </c>
      <c r="D3017" s="23" t="n">
        <v>18042</v>
      </c>
      <c r="E3017" s="24" t="s">
        <v>91</v>
      </c>
      <c r="F3017" s="15" t="n">
        <f aca="false">IF(ISERROR(SEARCH("2",E3017)),0,1)</f>
        <v>1</v>
      </c>
      <c r="G3017" s="15" t="n">
        <v>0</v>
      </c>
      <c r="H3017" s="2" t="n">
        <f aca="false">MAX(I3017:J3017)</f>
        <v>0</v>
      </c>
      <c r="I3017" s="15" t="n">
        <v>0</v>
      </c>
      <c r="J3017" s="15" t="n">
        <v>0</v>
      </c>
      <c r="K3017" s="15" t="n">
        <v>5.72201831943211</v>
      </c>
      <c r="L3017" s="15" t="n">
        <v>85</v>
      </c>
      <c r="M3017" s="25" t="n">
        <v>7.47378481</v>
      </c>
      <c r="N3017" s="0" t="str">
        <f aca="false">A3017&amp;"_"&amp;B3017</f>
        <v>MAW752_2</v>
      </c>
      <c r="O3017" s="0" t="n">
        <f aca="false">HLOOKUP(N3017,UP!$C$15:$AH$16,2,0)</f>
        <v>0</v>
      </c>
    </row>
    <row r="3018" customFormat="false" ht="15.75" hidden="false" customHeight="true" outlineLevel="0" collapsed="false">
      <c r="A3018" s="21" t="s">
        <v>44</v>
      </c>
      <c r="B3018" s="22" t="n">
        <v>2</v>
      </c>
      <c r="C3018" s="23" t="s">
        <v>56</v>
      </c>
      <c r="D3018" s="23" t="n">
        <v>18127</v>
      </c>
      <c r="E3018" s="24" t="s">
        <v>91</v>
      </c>
      <c r="F3018" s="15" t="n">
        <f aca="false">IF(ISERROR(SEARCH("2",E3018)),0,1)</f>
        <v>1</v>
      </c>
      <c r="G3018" s="15" t="n">
        <v>0</v>
      </c>
      <c r="H3018" s="2" t="n">
        <f aca="false">MAX(I3018:J3018)</f>
        <v>0</v>
      </c>
      <c r="I3018" s="15" t="n">
        <v>0</v>
      </c>
      <c r="J3018" s="15" t="n">
        <v>0</v>
      </c>
      <c r="K3018" s="15" t="n">
        <v>6.00582194577578</v>
      </c>
      <c r="L3018" s="15" t="n">
        <v>85</v>
      </c>
      <c r="M3018" s="25" t="n">
        <v>7.47378481</v>
      </c>
      <c r="N3018" s="0" t="str">
        <f aca="false">A3018&amp;"_"&amp;B3018</f>
        <v>MAW752_2</v>
      </c>
      <c r="O3018" s="0" t="n">
        <f aca="false">HLOOKUP(N3018,UP!$C$15:$AH$16,2,0)</f>
        <v>0</v>
      </c>
    </row>
    <row r="3019" customFormat="false" ht="15.75" hidden="false" customHeight="true" outlineLevel="0" collapsed="false">
      <c r="A3019" s="21" t="s">
        <v>44</v>
      </c>
      <c r="B3019" s="22" t="n">
        <v>3</v>
      </c>
      <c r="C3019" s="23" t="s">
        <v>66</v>
      </c>
      <c r="D3019" s="23" t="n">
        <v>18874</v>
      </c>
      <c r="E3019" s="24" t="s">
        <v>91</v>
      </c>
      <c r="F3019" s="15" t="n">
        <f aca="false">IF(ISERROR(SEARCH("2",E3019)),0,1)</f>
        <v>1</v>
      </c>
      <c r="G3019" s="15" t="n">
        <v>0</v>
      </c>
      <c r="H3019" s="2" t="n">
        <f aca="false">MAX(I3019:J3019)</f>
        <v>0</v>
      </c>
      <c r="I3019" s="15" t="n">
        <v>0</v>
      </c>
      <c r="J3019" s="15" t="n">
        <v>0</v>
      </c>
      <c r="K3019" s="15" t="n">
        <v>6.99593414046277</v>
      </c>
      <c r="L3019" s="15" t="n">
        <v>85</v>
      </c>
      <c r="M3019" s="25" t="n">
        <v>7.47378481</v>
      </c>
      <c r="N3019" s="0" t="str">
        <f aca="false">A3019&amp;"_"&amp;B3019</f>
        <v>MAW752_3</v>
      </c>
      <c r="O3019" s="0" t="n">
        <f aca="false">HLOOKUP(N3019,UP!$C$15:$AH$16,2,0)</f>
        <v>0</v>
      </c>
    </row>
    <row r="3020" customFormat="false" ht="15.75" hidden="false" customHeight="true" outlineLevel="0" collapsed="false">
      <c r="A3020" s="21" t="s">
        <v>44</v>
      </c>
      <c r="B3020" s="22" t="n">
        <v>2</v>
      </c>
      <c r="C3020" s="23" t="s">
        <v>56</v>
      </c>
      <c r="D3020" s="23" t="n">
        <v>29261</v>
      </c>
      <c r="E3020" s="24" t="s">
        <v>91</v>
      </c>
      <c r="F3020" s="15" t="n">
        <f aca="false">IF(ISERROR(SEARCH("2",E3020)),0,1)</f>
        <v>1</v>
      </c>
      <c r="G3020" s="15" t="n">
        <v>0</v>
      </c>
      <c r="H3020" s="2" t="n">
        <f aca="false">MAX(I3020:J3020)</f>
        <v>0</v>
      </c>
      <c r="I3020" s="15" t="n">
        <v>0</v>
      </c>
      <c r="J3020" s="15" t="n">
        <v>0</v>
      </c>
      <c r="K3020" s="15" t="n">
        <v>8.16814089933346</v>
      </c>
      <c r="L3020" s="15" t="n">
        <v>85</v>
      </c>
      <c r="M3020" s="25" t="n">
        <v>7.47378481</v>
      </c>
      <c r="N3020" s="0" t="str">
        <f aca="false">A3020&amp;"_"&amp;B3020</f>
        <v>MAW752_2</v>
      </c>
      <c r="O3020" s="0" t="n">
        <f aca="false">HLOOKUP(N3020,UP!$C$15:$AH$16,2,0)</f>
        <v>0</v>
      </c>
    </row>
    <row r="3021" customFormat="false" ht="15.75" hidden="false" customHeight="true" outlineLevel="0" collapsed="false">
      <c r="A3021" s="21" t="s">
        <v>44</v>
      </c>
      <c r="B3021" s="22" t="n">
        <v>2</v>
      </c>
      <c r="C3021" s="23" t="s">
        <v>56</v>
      </c>
      <c r="D3021" s="23" t="n">
        <v>19842</v>
      </c>
      <c r="E3021" s="24" t="s">
        <v>91</v>
      </c>
      <c r="F3021" s="15" t="n">
        <f aca="false">IF(ISERROR(SEARCH("2",E3021)),0,1)</f>
        <v>1</v>
      </c>
      <c r="G3021" s="15" t="n">
        <v>0</v>
      </c>
      <c r="H3021" s="2" t="n">
        <f aca="false">MAX(I3021:J3021)</f>
        <v>0</v>
      </c>
      <c r="I3021" s="15" t="n">
        <v>0</v>
      </c>
      <c r="J3021" s="15" t="n">
        <v>0</v>
      </c>
      <c r="K3021" s="15" t="n">
        <v>7.37528145338374</v>
      </c>
      <c r="L3021" s="15" t="n">
        <v>85</v>
      </c>
      <c r="M3021" s="25" t="n">
        <v>7.47378481</v>
      </c>
      <c r="N3021" s="0" t="str">
        <f aca="false">A3021&amp;"_"&amp;B3021</f>
        <v>MAW752_2</v>
      </c>
      <c r="O3021" s="0" t="n">
        <f aca="false">HLOOKUP(N3021,UP!$C$15:$AH$16,2,0)</f>
        <v>0</v>
      </c>
    </row>
    <row r="3022" customFormat="false" ht="15.75" hidden="false" customHeight="true" outlineLevel="0" collapsed="false">
      <c r="A3022" s="21" t="s">
        <v>44</v>
      </c>
      <c r="B3022" s="22" t="n">
        <v>2</v>
      </c>
      <c r="C3022" s="23" t="s">
        <v>56</v>
      </c>
      <c r="D3022" s="23" t="n">
        <v>29570</v>
      </c>
      <c r="E3022" s="24" t="s">
        <v>91</v>
      </c>
      <c r="F3022" s="15" t="n">
        <f aca="false">IF(ISERROR(SEARCH("2",E3022)),0,1)</f>
        <v>1</v>
      </c>
      <c r="G3022" s="15" t="n">
        <v>0</v>
      </c>
      <c r="H3022" s="2" t="n">
        <f aca="false">MAX(I3022:J3022)</f>
        <v>0</v>
      </c>
      <c r="I3022" s="15" t="n">
        <v>0</v>
      </c>
      <c r="J3022" s="15" t="n">
        <v>0</v>
      </c>
      <c r="K3022" s="15" t="n">
        <v>8.44589695981897</v>
      </c>
      <c r="L3022" s="15" t="n">
        <v>85</v>
      </c>
      <c r="M3022" s="25" t="n">
        <v>7.47378481</v>
      </c>
      <c r="N3022" s="0" t="str">
        <f aca="false">A3022&amp;"_"&amp;B3022</f>
        <v>MAW752_2</v>
      </c>
      <c r="O3022" s="0" t="n">
        <f aca="false">HLOOKUP(N3022,UP!$C$15:$AH$16,2,0)</f>
        <v>0</v>
      </c>
    </row>
    <row r="3023" customFormat="false" ht="15.75" hidden="false" customHeight="true" outlineLevel="0" collapsed="false">
      <c r="A3023" s="21" t="s">
        <v>44</v>
      </c>
      <c r="B3023" s="22" t="n">
        <v>2</v>
      </c>
      <c r="C3023" s="23" t="s">
        <v>56</v>
      </c>
      <c r="D3023" s="23" t="n">
        <v>18541</v>
      </c>
      <c r="E3023" s="24" t="s">
        <v>91</v>
      </c>
      <c r="F3023" s="15" t="n">
        <f aca="false">IF(ISERROR(SEARCH("2",E3023)),0,1)</f>
        <v>1</v>
      </c>
      <c r="G3023" s="15" t="n">
        <v>0</v>
      </c>
      <c r="H3023" s="2" t="n">
        <f aca="false">MAX(I3023:J3023)</f>
        <v>0</v>
      </c>
      <c r="I3023" s="15" t="n">
        <v>0</v>
      </c>
      <c r="J3023" s="15" t="n">
        <v>0</v>
      </c>
      <c r="K3023" s="15" t="n">
        <v>9.48839521200457</v>
      </c>
      <c r="L3023" s="15" t="n">
        <v>85</v>
      </c>
      <c r="M3023" s="25" t="n">
        <v>7.47378481</v>
      </c>
      <c r="N3023" s="0" t="str">
        <f aca="false">A3023&amp;"_"&amp;B3023</f>
        <v>MAW752_2</v>
      </c>
      <c r="O3023" s="0" t="n">
        <f aca="false">HLOOKUP(N3023,UP!$C$15:$AH$16,2,0)</f>
        <v>0</v>
      </c>
    </row>
    <row r="3024" customFormat="false" ht="15.75" hidden="false" customHeight="true" outlineLevel="0" collapsed="false">
      <c r="A3024" s="21" t="s">
        <v>44</v>
      </c>
      <c r="B3024" s="22" t="n">
        <v>2</v>
      </c>
      <c r="C3024" s="23" t="s">
        <v>97</v>
      </c>
      <c r="D3024" s="23" t="n">
        <v>29587</v>
      </c>
      <c r="E3024" s="24" t="s">
        <v>91</v>
      </c>
      <c r="F3024" s="15" t="n">
        <f aca="false">IF(ISERROR(SEARCH("2",E3024)),0,1)</f>
        <v>1</v>
      </c>
      <c r="G3024" s="15" t="n">
        <v>0</v>
      </c>
      <c r="H3024" s="2" t="n">
        <f aca="false">MAX(I3024:J3024)</f>
        <v>0</v>
      </c>
      <c r="I3024" s="15" t="n">
        <v>0</v>
      </c>
      <c r="J3024" s="15" t="n">
        <v>0</v>
      </c>
      <c r="K3024" s="15" t="n">
        <v>9.52625140348033</v>
      </c>
      <c r="L3024" s="15" t="n">
        <v>85</v>
      </c>
      <c r="M3024" s="25" t="n">
        <v>7.47378481</v>
      </c>
      <c r="N3024" s="0" t="str">
        <f aca="false">A3024&amp;"_"&amp;B3024</f>
        <v>MAW752_2</v>
      </c>
      <c r="O3024" s="0" t="n">
        <f aca="false">HLOOKUP(N3024,UP!$C$15:$AH$16,2,0)</f>
        <v>0</v>
      </c>
    </row>
    <row r="3025" customFormat="false" ht="15.75" hidden="false" customHeight="true" outlineLevel="0" collapsed="false">
      <c r="A3025" s="21" t="s">
        <v>44</v>
      </c>
      <c r="B3025" s="22" t="n">
        <v>2</v>
      </c>
      <c r="C3025" s="23" t="s">
        <v>56</v>
      </c>
      <c r="D3025" s="23" t="n">
        <v>29562</v>
      </c>
      <c r="E3025" s="24" t="s">
        <v>91</v>
      </c>
      <c r="F3025" s="15" t="n">
        <f aca="false">IF(ISERROR(SEARCH("2",E3025)),0,1)</f>
        <v>1</v>
      </c>
      <c r="G3025" s="15" t="n">
        <v>0</v>
      </c>
      <c r="H3025" s="2" t="n">
        <f aca="false">MAX(I3025:J3025)</f>
        <v>0</v>
      </c>
      <c r="I3025" s="15" t="n">
        <v>0</v>
      </c>
      <c r="J3025" s="15" t="n">
        <v>0</v>
      </c>
      <c r="K3025" s="15" t="n">
        <v>6.55222344805138</v>
      </c>
      <c r="L3025" s="15" t="n">
        <v>85</v>
      </c>
      <c r="M3025" s="25" t="n">
        <v>7.47378481</v>
      </c>
      <c r="N3025" s="0" t="str">
        <f aca="false">A3025&amp;"_"&amp;B3025</f>
        <v>MAW752_2</v>
      </c>
      <c r="O3025" s="0" t="n">
        <f aca="false">HLOOKUP(N3025,UP!$C$15:$AH$16,2,0)</f>
        <v>0</v>
      </c>
    </row>
    <row r="3026" customFormat="false" ht="15.75" hidden="false" customHeight="true" outlineLevel="0" collapsed="false">
      <c r="A3026" s="21" t="s">
        <v>44</v>
      </c>
      <c r="B3026" s="22" t="n">
        <v>2</v>
      </c>
      <c r="C3026" s="23" t="s">
        <v>56</v>
      </c>
      <c r="D3026" s="23" t="n">
        <v>29584</v>
      </c>
      <c r="E3026" s="24" t="s">
        <v>91</v>
      </c>
      <c r="F3026" s="15" t="n">
        <f aca="false">IF(ISERROR(SEARCH("2",E3026)),0,1)</f>
        <v>1</v>
      </c>
      <c r="G3026" s="15" t="n">
        <v>0</v>
      </c>
      <c r="H3026" s="2" t="n">
        <f aca="false">MAX(I3026:J3026)</f>
        <v>0</v>
      </c>
      <c r="I3026" s="15" t="n">
        <v>0</v>
      </c>
      <c r="J3026" s="15" t="n">
        <v>0</v>
      </c>
      <c r="K3026" s="15" t="n">
        <v>2.86701745566605</v>
      </c>
      <c r="L3026" s="15" t="n">
        <v>85</v>
      </c>
      <c r="M3026" s="25" t="n">
        <v>7.47378481</v>
      </c>
      <c r="N3026" s="0" t="str">
        <f aca="false">A3026&amp;"_"&amp;B3026</f>
        <v>MAW752_2</v>
      </c>
      <c r="O3026" s="0" t="n">
        <f aca="false">HLOOKUP(N3026,UP!$C$15:$AH$16,2,0)</f>
        <v>0</v>
      </c>
    </row>
    <row r="3027" customFormat="false" ht="15.75" hidden="false" customHeight="true" outlineLevel="0" collapsed="false">
      <c r="A3027" s="21" t="s">
        <v>44</v>
      </c>
      <c r="B3027" s="22" t="n">
        <v>1</v>
      </c>
      <c r="C3027" s="23" t="s">
        <v>66</v>
      </c>
      <c r="D3027" s="23" t="n">
        <v>29778</v>
      </c>
      <c r="E3027" s="24" t="s">
        <v>91</v>
      </c>
      <c r="F3027" s="15" t="n">
        <f aca="false">IF(ISERROR(SEARCH("2",E3027)),0,1)</f>
        <v>1</v>
      </c>
      <c r="G3027" s="15" t="n">
        <v>0</v>
      </c>
      <c r="H3027" s="2" t="n">
        <f aca="false">MAX(I3027:J3027)</f>
        <v>0</v>
      </c>
      <c r="I3027" s="15" t="n">
        <v>0</v>
      </c>
      <c r="J3027" s="15" t="n">
        <v>0</v>
      </c>
      <c r="K3027" s="15" t="n">
        <v>5.06833142803641</v>
      </c>
      <c r="L3027" s="15" t="n">
        <v>85</v>
      </c>
      <c r="M3027" s="25" t="n">
        <v>7.47378481</v>
      </c>
      <c r="N3027" s="0" t="str">
        <f aca="false">A3027&amp;"_"&amp;B3027</f>
        <v>MAW752_1</v>
      </c>
      <c r="O3027" s="0" t="n">
        <f aca="false">HLOOKUP(N3027,UP!$C$15:$AH$16,2,0)</f>
        <v>0</v>
      </c>
    </row>
    <row r="3028" customFormat="false" ht="15.75" hidden="false" customHeight="true" outlineLevel="0" collapsed="false">
      <c r="A3028" s="21" t="s">
        <v>44</v>
      </c>
      <c r="B3028" s="22" t="n">
        <v>2</v>
      </c>
      <c r="C3028" s="23" t="s">
        <v>53</v>
      </c>
      <c r="D3028" s="23" t="n">
        <v>29540</v>
      </c>
      <c r="E3028" s="24" t="s">
        <v>91</v>
      </c>
      <c r="F3028" s="15" t="n">
        <f aca="false">IF(ISERROR(SEARCH("2",E3028)),0,1)</f>
        <v>1</v>
      </c>
      <c r="G3028" s="15" t="n">
        <v>0</v>
      </c>
      <c r="H3028" s="2" t="n">
        <f aca="false">MAX(I3028:J3028)</f>
        <v>0</v>
      </c>
      <c r="I3028" s="15" t="n">
        <v>0</v>
      </c>
      <c r="J3028" s="15" t="n">
        <v>0</v>
      </c>
      <c r="K3028" s="15" t="n">
        <v>4.47661245173278</v>
      </c>
      <c r="L3028" s="15" t="n">
        <v>85</v>
      </c>
      <c r="M3028" s="25" t="n">
        <v>7.47378481</v>
      </c>
      <c r="N3028" s="0" t="str">
        <f aca="false">A3028&amp;"_"&amp;B3028</f>
        <v>MAW752_2</v>
      </c>
      <c r="O3028" s="0" t="n">
        <f aca="false">HLOOKUP(N3028,UP!$C$15:$AH$16,2,0)</f>
        <v>0</v>
      </c>
    </row>
    <row r="3029" customFormat="false" ht="15.75" hidden="false" customHeight="true" outlineLevel="0" collapsed="false">
      <c r="A3029" s="21" t="s">
        <v>44</v>
      </c>
      <c r="B3029" s="22" t="n">
        <v>1</v>
      </c>
      <c r="C3029" s="23" t="s">
        <v>66</v>
      </c>
      <c r="D3029" s="23" t="n">
        <v>11421</v>
      </c>
      <c r="E3029" s="24" t="s">
        <v>91</v>
      </c>
      <c r="F3029" s="15" t="n">
        <f aca="false">IF(ISERROR(SEARCH("2",E3029)),0,1)</f>
        <v>1</v>
      </c>
      <c r="G3029" s="15" t="n">
        <v>0</v>
      </c>
      <c r="H3029" s="2" t="n">
        <f aca="false">MAX(I3029:J3029)</f>
        <v>0</v>
      </c>
      <c r="I3029" s="15" t="n">
        <v>0</v>
      </c>
      <c r="J3029" s="15" t="n">
        <v>0</v>
      </c>
      <c r="K3029" s="15" t="n">
        <v>2.36059271990737</v>
      </c>
      <c r="L3029" s="15" t="n">
        <v>85</v>
      </c>
      <c r="M3029" s="25" t="n">
        <v>7.47378481</v>
      </c>
      <c r="N3029" s="0" t="str">
        <f aca="false">A3029&amp;"_"&amp;B3029</f>
        <v>MAW752_1</v>
      </c>
      <c r="O3029" s="0" t="n">
        <f aca="false">HLOOKUP(N3029,UP!$C$15:$AH$16,2,0)</f>
        <v>0</v>
      </c>
    </row>
    <row r="3030" customFormat="false" ht="15.75" hidden="false" customHeight="true" outlineLevel="0" collapsed="false">
      <c r="A3030" s="21" t="s">
        <v>44</v>
      </c>
      <c r="B3030" s="22" t="n">
        <v>1</v>
      </c>
      <c r="C3030" s="23" t="s">
        <v>56</v>
      </c>
      <c r="D3030" s="23" t="n">
        <v>29796</v>
      </c>
      <c r="E3030" s="24" t="s">
        <v>91</v>
      </c>
      <c r="F3030" s="15" t="n">
        <f aca="false">IF(ISERROR(SEARCH("2",E3030)),0,1)</f>
        <v>1</v>
      </c>
      <c r="G3030" s="15" t="n">
        <v>0</v>
      </c>
      <c r="H3030" s="2" t="n">
        <f aca="false">MAX(I3030:J3030)</f>
        <v>0</v>
      </c>
      <c r="I3030" s="15" t="n">
        <v>0</v>
      </c>
      <c r="J3030" s="15" t="n">
        <v>0</v>
      </c>
      <c r="K3030" s="15" t="n">
        <v>10.294370807283</v>
      </c>
      <c r="L3030" s="15" t="n">
        <v>85</v>
      </c>
      <c r="M3030" s="25" t="n">
        <v>7.47378481</v>
      </c>
      <c r="N3030" s="0" t="str">
        <f aca="false">A3030&amp;"_"&amp;B3030</f>
        <v>MAW752_1</v>
      </c>
      <c r="O3030" s="0" t="n">
        <f aca="false">HLOOKUP(N3030,UP!$C$15:$AH$16,2,0)</f>
        <v>0</v>
      </c>
    </row>
    <row r="3031" customFormat="false" ht="15.75" hidden="false" customHeight="true" outlineLevel="0" collapsed="false">
      <c r="A3031" s="21" t="s">
        <v>44</v>
      </c>
      <c r="B3031" s="22" t="n">
        <v>2</v>
      </c>
      <c r="C3031" s="23" t="s">
        <v>67</v>
      </c>
      <c r="D3031" s="23" t="n">
        <v>18551</v>
      </c>
      <c r="E3031" s="24" t="s">
        <v>91</v>
      </c>
      <c r="F3031" s="15" t="n">
        <f aca="false">IF(ISERROR(SEARCH("2",E3031)),0,1)</f>
        <v>1</v>
      </c>
      <c r="G3031" s="15" t="n">
        <v>0</v>
      </c>
      <c r="H3031" s="2" t="n">
        <f aca="false">MAX(I3031:J3031)</f>
        <v>0</v>
      </c>
      <c r="I3031" s="15" t="n">
        <v>0</v>
      </c>
      <c r="J3031" s="15" t="n">
        <v>0</v>
      </c>
      <c r="K3031" s="15" t="n">
        <v>7.33471563824426</v>
      </c>
      <c r="L3031" s="15" t="n">
        <v>85</v>
      </c>
      <c r="M3031" s="25" t="n">
        <v>7.47378481</v>
      </c>
      <c r="N3031" s="0" t="str">
        <f aca="false">A3031&amp;"_"&amp;B3031</f>
        <v>MAW752_2</v>
      </c>
      <c r="O3031" s="0" t="n">
        <f aca="false">HLOOKUP(N3031,UP!$C$15:$AH$16,2,0)</f>
        <v>0</v>
      </c>
    </row>
    <row r="3032" customFormat="false" ht="15.75" hidden="false" customHeight="true" outlineLevel="0" collapsed="false">
      <c r="A3032" s="21" t="s">
        <v>44</v>
      </c>
      <c r="B3032" s="22" t="n">
        <v>1</v>
      </c>
      <c r="C3032" s="23" t="s">
        <v>56</v>
      </c>
      <c r="D3032" s="23" t="n">
        <v>29495</v>
      </c>
      <c r="E3032" s="24" t="s">
        <v>91</v>
      </c>
      <c r="F3032" s="15" t="n">
        <f aca="false">IF(ISERROR(SEARCH("2",E3032)),0,1)</f>
        <v>1</v>
      </c>
      <c r="G3032" s="15" t="n">
        <v>0</v>
      </c>
      <c r="H3032" s="2" t="n">
        <f aca="false">MAX(I3032:J3032)</f>
        <v>0</v>
      </c>
      <c r="I3032" s="15" t="n">
        <v>0</v>
      </c>
      <c r="J3032" s="15" t="n">
        <v>0</v>
      </c>
      <c r="K3032" s="15" t="n">
        <v>10.2987297670899</v>
      </c>
      <c r="L3032" s="15" t="n">
        <v>85</v>
      </c>
      <c r="M3032" s="25" t="n">
        <v>7.47378481</v>
      </c>
      <c r="N3032" s="0" t="str">
        <f aca="false">A3032&amp;"_"&amp;B3032</f>
        <v>MAW752_1</v>
      </c>
      <c r="O3032" s="0" t="n">
        <f aca="false">HLOOKUP(N3032,UP!$C$15:$AH$16,2,0)</f>
        <v>0</v>
      </c>
    </row>
    <row r="3033" customFormat="false" ht="15.75" hidden="false" customHeight="true" outlineLevel="0" collapsed="false">
      <c r="A3033" s="21" t="s">
        <v>44</v>
      </c>
      <c r="B3033" s="22" t="n">
        <v>1</v>
      </c>
      <c r="C3033" s="23" t="s">
        <v>56</v>
      </c>
      <c r="D3033" s="23" t="n">
        <v>29784</v>
      </c>
      <c r="E3033" s="24" t="s">
        <v>91</v>
      </c>
      <c r="F3033" s="15" t="n">
        <f aca="false">IF(ISERROR(SEARCH("2",E3033)),0,1)</f>
        <v>1</v>
      </c>
      <c r="G3033" s="15" t="n">
        <v>0</v>
      </c>
      <c r="H3033" s="2" t="n">
        <f aca="false">MAX(I3033:J3033)</f>
        <v>0</v>
      </c>
      <c r="I3033" s="15" t="n">
        <v>0</v>
      </c>
      <c r="J3033" s="15" t="n">
        <v>0</v>
      </c>
      <c r="K3033" s="15" t="n">
        <v>9.26475308497715</v>
      </c>
      <c r="L3033" s="15" t="n">
        <v>85</v>
      </c>
      <c r="M3033" s="25" t="n">
        <v>7.47378481</v>
      </c>
      <c r="N3033" s="0" t="str">
        <f aca="false">A3033&amp;"_"&amp;B3033</f>
        <v>MAW752_1</v>
      </c>
      <c r="O3033" s="0" t="n">
        <f aca="false">HLOOKUP(N3033,UP!$C$15:$AH$16,2,0)</f>
        <v>0</v>
      </c>
    </row>
    <row r="3034" customFormat="false" ht="15.75" hidden="false" customHeight="true" outlineLevel="0" collapsed="false">
      <c r="A3034" s="21" t="s">
        <v>62</v>
      </c>
      <c r="B3034" s="36" t="n">
        <v>2</v>
      </c>
      <c r="C3034" s="37" t="s">
        <v>60</v>
      </c>
      <c r="D3034" s="38" t="n">
        <v>6231</v>
      </c>
      <c r="E3034" s="24" t="s">
        <v>98</v>
      </c>
      <c r="F3034" s="15" t="n">
        <f aca="false">IF(ISERROR(SEARCH("2",E3034)),0,1)</f>
        <v>1</v>
      </c>
      <c r="G3034" s="15" t="n">
        <v>0</v>
      </c>
      <c r="H3034" s="2" t="n">
        <f aca="false">MAX(I3034:J3034)</f>
        <v>0</v>
      </c>
      <c r="I3034" s="15" t="n">
        <v>0</v>
      </c>
      <c r="J3034" s="15" t="n">
        <v>0</v>
      </c>
      <c r="K3034" s="15" t="n">
        <v>7.21894794895948</v>
      </c>
      <c r="L3034" s="15" t="n">
        <v>85</v>
      </c>
      <c r="M3034" s="25" t="n">
        <v>7.47378481</v>
      </c>
      <c r="N3034" s="0" t="str">
        <f aca="false">A3034&amp;"_"&amp;B3034</f>
        <v>MAW753_2</v>
      </c>
      <c r="O3034" s="0" t="n">
        <f aca="false">HLOOKUP(N3034,UP!$C$15:$AH$16,2,0)</f>
        <v>0</v>
      </c>
    </row>
    <row r="3035" customFormat="false" ht="15.75" hidden="false" customHeight="true" outlineLevel="0" collapsed="false">
      <c r="A3035" s="21" t="s">
        <v>62</v>
      </c>
      <c r="B3035" s="36" t="n">
        <v>2</v>
      </c>
      <c r="C3035" s="37" t="s">
        <v>56</v>
      </c>
      <c r="D3035" s="38" t="n">
        <v>6010</v>
      </c>
      <c r="E3035" s="24" t="s">
        <v>98</v>
      </c>
      <c r="F3035" s="15" t="n">
        <f aca="false">IF(ISERROR(SEARCH("2",E3035)),0,1)</f>
        <v>1</v>
      </c>
      <c r="G3035" s="15" t="n">
        <v>0</v>
      </c>
      <c r="H3035" s="2" t="n">
        <f aca="false">MAX(I3035:J3035)</f>
        <v>0</v>
      </c>
      <c r="I3035" s="15" t="n">
        <v>0</v>
      </c>
      <c r="J3035" s="15" t="n">
        <v>0</v>
      </c>
      <c r="K3035" s="15" t="n">
        <v>11.993029955079</v>
      </c>
      <c r="L3035" s="15" t="n">
        <v>85</v>
      </c>
      <c r="M3035" s="25" t="n">
        <v>7.47378481</v>
      </c>
      <c r="N3035" s="0" t="str">
        <f aca="false">A3035&amp;"_"&amp;B3035</f>
        <v>MAW753_2</v>
      </c>
      <c r="O3035" s="0" t="n">
        <f aca="false">HLOOKUP(N3035,UP!$C$15:$AH$16,2,0)</f>
        <v>0</v>
      </c>
    </row>
    <row r="3036" customFormat="false" ht="15.75" hidden="false" customHeight="true" outlineLevel="0" collapsed="false">
      <c r="A3036" s="21" t="s">
        <v>47</v>
      </c>
      <c r="B3036" s="26" t="n">
        <v>1</v>
      </c>
      <c r="C3036" s="27" t="s">
        <v>56</v>
      </c>
      <c r="D3036" s="27" t="n">
        <v>730</v>
      </c>
      <c r="E3036" s="24" t="s">
        <v>92</v>
      </c>
      <c r="F3036" s="15" t="n">
        <v>1</v>
      </c>
      <c r="G3036" s="15" t="n">
        <v>0</v>
      </c>
      <c r="H3036" s="2" t="n">
        <f aca="false">MAX(I3036:J3036)</f>
        <v>0</v>
      </c>
      <c r="I3036" s="15" t="n">
        <v>0</v>
      </c>
      <c r="J3036" s="15" t="n">
        <v>0</v>
      </c>
      <c r="K3036" s="15" t="n">
        <v>7.20952317099871</v>
      </c>
      <c r="L3036" s="15" t="n">
        <v>85</v>
      </c>
      <c r="M3036" s="25" t="n">
        <v>7.47378481</v>
      </c>
      <c r="N3036" s="0" t="str">
        <f aca="false">A3036&amp;"_"&amp;B3036</f>
        <v>MAW744_1</v>
      </c>
      <c r="O3036" s="0" t="n">
        <f aca="false">HLOOKUP(N3036,UP!$C$15:$AH$16,2,0)</f>
        <v>0</v>
      </c>
    </row>
    <row r="3037" customFormat="false" ht="15.75" hidden="false" customHeight="true" outlineLevel="0" collapsed="false">
      <c r="A3037" s="21" t="s">
        <v>47</v>
      </c>
      <c r="B3037" s="26" t="n">
        <v>1</v>
      </c>
      <c r="C3037" s="27" t="s">
        <v>56</v>
      </c>
      <c r="D3037" s="27" t="n">
        <v>830</v>
      </c>
      <c r="E3037" s="24" t="s">
        <v>92</v>
      </c>
      <c r="F3037" s="15" t="n">
        <v>1</v>
      </c>
      <c r="G3037" s="15" t="n">
        <v>0</v>
      </c>
      <c r="H3037" s="2" t="n">
        <f aca="false">MAX(I3037:J3037)</f>
        <v>0</v>
      </c>
      <c r="I3037" s="15" t="n">
        <v>0</v>
      </c>
      <c r="J3037" s="15" t="n">
        <v>0</v>
      </c>
      <c r="K3037" s="15" t="n">
        <v>7.55191750033182</v>
      </c>
      <c r="L3037" s="15" t="n">
        <v>85</v>
      </c>
      <c r="M3037" s="25" t="n">
        <v>7.47378481</v>
      </c>
      <c r="N3037" s="0" t="str">
        <f aca="false">A3037&amp;"_"&amp;B3037</f>
        <v>MAW744_1</v>
      </c>
      <c r="O3037" s="0" t="n">
        <f aca="false">HLOOKUP(N3037,UP!$C$15:$AH$16,2,0)</f>
        <v>0</v>
      </c>
    </row>
    <row r="3038" customFormat="false" ht="15.75" hidden="false" customHeight="true" outlineLevel="0" collapsed="false">
      <c r="A3038" s="21" t="s">
        <v>47</v>
      </c>
      <c r="B3038" s="26" t="n">
        <v>1</v>
      </c>
      <c r="C3038" s="27" t="s">
        <v>56</v>
      </c>
      <c r="D3038" s="27" t="n">
        <v>551</v>
      </c>
      <c r="E3038" s="24" t="s">
        <v>92</v>
      </c>
      <c r="F3038" s="15" t="n">
        <v>1</v>
      </c>
      <c r="G3038" s="15" t="n">
        <v>0</v>
      </c>
      <c r="H3038" s="2" t="n">
        <f aca="false">MAX(I3038:J3038)</f>
        <v>0</v>
      </c>
      <c r="I3038" s="15" t="n">
        <v>0</v>
      </c>
      <c r="J3038" s="15" t="n">
        <v>0</v>
      </c>
      <c r="K3038" s="15" t="n">
        <v>7.92973328683417</v>
      </c>
      <c r="L3038" s="15" t="n">
        <v>85</v>
      </c>
      <c r="M3038" s="25" t="n">
        <v>7.47378481</v>
      </c>
      <c r="N3038" s="0" t="str">
        <f aca="false">A3038&amp;"_"&amp;B3038</f>
        <v>MAW744_1</v>
      </c>
      <c r="O3038" s="0" t="n">
        <f aca="false">HLOOKUP(N3038,UP!$C$15:$AH$16,2,0)</f>
        <v>0</v>
      </c>
    </row>
    <row r="3039" customFormat="false" ht="15.75" hidden="false" customHeight="true" outlineLevel="0" collapsed="false">
      <c r="A3039" s="21" t="s">
        <v>47</v>
      </c>
      <c r="B3039" s="26" t="n">
        <v>1</v>
      </c>
      <c r="C3039" s="27" t="s">
        <v>56</v>
      </c>
      <c r="D3039" s="27" t="n">
        <v>676</v>
      </c>
      <c r="E3039" s="24" t="s">
        <v>92</v>
      </c>
      <c r="F3039" s="15" t="n">
        <v>1</v>
      </c>
      <c r="G3039" s="15" t="n">
        <v>0</v>
      </c>
      <c r="H3039" s="2" t="n">
        <f aca="false">MAX(I3039:J3039)</f>
        <v>0</v>
      </c>
      <c r="I3039" s="15" t="n">
        <v>0</v>
      </c>
      <c r="J3039" s="15" t="n">
        <v>0</v>
      </c>
      <c r="K3039" s="15" t="n">
        <v>3.7668481314705</v>
      </c>
      <c r="L3039" s="15" t="n">
        <v>85</v>
      </c>
      <c r="M3039" s="25" t="n">
        <v>7.47378481</v>
      </c>
      <c r="N3039" s="0" t="str">
        <f aca="false">A3039&amp;"_"&amp;B3039</f>
        <v>MAW744_1</v>
      </c>
      <c r="O3039" s="0" t="n">
        <f aca="false">HLOOKUP(N3039,UP!$C$15:$AH$16,2,0)</f>
        <v>0</v>
      </c>
    </row>
    <row r="3040" customFormat="false" ht="15.75" hidden="false" customHeight="true" outlineLevel="0" collapsed="false">
      <c r="A3040" s="21" t="s">
        <v>47</v>
      </c>
      <c r="B3040" s="26" t="n">
        <v>1</v>
      </c>
      <c r="C3040" s="27" t="s">
        <v>56</v>
      </c>
      <c r="D3040" s="27" t="n">
        <v>819</v>
      </c>
      <c r="E3040" s="24" t="s">
        <v>92</v>
      </c>
      <c r="F3040" s="15" t="n">
        <v>1</v>
      </c>
      <c r="G3040" s="15" t="n">
        <v>0</v>
      </c>
      <c r="H3040" s="2" t="n">
        <f aca="false">MAX(I3040:J3040)</f>
        <v>0</v>
      </c>
      <c r="I3040" s="15" t="n">
        <v>0</v>
      </c>
      <c r="J3040" s="15" t="n">
        <v>0</v>
      </c>
      <c r="K3040" s="15" t="n">
        <v>6.878320765494</v>
      </c>
      <c r="L3040" s="15" t="n">
        <v>85</v>
      </c>
      <c r="M3040" s="25" t="n">
        <v>7.47378481</v>
      </c>
      <c r="N3040" s="0" t="str">
        <f aca="false">A3040&amp;"_"&amp;B3040</f>
        <v>MAW744_1</v>
      </c>
      <c r="O3040" s="0" t="n">
        <f aca="false">HLOOKUP(N3040,UP!$C$15:$AH$16,2,0)</f>
        <v>0</v>
      </c>
    </row>
    <row r="3041" customFormat="false" ht="15.75" hidden="false" customHeight="true" outlineLevel="0" collapsed="false">
      <c r="A3041" s="21" t="s">
        <v>47</v>
      </c>
      <c r="B3041" s="26" t="n">
        <v>1</v>
      </c>
      <c r="C3041" s="27" t="s">
        <v>56</v>
      </c>
      <c r="D3041" s="27" t="n">
        <v>674</v>
      </c>
      <c r="E3041" s="24" t="s">
        <v>92</v>
      </c>
      <c r="F3041" s="15" t="n">
        <v>1</v>
      </c>
      <c r="G3041" s="15" t="n">
        <v>0</v>
      </c>
      <c r="H3041" s="2" t="n">
        <f aca="false">MAX(I3041:J3041)</f>
        <v>0</v>
      </c>
      <c r="I3041" s="15" t="n">
        <v>0</v>
      </c>
      <c r="J3041" s="15" t="n">
        <v>0</v>
      </c>
      <c r="K3041" s="15" t="n">
        <v>5.8815719563263</v>
      </c>
      <c r="L3041" s="15" t="n">
        <v>85</v>
      </c>
      <c r="M3041" s="25" t="n">
        <v>7.47378481</v>
      </c>
      <c r="N3041" s="0" t="str">
        <f aca="false">A3041&amp;"_"&amp;B3041</f>
        <v>MAW744_1</v>
      </c>
      <c r="O3041" s="0" t="n">
        <f aca="false">HLOOKUP(N3041,UP!$C$15:$AH$16,2,0)</f>
        <v>0</v>
      </c>
    </row>
    <row r="3042" customFormat="false" ht="15.75" hidden="false" customHeight="true" outlineLevel="0" collapsed="false">
      <c r="A3042" s="21" t="s">
        <v>47</v>
      </c>
      <c r="B3042" s="26" t="n">
        <v>2</v>
      </c>
      <c r="C3042" s="27" t="s">
        <v>56</v>
      </c>
      <c r="D3042" s="27" t="n">
        <v>800</v>
      </c>
      <c r="E3042" s="24" t="s">
        <v>92</v>
      </c>
      <c r="F3042" s="15" t="n">
        <v>1</v>
      </c>
      <c r="G3042" s="15" t="n">
        <v>0</v>
      </c>
      <c r="H3042" s="2" t="n">
        <f aca="false">MAX(I3042:J3042)</f>
        <v>0</v>
      </c>
      <c r="I3042" s="15" t="n">
        <v>0</v>
      </c>
      <c r="J3042" s="15" t="n">
        <v>0</v>
      </c>
      <c r="K3042" s="15" t="n">
        <v>6.45746515963748</v>
      </c>
      <c r="L3042" s="15" t="n">
        <v>85</v>
      </c>
      <c r="M3042" s="25" t="n">
        <v>7.47378481</v>
      </c>
      <c r="N3042" s="0" t="str">
        <f aca="false">A3042&amp;"_"&amp;B3042</f>
        <v>MAW744_2</v>
      </c>
      <c r="O3042" s="0" t="n">
        <f aca="false">HLOOKUP(N3042,UP!$C$15:$AH$16,2,0)</f>
        <v>1</v>
      </c>
    </row>
    <row r="3043" customFormat="false" ht="15.75" hidden="false" customHeight="true" outlineLevel="0" collapsed="false">
      <c r="A3043" s="21" t="s">
        <v>47</v>
      </c>
      <c r="B3043" s="26" t="n">
        <v>2</v>
      </c>
      <c r="C3043" s="27" t="s">
        <v>56</v>
      </c>
      <c r="D3043" s="27" t="n">
        <v>169</v>
      </c>
      <c r="E3043" s="24" t="s">
        <v>92</v>
      </c>
      <c r="F3043" s="15" t="n">
        <v>1</v>
      </c>
      <c r="G3043" s="15" t="n">
        <v>0</v>
      </c>
      <c r="H3043" s="2" t="n">
        <f aca="false">MAX(I3043:J3043)</f>
        <v>0</v>
      </c>
      <c r="I3043" s="15" t="n">
        <v>0</v>
      </c>
      <c r="J3043" s="15" t="n">
        <v>0</v>
      </c>
      <c r="K3043" s="15" t="n">
        <v>3.76331383973521</v>
      </c>
      <c r="L3043" s="15" t="n">
        <v>85</v>
      </c>
      <c r="M3043" s="25" t="n">
        <v>7.47378481</v>
      </c>
      <c r="N3043" s="0" t="str">
        <f aca="false">A3043&amp;"_"&amp;B3043</f>
        <v>MAW744_2</v>
      </c>
      <c r="O3043" s="0" t="n">
        <f aca="false">HLOOKUP(N3043,UP!$C$15:$AH$16,2,0)</f>
        <v>1</v>
      </c>
    </row>
    <row r="3044" customFormat="false" ht="15.75" hidden="false" customHeight="true" outlineLevel="0" collapsed="false">
      <c r="A3044" s="21" t="s">
        <v>47</v>
      </c>
      <c r="B3044" s="26" t="n">
        <v>2</v>
      </c>
      <c r="C3044" s="27" t="s">
        <v>67</v>
      </c>
      <c r="D3044" s="27" t="n">
        <v>658</v>
      </c>
      <c r="E3044" s="24" t="s">
        <v>92</v>
      </c>
      <c r="F3044" s="15" t="n">
        <v>1</v>
      </c>
      <c r="G3044" s="15" t="n">
        <v>0</v>
      </c>
      <c r="H3044" s="2" t="n">
        <f aca="false">MAX(I3044:J3044)</f>
        <v>0</v>
      </c>
      <c r="I3044" s="15" t="n">
        <v>0</v>
      </c>
      <c r="J3044" s="15" t="n">
        <v>0</v>
      </c>
      <c r="K3044" s="15" t="n">
        <v>8.09329245436168</v>
      </c>
      <c r="L3044" s="15" t="n">
        <v>85</v>
      </c>
      <c r="M3044" s="25" t="n">
        <v>7.47378481</v>
      </c>
      <c r="N3044" s="0" t="str">
        <f aca="false">A3044&amp;"_"&amp;B3044</f>
        <v>MAW744_2</v>
      </c>
      <c r="O3044" s="0" t="n">
        <f aca="false">HLOOKUP(N3044,UP!$C$15:$AH$16,2,0)</f>
        <v>1</v>
      </c>
    </row>
    <row r="3045" customFormat="false" ht="15.75" hidden="false" customHeight="true" outlineLevel="0" collapsed="false">
      <c r="A3045" s="21" t="s">
        <v>47</v>
      </c>
      <c r="B3045" s="26" t="n">
        <v>3</v>
      </c>
      <c r="C3045" s="27" t="s">
        <v>56</v>
      </c>
      <c r="D3045" s="27" t="n">
        <v>54</v>
      </c>
      <c r="E3045" s="24" t="s">
        <v>92</v>
      </c>
      <c r="F3045" s="15" t="n">
        <v>1</v>
      </c>
      <c r="G3045" s="15" t="n">
        <v>0</v>
      </c>
      <c r="H3045" s="2" t="n">
        <f aca="false">MAX(I3045:J3045)</f>
        <v>0</v>
      </c>
      <c r="I3045" s="15" t="n">
        <v>0</v>
      </c>
      <c r="J3045" s="15" t="n">
        <v>0</v>
      </c>
      <c r="K3045" s="15" t="n">
        <v>3.25154839646544</v>
      </c>
      <c r="L3045" s="15" t="n">
        <v>85</v>
      </c>
      <c r="M3045" s="25" t="n">
        <v>7.47378481</v>
      </c>
      <c r="N3045" s="0" t="str">
        <f aca="false">A3045&amp;"_"&amp;B3045</f>
        <v>MAW744_3</v>
      </c>
      <c r="O3045" s="0" t="n">
        <f aca="false">HLOOKUP(N3045,UP!$C$15:$AH$16,2,0)</f>
        <v>1</v>
      </c>
    </row>
    <row r="3046" customFormat="false" ht="15.75" hidden="false" customHeight="true" outlineLevel="0" collapsed="false">
      <c r="A3046" s="21" t="s">
        <v>47</v>
      </c>
      <c r="B3046" s="26" t="n">
        <v>3</v>
      </c>
      <c r="C3046" s="27" t="s">
        <v>56</v>
      </c>
      <c r="D3046" s="27" t="n">
        <v>230</v>
      </c>
      <c r="E3046" s="24" t="s">
        <v>92</v>
      </c>
      <c r="F3046" s="15" t="n">
        <v>1</v>
      </c>
      <c r="G3046" s="15" t="n">
        <v>0</v>
      </c>
      <c r="H3046" s="2" t="n">
        <f aca="false">MAX(I3046:J3046)</f>
        <v>0</v>
      </c>
      <c r="I3046" s="15" t="n">
        <v>0</v>
      </c>
      <c r="J3046" s="15" t="n">
        <v>0</v>
      </c>
      <c r="K3046" s="15" t="n">
        <v>9.1734505484822</v>
      </c>
      <c r="L3046" s="15" t="n">
        <v>85</v>
      </c>
      <c r="M3046" s="25" t="n">
        <v>7.47378481</v>
      </c>
      <c r="N3046" s="0" t="str">
        <f aca="false">A3046&amp;"_"&amp;B3046</f>
        <v>MAW744_3</v>
      </c>
      <c r="O3046" s="0" t="n">
        <f aca="false">HLOOKUP(N3046,UP!$C$15:$AH$16,2,0)</f>
        <v>1</v>
      </c>
    </row>
    <row r="3047" customFormat="false" ht="15.75" hidden="false" customHeight="true" outlineLevel="0" collapsed="false">
      <c r="A3047" s="21" t="s">
        <v>47</v>
      </c>
      <c r="B3047" s="26" t="n">
        <v>3</v>
      </c>
      <c r="C3047" s="27" t="s">
        <v>100</v>
      </c>
      <c r="D3047" s="27" t="n">
        <v>214</v>
      </c>
      <c r="E3047" s="24" t="s">
        <v>92</v>
      </c>
      <c r="F3047" s="15" t="n">
        <v>1</v>
      </c>
      <c r="G3047" s="15" t="n">
        <v>0</v>
      </c>
      <c r="H3047" s="2" t="n">
        <f aca="false">MAX(I3047:J3047)</f>
        <v>0</v>
      </c>
      <c r="I3047" s="15" t="n">
        <v>0</v>
      </c>
      <c r="J3047" s="15" t="n">
        <v>0</v>
      </c>
      <c r="K3047" s="15" t="n">
        <v>7.29242194714531</v>
      </c>
      <c r="L3047" s="15" t="n">
        <v>85</v>
      </c>
      <c r="M3047" s="25" t="n">
        <v>7.47378481</v>
      </c>
      <c r="N3047" s="0" t="str">
        <f aca="false">A3047&amp;"_"&amp;B3047</f>
        <v>MAW744_3</v>
      </c>
      <c r="O3047" s="0" t="n">
        <f aca="false">HLOOKUP(N3047,UP!$C$15:$AH$16,2,0)</f>
        <v>1</v>
      </c>
    </row>
    <row r="3048" customFormat="false" ht="15.75" hidden="false" customHeight="true" outlineLevel="0" collapsed="false">
      <c r="A3048" s="21" t="s">
        <v>47</v>
      </c>
      <c r="B3048" s="26" t="n">
        <v>3</v>
      </c>
      <c r="C3048" s="27" t="s">
        <v>100</v>
      </c>
      <c r="D3048" s="27" t="n">
        <v>255</v>
      </c>
      <c r="E3048" s="24" t="s">
        <v>92</v>
      </c>
      <c r="F3048" s="15" t="n">
        <v>1</v>
      </c>
      <c r="G3048" s="15" t="n">
        <v>0</v>
      </c>
      <c r="H3048" s="2" t="n">
        <f aca="false">MAX(I3048:J3048)</f>
        <v>0</v>
      </c>
      <c r="I3048" s="15" t="n">
        <v>0</v>
      </c>
      <c r="J3048" s="15" t="n">
        <v>0</v>
      </c>
      <c r="K3048" s="15" t="n">
        <v>8.00870507216378</v>
      </c>
      <c r="L3048" s="15" t="n">
        <v>85</v>
      </c>
      <c r="M3048" s="25" t="n">
        <v>7.47378481</v>
      </c>
      <c r="N3048" s="0" t="str">
        <f aca="false">A3048&amp;"_"&amp;B3048</f>
        <v>MAW744_3</v>
      </c>
      <c r="O3048" s="0" t="n">
        <f aca="false">HLOOKUP(N3048,UP!$C$15:$AH$16,2,0)</f>
        <v>1</v>
      </c>
    </row>
    <row r="3049" customFormat="false" ht="15.75" hidden="false" customHeight="true" outlineLevel="0" collapsed="false">
      <c r="A3049" s="21" t="s">
        <v>47</v>
      </c>
      <c r="B3049" s="26" t="n">
        <v>3</v>
      </c>
      <c r="C3049" s="27" t="s">
        <v>58</v>
      </c>
      <c r="D3049" s="27" t="n">
        <v>253</v>
      </c>
      <c r="E3049" s="24" t="s">
        <v>92</v>
      </c>
      <c r="F3049" s="15" t="n">
        <v>1</v>
      </c>
      <c r="G3049" s="15" t="n">
        <v>0</v>
      </c>
      <c r="H3049" s="2" t="n">
        <f aca="false">MAX(I3049:J3049)</f>
        <v>0</v>
      </c>
      <c r="I3049" s="15" t="n">
        <v>0</v>
      </c>
      <c r="J3049" s="15" t="n">
        <v>0</v>
      </c>
      <c r="K3049" s="15" t="n">
        <v>9.48415406192223</v>
      </c>
      <c r="L3049" s="15" t="n">
        <v>85</v>
      </c>
      <c r="M3049" s="25" t="n">
        <v>7.47378481</v>
      </c>
      <c r="N3049" s="0" t="str">
        <f aca="false">A3049&amp;"_"&amp;B3049</f>
        <v>MAW744_3</v>
      </c>
      <c r="O3049" s="0" t="n">
        <f aca="false">HLOOKUP(N3049,UP!$C$15:$AH$16,2,0)</f>
        <v>1</v>
      </c>
    </row>
    <row r="3050" customFormat="false" ht="15.75" hidden="false" customHeight="true" outlineLevel="0" collapsed="false">
      <c r="A3050" s="21" t="s">
        <v>47</v>
      </c>
      <c r="B3050" s="26" t="n">
        <v>3</v>
      </c>
      <c r="C3050" s="27" t="s">
        <v>56</v>
      </c>
      <c r="D3050" s="27" t="n">
        <v>276</v>
      </c>
      <c r="E3050" s="24" t="s">
        <v>92</v>
      </c>
      <c r="F3050" s="15" t="n">
        <v>1</v>
      </c>
      <c r="G3050" s="15" t="n">
        <v>0</v>
      </c>
      <c r="H3050" s="2" t="n">
        <f aca="false">MAX(I3050:J3050)</f>
        <v>0</v>
      </c>
      <c r="I3050" s="15" t="n">
        <v>0</v>
      </c>
      <c r="J3050" s="15" t="n">
        <v>0</v>
      </c>
      <c r="K3050" s="15" t="n">
        <v>6.28652324937402</v>
      </c>
      <c r="L3050" s="15" t="n">
        <v>85</v>
      </c>
      <c r="M3050" s="25" t="n">
        <v>7.47378481</v>
      </c>
      <c r="N3050" s="0" t="str">
        <f aca="false">A3050&amp;"_"&amp;B3050</f>
        <v>MAW744_3</v>
      </c>
      <c r="O3050" s="0" t="n">
        <f aca="false">HLOOKUP(N3050,UP!$C$15:$AH$16,2,0)</f>
        <v>1</v>
      </c>
    </row>
    <row r="3051" customFormat="false" ht="15.75" hidden="false" customHeight="true" outlineLevel="0" collapsed="false">
      <c r="A3051" s="21" t="s">
        <v>47</v>
      </c>
      <c r="B3051" s="26" t="n">
        <v>4</v>
      </c>
      <c r="C3051" s="27" t="s">
        <v>56</v>
      </c>
      <c r="D3051" s="27" t="n">
        <v>84</v>
      </c>
      <c r="E3051" s="24" t="s">
        <v>92</v>
      </c>
      <c r="F3051" s="15" t="n">
        <v>1</v>
      </c>
      <c r="G3051" s="15" t="n">
        <v>0</v>
      </c>
      <c r="H3051" s="2" t="n">
        <f aca="false">MAX(I3051:J3051)</f>
        <v>0</v>
      </c>
      <c r="I3051" s="15" t="n">
        <v>0</v>
      </c>
      <c r="J3051" s="15" t="n">
        <v>0</v>
      </c>
      <c r="K3051" s="15" t="n">
        <v>3.87617555581543</v>
      </c>
      <c r="L3051" s="15" t="n">
        <v>85</v>
      </c>
      <c r="M3051" s="25" t="n">
        <v>7.47378481</v>
      </c>
      <c r="N3051" s="0" t="str">
        <f aca="false">A3051&amp;"_"&amp;B3051</f>
        <v>MAW744_4</v>
      </c>
      <c r="O3051" s="0" t="n">
        <f aca="false">HLOOKUP(N3051,UP!$C$15:$AH$16,2,0)</f>
        <v>0</v>
      </c>
    </row>
    <row r="3052" customFormat="false" ht="15.75" hidden="false" customHeight="true" outlineLevel="0" collapsed="false">
      <c r="A3052" s="21" t="s">
        <v>47</v>
      </c>
      <c r="B3052" s="26" t="n">
        <v>4</v>
      </c>
      <c r="C3052" s="27" t="s">
        <v>71</v>
      </c>
      <c r="D3052" s="27" t="n">
        <v>372</v>
      </c>
      <c r="E3052" s="24" t="s">
        <v>92</v>
      </c>
      <c r="F3052" s="15" t="n">
        <v>1</v>
      </c>
      <c r="G3052" s="15" t="n">
        <v>0</v>
      </c>
      <c r="H3052" s="2" t="n">
        <f aca="false">MAX(I3052:J3052)</f>
        <v>0</v>
      </c>
      <c r="I3052" s="15" t="n">
        <v>0</v>
      </c>
      <c r="J3052" s="15" t="n">
        <v>0</v>
      </c>
      <c r="K3052" s="15" t="n">
        <v>5.4965305067207</v>
      </c>
      <c r="L3052" s="15" t="n">
        <v>85</v>
      </c>
      <c r="M3052" s="25" t="n">
        <v>7.47378481</v>
      </c>
      <c r="N3052" s="0" t="str">
        <f aca="false">A3052&amp;"_"&amp;B3052</f>
        <v>MAW744_4</v>
      </c>
      <c r="O3052" s="0" t="n">
        <f aca="false">HLOOKUP(N3052,UP!$C$15:$AH$16,2,0)</f>
        <v>0</v>
      </c>
    </row>
    <row r="3053" customFormat="false" ht="15.75" hidden="false" customHeight="true" outlineLevel="0" collapsed="false">
      <c r="A3053" s="21" t="s">
        <v>47</v>
      </c>
      <c r="B3053" s="26" t="n">
        <v>4</v>
      </c>
      <c r="C3053" s="27" t="s">
        <v>67</v>
      </c>
      <c r="D3053" s="27" t="n">
        <v>498</v>
      </c>
      <c r="E3053" s="24" t="s">
        <v>92</v>
      </c>
      <c r="F3053" s="15" t="n">
        <v>1</v>
      </c>
      <c r="G3053" s="15" t="n">
        <v>0</v>
      </c>
      <c r="H3053" s="2" t="n">
        <f aca="false">MAX(I3053:J3053)</f>
        <v>0</v>
      </c>
      <c r="I3053" s="15" t="n">
        <v>0</v>
      </c>
      <c r="J3053" s="15" t="n">
        <v>0</v>
      </c>
      <c r="K3053" s="15" t="n">
        <v>12.8057599745627</v>
      </c>
      <c r="L3053" s="15" t="n">
        <v>85</v>
      </c>
      <c r="M3053" s="25" t="n">
        <v>7.47378481</v>
      </c>
      <c r="N3053" s="0" t="str">
        <f aca="false">A3053&amp;"_"&amp;B3053</f>
        <v>MAW744_4</v>
      </c>
      <c r="O3053" s="0" t="n">
        <f aca="false">HLOOKUP(N3053,UP!$C$15:$AH$16,2,0)</f>
        <v>0</v>
      </c>
    </row>
    <row r="3054" customFormat="false" ht="15.75" hidden="false" customHeight="true" outlineLevel="0" collapsed="false">
      <c r="A3054" s="21" t="s">
        <v>47</v>
      </c>
      <c r="B3054" s="26" t="n">
        <v>4</v>
      </c>
      <c r="C3054" s="27" t="s">
        <v>56</v>
      </c>
      <c r="D3054" s="27" t="n">
        <v>507</v>
      </c>
      <c r="E3054" s="24" t="s">
        <v>92</v>
      </c>
      <c r="F3054" s="15" t="n">
        <v>1</v>
      </c>
      <c r="G3054" s="15" t="n">
        <v>0</v>
      </c>
      <c r="H3054" s="2" t="n">
        <f aca="false">MAX(I3054:J3054)</f>
        <v>0</v>
      </c>
      <c r="I3054" s="15" t="n">
        <v>0</v>
      </c>
      <c r="J3054" s="15" t="n">
        <v>0</v>
      </c>
      <c r="K3054" s="15" t="n">
        <v>8.94093342220838</v>
      </c>
      <c r="L3054" s="15" t="n">
        <v>85</v>
      </c>
      <c r="M3054" s="25" t="n">
        <v>7.47378481</v>
      </c>
      <c r="N3054" s="0" t="str">
        <f aca="false">A3054&amp;"_"&amp;B3054</f>
        <v>MAW744_4</v>
      </c>
      <c r="O3054" s="0" t="n">
        <f aca="false">HLOOKUP(N3054,UP!$C$15:$AH$16,2,0)</f>
        <v>0</v>
      </c>
    </row>
    <row r="3055" customFormat="false" ht="15.75" hidden="false" customHeight="true" outlineLevel="0" collapsed="false">
      <c r="A3055" s="21" t="s">
        <v>47</v>
      </c>
      <c r="B3055" s="26" t="n">
        <v>4</v>
      </c>
      <c r="C3055" s="27" t="s">
        <v>56</v>
      </c>
      <c r="D3055" s="27" t="n">
        <v>147</v>
      </c>
      <c r="E3055" s="24" t="s">
        <v>92</v>
      </c>
      <c r="F3055" s="15" t="n">
        <v>1</v>
      </c>
      <c r="G3055" s="15" t="n">
        <v>0</v>
      </c>
      <c r="H3055" s="2" t="n">
        <f aca="false">MAX(I3055:J3055)</f>
        <v>0</v>
      </c>
      <c r="I3055" s="15" t="n">
        <v>0</v>
      </c>
      <c r="J3055" s="15" t="n">
        <v>0</v>
      </c>
      <c r="K3055" s="15" t="n">
        <v>5.97990380638366</v>
      </c>
      <c r="L3055" s="15" t="n">
        <v>85</v>
      </c>
      <c r="M3055" s="25" t="n">
        <v>7.47378481</v>
      </c>
      <c r="N3055" s="0" t="str">
        <f aca="false">A3055&amp;"_"&amp;B3055</f>
        <v>MAW744_4</v>
      </c>
      <c r="O3055" s="0" t="n">
        <f aca="false">HLOOKUP(N3055,UP!$C$15:$AH$16,2,0)</f>
        <v>0</v>
      </c>
    </row>
    <row r="3056" customFormat="false" ht="15.75" hidden="false" customHeight="true" outlineLevel="0" collapsed="false">
      <c r="A3056" s="21" t="s">
        <v>47</v>
      </c>
      <c r="B3056" s="26" t="n">
        <v>4</v>
      </c>
      <c r="C3056" s="27" t="s">
        <v>56</v>
      </c>
      <c r="D3056" s="27" t="n">
        <v>390</v>
      </c>
      <c r="E3056" s="24" t="s">
        <v>92</v>
      </c>
      <c r="F3056" s="15" t="n">
        <v>1</v>
      </c>
      <c r="G3056" s="15" t="n">
        <v>0</v>
      </c>
      <c r="H3056" s="2" t="n">
        <f aca="false">MAX(I3056:J3056)</f>
        <v>0</v>
      </c>
      <c r="I3056" s="15" t="n">
        <v>0</v>
      </c>
      <c r="J3056" s="15" t="n">
        <v>0</v>
      </c>
      <c r="K3056" s="15" t="n">
        <v>4.19096313970512</v>
      </c>
      <c r="L3056" s="15" t="n">
        <v>85</v>
      </c>
      <c r="M3056" s="25" t="n">
        <v>7.47378481</v>
      </c>
      <c r="N3056" s="0" t="str">
        <f aca="false">A3056&amp;"_"&amp;B3056</f>
        <v>MAW744_4</v>
      </c>
      <c r="O3056" s="0" t="n">
        <f aca="false">HLOOKUP(N3056,UP!$C$15:$AH$16,2,0)</f>
        <v>0</v>
      </c>
    </row>
    <row r="3057" customFormat="false" ht="15.75" hidden="false" customHeight="true" outlineLevel="0" collapsed="false">
      <c r="A3057" s="21" t="s">
        <v>47</v>
      </c>
      <c r="B3057" s="26" t="n">
        <v>4</v>
      </c>
      <c r="C3057" s="27" t="s">
        <v>56</v>
      </c>
      <c r="D3057" s="27" t="n">
        <v>114</v>
      </c>
      <c r="E3057" s="24" t="s">
        <v>92</v>
      </c>
      <c r="F3057" s="15" t="n">
        <v>1</v>
      </c>
      <c r="G3057" s="15" t="n">
        <v>0</v>
      </c>
      <c r="H3057" s="2" t="n">
        <f aca="false">MAX(I3057:J3057)</f>
        <v>0</v>
      </c>
      <c r="I3057" s="15" t="n">
        <v>0</v>
      </c>
      <c r="J3057" s="15" t="n">
        <v>0</v>
      </c>
      <c r="K3057" s="15" t="n">
        <v>8.43407671745984</v>
      </c>
      <c r="L3057" s="15" t="n">
        <v>85</v>
      </c>
      <c r="M3057" s="25" t="n">
        <v>7.47378481</v>
      </c>
      <c r="N3057" s="0" t="str">
        <f aca="false">A3057&amp;"_"&amp;B3057</f>
        <v>MAW744_4</v>
      </c>
      <c r="O3057" s="0" t="n">
        <f aca="false">HLOOKUP(N3057,UP!$C$15:$AH$16,2,0)</f>
        <v>0</v>
      </c>
    </row>
    <row r="3058" customFormat="false" ht="15.75" hidden="false" customHeight="true" outlineLevel="0" collapsed="false">
      <c r="A3058" s="21" t="s">
        <v>47</v>
      </c>
      <c r="B3058" s="26" t="n">
        <v>2</v>
      </c>
      <c r="C3058" s="27" t="s">
        <v>56</v>
      </c>
      <c r="D3058" s="27" t="n">
        <v>155</v>
      </c>
      <c r="E3058" s="24" t="s">
        <v>92</v>
      </c>
      <c r="F3058" s="15" t="n">
        <v>1</v>
      </c>
      <c r="G3058" s="15" t="n">
        <v>0</v>
      </c>
      <c r="H3058" s="2" t="n">
        <f aca="false">MAX(I3058:J3058)</f>
        <v>0</v>
      </c>
      <c r="I3058" s="15" t="n">
        <v>0</v>
      </c>
      <c r="J3058" s="15" t="n">
        <v>0</v>
      </c>
      <c r="K3058" s="15" t="n">
        <v>5.71447849706349</v>
      </c>
      <c r="L3058" s="15" t="n">
        <v>85</v>
      </c>
      <c r="M3058" s="25" t="n">
        <v>7.47378481</v>
      </c>
      <c r="N3058" s="0" t="str">
        <f aca="false">A3058&amp;"_"&amp;B3058</f>
        <v>MAW744_2</v>
      </c>
      <c r="O3058" s="0" t="n">
        <f aca="false">HLOOKUP(N3058,UP!$C$15:$AH$16,2,0)</f>
        <v>1</v>
      </c>
    </row>
    <row r="3059" customFormat="false" ht="15.75" hidden="false" customHeight="true" outlineLevel="0" collapsed="false">
      <c r="A3059" s="21" t="s">
        <v>47</v>
      </c>
      <c r="B3059" s="26" t="n">
        <v>2</v>
      </c>
      <c r="C3059" s="27" t="s">
        <v>56</v>
      </c>
      <c r="D3059" s="27" t="n">
        <v>161</v>
      </c>
      <c r="E3059" s="24" t="s">
        <v>92</v>
      </c>
      <c r="F3059" s="15" t="n">
        <v>1</v>
      </c>
      <c r="G3059" s="15" t="n">
        <v>0</v>
      </c>
      <c r="H3059" s="2" t="n">
        <f aca="false">MAX(I3059:J3059)</f>
        <v>0</v>
      </c>
      <c r="I3059" s="15" t="n">
        <v>0</v>
      </c>
      <c r="J3059" s="15" t="n">
        <v>0</v>
      </c>
      <c r="K3059" s="15" t="n">
        <v>3.17308711994203</v>
      </c>
      <c r="L3059" s="15" t="n">
        <v>85</v>
      </c>
      <c r="M3059" s="25" t="n">
        <v>7.47378481</v>
      </c>
      <c r="N3059" s="0" t="str">
        <f aca="false">A3059&amp;"_"&amp;B3059</f>
        <v>MAW744_2</v>
      </c>
      <c r="O3059" s="0" t="n">
        <f aca="false">HLOOKUP(N3059,UP!$C$15:$AH$16,2,0)</f>
        <v>1</v>
      </c>
    </row>
    <row r="3060" customFormat="false" ht="15.75" hidden="false" customHeight="true" outlineLevel="0" collapsed="false">
      <c r="A3060" s="21" t="s">
        <v>47</v>
      </c>
      <c r="B3060" s="12" t="n">
        <v>5</v>
      </c>
      <c r="C3060" s="29" t="s">
        <v>56</v>
      </c>
      <c r="D3060" s="30" t="n">
        <v>7603</v>
      </c>
      <c r="E3060" s="24" t="s">
        <v>92</v>
      </c>
      <c r="F3060" s="15" t="n">
        <v>1</v>
      </c>
      <c r="G3060" s="15" t="n">
        <v>0</v>
      </c>
      <c r="H3060" s="2" t="n">
        <f aca="false">MAX(I3060:J3060)</f>
        <v>0</v>
      </c>
      <c r="I3060" s="15" t="n">
        <v>0</v>
      </c>
      <c r="J3060" s="15" t="n">
        <v>0</v>
      </c>
      <c r="K3060" s="15" t="n">
        <v>8.51764308204533</v>
      </c>
      <c r="L3060" s="15" t="n">
        <v>85</v>
      </c>
      <c r="M3060" s="25" t="n">
        <v>7.47378481</v>
      </c>
      <c r="N3060" s="0" t="str">
        <f aca="false">A3060&amp;"_"&amp;B3060</f>
        <v>MAW744_5</v>
      </c>
      <c r="O3060" s="0" t="n">
        <f aca="false">HLOOKUP(N3060,UP!$C$15:$AH$16,2,0)</f>
        <v>0</v>
      </c>
    </row>
    <row r="3061" customFormat="false" ht="15.75" hidden="false" customHeight="true" outlineLevel="0" collapsed="false">
      <c r="A3061" s="21" t="s">
        <v>47</v>
      </c>
      <c r="B3061" s="12" t="n">
        <v>5</v>
      </c>
      <c r="C3061" s="29" t="s">
        <v>56</v>
      </c>
      <c r="D3061" s="30" t="n">
        <v>7025</v>
      </c>
      <c r="E3061" s="24" t="s">
        <v>92</v>
      </c>
      <c r="F3061" s="15" t="n">
        <v>1</v>
      </c>
      <c r="G3061" s="15" t="n">
        <v>0</v>
      </c>
      <c r="H3061" s="2" t="n">
        <f aca="false">MAX(I3061:J3061)</f>
        <v>0</v>
      </c>
      <c r="I3061" s="15" t="n">
        <v>0</v>
      </c>
      <c r="J3061" s="15" t="n">
        <v>0</v>
      </c>
      <c r="K3061" s="15" t="n">
        <v>6.66213992101885</v>
      </c>
      <c r="L3061" s="15" t="n">
        <v>85</v>
      </c>
      <c r="M3061" s="25" t="n">
        <v>7.47378481</v>
      </c>
      <c r="N3061" s="0" t="str">
        <f aca="false">A3061&amp;"_"&amp;B3061</f>
        <v>MAW744_5</v>
      </c>
      <c r="O3061" s="0" t="n">
        <f aca="false">HLOOKUP(N3061,UP!$C$15:$AH$16,2,0)</f>
        <v>0</v>
      </c>
    </row>
    <row r="3062" customFormat="false" ht="15.75" hidden="false" customHeight="true" outlineLevel="0" collapsed="false">
      <c r="A3062" s="21" t="s">
        <v>55</v>
      </c>
      <c r="B3062" s="26" t="n">
        <v>2</v>
      </c>
      <c r="C3062" s="27" t="s">
        <v>56</v>
      </c>
      <c r="D3062" s="27" t="n">
        <v>1372</v>
      </c>
      <c r="E3062" s="24" t="s">
        <v>92</v>
      </c>
      <c r="F3062" s="15" t="n">
        <v>1</v>
      </c>
      <c r="G3062" s="15" t="n">
        <v>0</v>
      </c>
      <c r="H3062" s="2" t="n">
        <f aca="false">MAX(I3062:J3062)</f>
        <v>0</v>
      </c>
      <c r="I3062" s="15" t="n">
        <v>0</v>
      </c>
      <c r="J3062" s="15" t="n">
        <v>0</v>
      </c>
      <c r="K3062" s="15" t="n">
        <v>6.99004365423729</v>
      </c>
      <c r="L3062" s="15" t="n">
        <v>85</v>
      </c>
      <c r="M3062" s="25" t="n">
        <v>7.47378481</v>
      </c>
      <c r="N3062" s="0" t="str">
        <f aca="false">A3062&amp;"_"&amp;B3062</f>
        <v>MAW745_2</v>
      </c>
      <c r="O3062" s="0" t="n">
        <f aca="false">HLOOKUP(N3062,UP!$C$15:$AH$16,2,0)</f>
        <v>0</v>
      </c>
    </row>
    <row r="3063" customFormat="false" ht="15.75" hidden="false" customHeight="true" outlineLevel="0" collapsed="false">
      <c r="A3063" s="21" t="s">
        <v>55</v>
      </c>
      <c r="B3063" s="26" t="n">
        <v>2</v>
      </c>
      <c r="C3063" s="27" t="s">
        <v>99</v>
      </c>
      <c r="D3063" s="27" t="n">
        <v>1361</v>
      </c>
      <c r="E3063" s="24" t="s">
        <v>92</v>
      </c>
      <c r="F3063" s="15" t="n">
        <v>1</v>
      </c>
      <c r="G3063" s="15" t="n">
        <v>0</v>
      </c>
      <c r="H3063" s="2" t="n">
        <f aca="false">MAX(I3063:J3063)</f>
        <v>0</v>
      </c>
      <c r="I3063" s="15" t="n">
        <v>0</v>
      </c>
      <c r="J3063" s="15" t="n">
        <v>0</v>
      </c>
      <c r="K3063" s="15" t="n">
        <v>7.75981239418313</v>
      </c>
      <c r="L3063" s="15" t="n">
        <v>85</v>
      </c>
      <c r="M3063" s="25" t="n">
        <v>7.47378481</v>
      </c>
      <c r="N3063" s="0" t="str">
        <f aca="false">A3063&amp;"_"&amp;B3063</f>
        <v>MAW745_2</v>
      </c>
      <c r="O3063" s="0" t="n">
        <f aca="false">HLOOKUP(N3063,UP!$C$15:$AH$16,2,0)</f>
        <v>0</v>
      </c>
    </row>
    <row r="3064" customFormat="false" ht="15.75" hidden="false" customHeight="true" outlineLevel="0" collapsed="false">
      <c r="A3064" s="21" t="s">
        <v>55</v>
      </c>
      <c r="B3064" s="26" t="n">
        <v>2</v>
      </c>
      <c r="C3064" s="27" t="s">
        <v>56</v>
      </c>
      <c r="D3064" s="27" t="n">
        <v>1352</v>
      </c>
      <c r="E3064" s="24" t="s">
        <v>92</v>
      </c>
      <c r="F3064" s="15" t="n">
        <v>1</v>
      </c>
      <c r="G3064" s="15" t="n">
        <v>0</v>
      </c>
      <c r="H3064" s="2" t="n">
        <f aca="false">MAX(I3064:J3064)</f>
        <v>0</v>
      </c>
      <c r="I3064" s="15" t="n">
        <v>0</v>
      </c>
      <c r="J3064" s="15" t="n">
        <v>0</v>
      </c>
      <c r="K3064" s="15" t="n">
        <v>11.364240185463</v>
      </c>
      <c r="L3064" s="15" t="n">
        <v>85</v>
      </c>
      <c r="M3064" s="25" t="n">
        <v>7.47378481</v>
      </c>
      <c r="N3064" s="0" t="str">
        <f aca="false">A3064&amp;"_"&amp;B3064</f>
        <v>MAW745_2</v>
      </c>
      <c r="O3064" s="0" t="n">
        <f aca="false">HLOOKUP(N3064,UP!$C$15:$AH$16,2,0)</f>
        <v>0</v>
      </c>
    </row>
    <row r="3065" customFormat="false" ht="15.75" hidden="false" customHeight="true" outlineLevel="0" collapsed="false">
      <c r="A3065" s="21" t="s">
        <v>55</v>
      </c>
      <c r="B3065" s="26" t="n">
        <v>2</v>
      </c>
      <c r="C3065" s="27" t="s">
        <v>83</v>
      </c>
      <c r="D3065" s="27" t="n">
        <v>1113</v>
      </c>
      <c r="E3065" s="24" t="s">
        <v>92</v>
      </c>
      <c r="F3065" s="15" t="n">
        <v>1</v>
      </c>
      <c r="G3065" s="15" t="n">
        <v>0</v>
      </c>
      <c r="H3065" s="2" t="n">
        <f aca="false">MAX(I3065:J3065)</f>
        <v>0</v>
      </c>
      <c r="I3065" s="15" t="n">
        <v>0</v>
      </c>
      <c r="J3065" s="15" t="n">
        <v>0</v>
      </c>
      <c r="K3065" s="15" t="n">
        <v>6.14574062858503</v>
      </c>
      <c r="L3065" s="15" t="n">
        <v>85</v>
      </c>
      <c r="M3065" s="25" t="n">
        <v>7.47378481</v>
      </c>
      <c r="N3065" s="0" t="str">
        <f aca="false">A3065&amp;"_"&amp;B3065</f>
        <v>MAW745_2</v>
      </c>
      <c r="O3065" s="0" t="n">
        <f aca="false">HLOOKUP(N3065,UP!$C$15:$AH$16,2,0)</f>
        <v>0</v>
      </c>
    </row>
    <row r="3066" customFormat="false" ht="15.75" hidden="false" customHeight="true" outlineLevel="0" collapsed="false">
      <c r="A3066" s="21" t="s">
        <v>55</v>
      </c>
      <c r="B3066" s="26" t="n">
        <v>2</v>
      </c>
      <c r="C3066" s="27" t="s">
        <v>56</v>
      </c>
      <c r="D3066" s="27" t="n">
        <v>1109</v>
      </c>
      <c r="E3066" s="24" t="s">
        <v>92</v>
      </c>
      <c r="F3066" s="15" t="n">
        <v>1</v>
      </c>
      <c r="G3066" s="15" t="n">
        <v>0</v>
      </c>
      <c r="H3066" s="2" t="n">
        <f aca="false">MAX(I3066:J3066)</f>
        <v>0</v>
      </c>
      <c r="I3066" s="15" t="n">
        <v>0</v>
      </c>
      <c r="J3066" s="15" t="n">
        <v>0</v>
      </c>
      <c r="K3066" s="15" t="n">
        <v>8.37493623575601</v>
      </c>
      <c r="L3066" s="15" t="n">
        <v>85</v>
      </c>
      <c r="M3066" s="25" t="n">
        <v>7.47378481</v>
      </c>
      <c r="N3066" s="0" t="str">
        <f aca="false">A3066&amp;"_"&amp;B3066</f>
        <v>MAW745_2</v>
      </c>
      <c r="O3066" s="0" t="n">
        <f aca="false">HLOOKUP(N3066,UP!$C$15:$AH$16,2,0)</f>
        <v>0</v>
      </c>
    </row>
    <row r="3067" customFormat="false" ht="15.75" hidden="false" customHeight="true" outlineLevel="0" collapsed="false">
      <c r="A3067" s="21" t="s">
        <v>55</v>
      </c>
      <c r="B3067" s="26" t="n">
        <v>2</v>
      </c>
      <c r="C3067" s="27" t="s">
        <v>56</v>
      </c>
      <c r="D3067" s="27" t="n">
        <v>1104</v>
      </c>
      <c r="E3067" s="24" t="s">
        <v>92</v>
      </c>
      <c r="F3067" s="15" t="n">
        <v>1</v>
      </c>
      <c r="G3067" s="15" t="n">
        <v>0</v>
      </c>
      <c r="H3067" s="2" t="n">
        <f aca="false">MAX(I3067:J3067)</f>
        <v>0</v>
      </c>
      <c r="I3067" s="15" t="n">
        <v>0</v>
      </c>
      <c r="J3067" s="15" t="n">
        <v>0</v>
      </c>
      <c r="K3067" s="15" t="n">
        <v>6.6533434615888</v>
      </c>
      <c r="L3067" s="15" t="n">
        <v>85</v>
      </c>
      <c r="M3067" s="25" t="n">
        <v>7.47378481</v>
      </c>
      <c r="N3067" s="0" t="str">
        <f aca="false">A3067&amp;"_"&amp;B3067</f>
        <v>MAW745_2</v>
      </c>
      <c r="O3067" s="0" t="n">
        <f aca="false">HLOOKUP(N3067,UP!$C$15:$AH$16,2,0)</f>
        <v>0</v>
      </c>
    </row>
    <row r="3068" customFormat="false" ht="15.75" hidden="false" customHeight="true" outlineLevel="0" collapsed="false">
      <c r="A3068" s="21" t="s">
        <v>55</v>
      </c>
      <c r="B3068" s="26" t="n">
        <v>2</v>
      </c>
      <c r="C3068" s="27" t="s">
        <v>56</v>
      </c>
      <c r="D3068" s="27" t="n">
        <v>1457</v>
      </c>
      <c r="E3068" s="24" t="s">
        <v>92</v>
      </c>
      <c r="F3068" s="15" t="n">
        <v>1</v>
      </c>
      <c r="G3068" s="15" t="n">
        <v>0</v>
      </c>
      <c r="H3068" s="2" t="n">
        <f aca="false">MAX(I3068:J3068)</f>
        <v>0</v>
      </c>
      <c r="I3068" s="15" t="n">
        <v>0</v>
      </c>
      <c r="J3068" s="15" t="n">
        <v>0</v>
      </c>
      <c r="K3068" s="15" t="n">
        <v>6.12422071890794</v>
      </c>
      <c r="L3068" s="15" t="n">
        <v>85</v>
      </c>
      <c r="M3068" s="25" t="n">
        <v>7.47378481</v>
      </c>
      <c r="N3068" s="0" t="str">
        <f aca="false">A3068&amp;"_"&amp;B3068</f>
        <v>MAW745_2</v>
      </c>
      <c r="O3068" s="0" t="n">
        <f aca="false">HLOOKUP(N3068,UP!$C$15:$AH$16,2,0)</f>
        <v>0</v>
      </c>
    </row>
    <row r="3069" customFormat="false" ht="15.75" hidden="false" customHeight="true" outlineLevel="0" collapsed="false">
      <c r="A3069" s="21" t="s">
        <v>55</v>
      </c>
      <c r="B3069" s="26" t="n">
        <v>2</v>
      </c>
      <c r="C3069" s="27" t="s">
        <v>67</v>
      </c>
      <c r="D3069" s="27" t="n">
        <v>1309</v>
      </c>
      <c r="E3069" s="24" t="s">
        <v>92</v>
      </c>
      <c r="F3069" s="15" t="n">
        <v>1</v>
      </c>
      <c r="G3069" s="15" t="n">
        <v>0</v>
      </c>
      <c r="H3069" s="2" t="n">
        <f aca="false">MAX(I3069:J3069)</f>
        <v>0</v>
      </c>
      <c r="I3069" s="15" t="n">
        <v>0</v>
      </c>
      <c r="J3069" s="15" t="n">
        <v>0</v>
      </c>
      <c r="K3069" s="15" t="n">
        <v>7.74865974026288</v>
      </c>
      <c r="L3069" s="15" t="n">
        <v>85</v>
      </c>
      <c r="M3069" s="25" t="n">
        <v>7.47378481</v>
      </c>
      <c r="N3069" s="0" t="str">
        <f aca="false">A3069&amp;"_"&amp;B3069</f>
        <v>MAW745_2</v>
      </c>
      <c r="O3069" s="0" t="n">
        <f aca="false">HLOOKUP(N3069,UP!$C$15:$AH$16,2,0)</f>
        <v>0</v>
      </c>
    </row>
    <row r="3070" customFormat="false" ht="15.75" hidden="false" customHeight="true" outlineLevel="0" collapsed="false">
      <c r="A3070" s="21" t="s">
        <v>55</v>
      </c>
      <c r="B3070" s="26" t="n">
        <v>2</v>
      </c>
      <c r="C3070" s="27" t="s">
        <v>56</v>
      </c>
      <c r="D3070" s="27" t="n">
        <v>1098</v>
      </c>
      <c r="E3070" s="24" t="s">
        <v>92</v>
      </c>
      <c r="F3070" s="15" t="n">
        <v>1</v>
      </c>
      <c r="G3070" s="15" t="n">
        <v>0</v>
      </c>
      <c r="H3070" s="2" t="n">
        <f aca="false">MAX(I3070:J3070)</f>
        <v>0</v>
      </c>
      <c r="I3070" s="15" t="n">
        <v>0</v>
      </c>
      <c r="J3070" s="15" t="n">
        <v>0</v>
      </c>
      <c r="K3070" s="15" t="n">
        <v>8.00524932024483</v>
      </c>
      <c r="L3070" s="15" t="n">
        <v>85</v>
      </c>
      <c r="M3070" s="25" t="n">
        <v>7.47378481</v>
      </c>
      <c r="N3070" s="0" t="str">
        <f aca="false">A3070&amp;"_"&amp;B3070</f>
        <v>MAW745_2</v>
      </c>
      <c r="O3070" s="0" t="n">
        <f aca="false">HLOOKUP(N3070,UP!$C$15:$AH$16,2,0)</f>
        <v>0</v>
      </c>
    </row>
    <row r="3071" customFormat="false" ht="15.75" hidden="false" customHeight="true" outlineLevel="0" collapsed="false">
      <c r="A3071" s="21" t="s">
        <v>55</v>
      </c>
      <c r="B3071" s="26" t="n">
        <v>2</v>
      </c>
      <c r="C3071" s="27" t="s">
        <v>83</v>
      </c>
      <c r="D3071" s="27" t="n">
        <v>1099</v>
      </c>
      <c r="E3071" s="24" t="s">
        <v>92</v>
      </c>
      <c r="F3071" s="15" t="n">
        <v>1</v>
      </c>
      <c r="G3071" s="15" t="n">
        <v>0</v>
      </c>
      <c r="H3071" s="2" t="n">
        <f aca="false">MAX(I3071:J3071)</f>
        <v>0</v>
      </c>
      <c r="I3071" s="15" t="n">
        <v>0</v>
      </c>
      <c r="J3071" s="15" t="n">
        <v>0</v>
      </c>
      <c r="K3071" s="15" t="n">
        <v>4.06160806219356</v>
      </c>
      <c r="L3071" s="15" t="n">
        <v>85</v>
      </c>
      <c r="M3071" s="25" t="n">
        <v>7.47378481</v>
      </c>
      <c r="N3071" s="0" t="str">
        <f aca="false">A3071&amp;"_"&amp;B3071</f>
        <v>MAW745_2</v>
      </c>
      <c r="O3071" s="0" t="n">
        <f aca="false">HLOOKUP(N3071,UP!$C$15:$AH$16,2,0)</f>
        <v>0</v>
      </c>
    </row>
    <row r="3072" customFormat="false" ht="15.75" hidden="false" customHeight="true" outlineLevel="0" collapsed="false">
      <c r="A3072" s="21" t="s">
        <v>55</v>
      </c>
      <c r="B3072" s="26" t="n">
        <v>1</v>
      </c>
      <c r="C3072" s="27" t="s">
        <v>100</v>
      </c>
      <c r="D3072" s="27" t="n">
        <v>1280</v>
      </c>
      <c r="E3072" s="24" t="s">
        <v>92</v>
      </c>
      <c r="F3072" s="15" t="n">
        <v>1</v>
      </c>
      <c r="G3072" s="15" t="n">
        <v>0</v>
      </c>
      <c r="H3072" s="2" t="n">
        <f aca="false">MAX(I3072:J3072)</f>
        <v>0</v>
      </c>
      <c r="I3072" s="15" t="n">
        <v>0</v>
      </c>
      <c r="J3072" s="15" t="n">
        <v>0</v>
      </c>
      <c r="K3072" s="15" t="n">
        <v>9.39422597221322</v>
      </c>
      <c r="L3072" s="15" t="n">
        <v>85</v>
      </c>
      <c r="M3072" s="25" t="n">
        <v>7.47378481</v>
      </c>
      <c r="N3072" s="0" t="str">
        <f aca="false">A3072&amp;"_"&amp;B3072</f>
        <v>MAW745_1</v>
      </c>
      <c r="O3072" s="0" t="n">
        <f aca="false">HLOOKUP(N3072,UP!$C$15:$AH$16,2,0)</f>
        <v>0</v>
      </c>
    </row>
    <row r="3073" customFormat="false" ht="15.75" hidden="false" customHeight="true" outlineLevel="0" collapsed="false">
      <c r="A3073" s="21" t="s">
        <v>55</v>
      </c>
      <c r="B3073" s="26" t="n">
        <v>1</v>
      </c>
      <c r="C3073" s="27" t="s">
        <v>56</v>
      </c>
      <c r="D3073" s="27" t="n">
        <v>1282</v>
      </c>
      <c r="E3073" s="24" t="s">
        <v>92</v>
      </c>
      <c r="F3073" s="15" t="n">
        <v>1</v>
      </c>
      <c r="G3073" s="15" t="n">
        <v>0</v>
      </c>
      <c r="H3073" s="2" t="n">
        <f aca="false">MAX(I3073:J3073)</f>
        <v>0</v>
      </c>
      <c r="I3073" s="15" t="n">
        <v>0</v>
      </c>
      <c r="J3073" s="15" t="n">
        <v>0</v>
      </c>
      <c r="K3073" s="15" t="n">
        <v>11.7900045298408</v>
      </c>
      <c r="L3073" s="15" t="n">
        <v>85</v>
      </c>
      <c r="M3073" s="25" t="n">
        <v>7.47378481</v>
      </c>
      <c r="N3073" s="0" t="str">
        <f aca="false">A3073&amp;"_"&amp;B3073</f>
        <v>MAW745_1</v>
      </c>
      <c r="O3073" s="0" t="n">
        <f aca="false">HLOOKUP(N3073,UP!$C$15:$AH$16,2,0)</f>
        <v>0</v>
      </c>
    </row>
    <row r="3074" customFormat="false" ht="15.75" hidden="false" customHeight="true" outlineLevel="0" collapsed="false">
      <c r="A3074" s="21" t="s">
        <v>55</v>
      </c>
      <c r="B3074" s="26" t="n">
        <v>1</v>
      </c>
      <c r="C3074" s="27" t="s">
        <v>56</v>
      </c>
      <c r="D3074" s="27" t="n">
        <v>1084</v>
      </c>
      <c r="E3074" s="24" t="s">
        <v>92</v>
      </c>
      <c r="F3074" s="15" t="n">
        <v>1</v>
      </c>
      <c r="G3074" s="15" t="n">
        <v>0</v>
      </c>
      <c r="H3074" s="2" t="n">
        <f aca="false">MAX(I3074:J3074)</f>
        <v>0</v>
      </c>
      <c r="I3074" s="15" t="n">
        <v>0</v>
      </c>
      <c r="J3074" s="15" t="n">
        <v>0</v>
      </c>
      <c r="K3074" s="15" t="n">
        <v>8.28830681833327</v>
      </c>
      <c r="L3074" s="15" t="n">
        <v>85</v>
      </c>
      <c r="M3074" s="25" t="n">
        <v>7.47378481</v>
      </c>
      <c r="N3074" s="0" t="str">
        <f aca="false">A3074&amp;"_"&amp;B3074</f>
        <v>MAW745_1</v>
      </c>
      <c r="O3074" s="0" t="n">
        <f aca="false">HLOOKUP(N3074,UP!$C$15:$AH$16,2,0)</f>
        <v>0</v>
      </c>
    </row>
    <row r="3075" customFormat="false" ht="15.75" hidden="false" customHeight="true" outlineLevel="0" collapsed="false">
      <c r="A3075" s="21" t="s">
        <v>55</v>
      </c>
      <c r="B3075" s="26" t="n">
        <v>1</v>
      </c>
      <c r="C3075" s="27" t="s">
        <v>95</v>
      </c>
      <c r="D3075" s="27" t="n">
        <v>1054</v>
      </c>
      <c r="E3075" s="24" t="s">
        <v>92</v>
      </c>
      <c r="F3075" s="15" t="n">
        <v>1</v>
      </c>
      <c r="G3075" s="15" t="n">
        <v>0</v>
      </c>
      <c r="H3075" s="2" t="n">
        <f aca="false">MAX(I3075:J3075)</f>
        <v>0</v>
      </c>
      <c r="I3075" s="15" t="n">
        <v>0</v>
      </c>
      <c r="J3075" s="15" t="n">
        <v>0</v>
      </c>
      <c r="K3075" s="15" t="n">
        <v>7.28723831926688</v>
      </c>
      <c r="L3075" s="15" t="n">
        <v>85</v>
      </c>
      <c r="M3075" s="25" t="n">
        <v>7.47378481</v>
      </c>
      <c r="N3075" s="0" t="str">
        <f aca="false">A3075&amp;"_"&amp;B3075</f>
        <v>MAW745_1</v>
      </c>
      <c r="O3075" s="0" t="n">
        <f aca="false">HLOOKUP(N3075,UP!$C$15:$AH$16,2,0)</f>
        <v>0</v>
      </c>
    </row>
    <row r="3076" customFormat="false" ht="15.75" hidden="false" customHeight="true" outlineLevel="0" collapsed="false">
      <c r="A3076" s="21" t="s">
        <v>55</v>
      </c>
      <c r="B3076" s="26" t="n">
        <v>1</v>
      </c>
      <c r="C3076" s="27" t="s">
        <v>56</v>
      </c>
      <c r="D3076" s="27" t="n">
        <v>1048</v>
      </c>
      <c r="E3076" s="24" t="s">
        <v>92</v>
      </c>
      <c r="F3076" s="15" t="n">
        <v>1</v>
      </c>
      <c r="G3076" s="15" t="n">
        <v>0</v>
      </c>
      <c r="H3076" s="2" t="n">
        <f aca="false">MAX(I3076:J3076)</f>
        <v>0</v>
      </c>
      <c r="I3076" s="15" t="n">
        <v>0</v>
      </c>
      <c r="J3076" s="15" t="n">
        <v>0</v>
      </c>
      <c r="K3076" s="15" t="n">
        <v>6.16883133458892</v>
      </c>
      <c r="L3076" s="15" t="n">
        <v>85</v>
      </c>
      <c r="M3076" s="25" t="n">
        <v>7.47378481</v>
      </c>
      <c r="N3076" s="0" t="str">
        <f aca="false">A3076&amp;"_"&amp;B3076</f>
        <v>MAW745_1</v>
      </c>
      <c r="O3076" s="0" t="n">
        <f aca="false">HLOOKUP(N3076,UP!$C$15:$AH$16,2,0)</f>
        <v>0</v>
      </c>
    </row>
    <row r="3077" customFormat="false" ht="15.75" hidden="false" customHeight="true" outlineLevel="0" collapsed="false">
      <c r="A3077" s="21" t="s">
        <v>55</v>
      </c>
      <c r="B3077" s="26" t="n">
        <v>1</v>
      </c>
      <c r="C3077" s="27" t="s">
        <v>56</v>
      </c>
      <c r="D3077" s="27" t="n">
        <v>1245</v>
      </c>
      <c r="E3077" s="24" t="s">
        <v>92</v>
      </c>
      <c r="F3077" s="15" t="n">
        <v>1</v>
      </c>
      <c r="G3077" s="15" t="n">
        <v>0</v>
      </c>
      <c r="H3077" s="2" t="n">
        <f aca="false">MAX(I3077:J3077)</f>
        <v>0</v>
      </c>
      <c r="I3077" s="15" t="n">
        <v>0</v>
      </c>
      <c r="J3077" s="15" t="n">
        <v>0</v>
      </c>
      <c r="K3077" s="15" t="n">
        <v>6.30022844732531</v>
      </c>
      <c r="L3077" s="15" t="n">
        <v>85</v>
      </c>
      <c r="M3077" s="25" t="n">
        <v>7.47378481</v>
      </c>
      <c r="N3077" s="0" t="str">
        <f aca="false">A3077&amp;"_"&amp;B3077</f>
        <v>MAW745_1</v>
      </c>
      <c r="O3077" s="0" t="n">
        <f aca="false">HLOOKUP(N3077,UP!$C$15:$AH$16,2,0)</f>
        <v>0</v>
      </c>
    </row>
    <row r="3078" customFormat="false" ht="15.75" hidden="false" customHeight="true" outlineLevel="0" collapsed="false">
      <c r="A3078" s="21" t="s">
        <v>55</v>
      </c>
      <c r="B3078" s="26" t="n">
        <v>1</v>
      </c>
      <c r="C3078" s="27" t="s">
        <v>56</v>
      </c>
      <c r="D3078" s="27" t="n">
        <v>1237</v>
      </c>
      <c r="E3078" s="24" t="s">
        <v>92</v>
      </c>
      <c r="F3078" s="15" t="n">
        <v>1</v>
      </c>
      <c r="G3078" s="15" t="n">
        <v>0</v>
      </c>
      <c r="H3078" s="2" t="n">
        <f aca="false">MAX(I3078:J3078)</f>
        <v>0</v>
      </c>
      <c r="I3078" s="15" t="n">
        <v>0</v>
      </c>
      <c r="J3078" s="15" t="n">
        <v>0</v>
      </c>
      <c r="K3078" s="15" t="n">
        <v>6.80178371447092</v>
      </c>
      <c r="L3078" s="15" t="n">
        <v>85</v>
      </c>
      <c r="M3078" s="25" t="n">
        <v>7.47378481</v>
      </c>
      <c r="N3078" s="0" t="str">
        <f aca="false">A3078&amp;"_"&amp;B3078</f>
        <v>MAW745_1</v>
      </c>
      <c r="O3078" s="0" t="n">
        <f aca="false">HLOOKUP(N3078,UP!$C$15:$AH$16,2,0)</f>
        <v>0</v>
      </c>
    </row>
    <row r="3079" customFormat="false" ht="15.75" hidden="false" customHeight="true" outlineLevel="0" collapsed="false">
      <c r="A3079" s="21" t="s">
        <v>55</v>
      </c>
      <c r="B3079" s="26" t="n">
        <v>1</v>
      </c>
      <c r="C3079" s="27" t="s">
        <v>56</v>
      </c>
      <c r="D3079" s="27" t="n">
        <v>1235</v>
      </c>
      <c r="E3079" s="24" t="s">
        <v>92</v>
      </c>
      <c r="F3079" s="15" t="n">
        <v>1</v>
      </c>
      <c r="G3079" s="15" t="n">
        <v>0</v>
      </c>
      <c r="H3079" s="2" t="n">
        <f aca="false">MAX(I3079:J3079)</f>
        <v>0</v>
      </c>
      <c r="I3079" s="15" t="n">
        <v>0</v>
      </c>
      <c r="J3079" s="15" t="n">
        <v>0</v>
      </c>
      <c r="K3079" s="15" t="n">
        <v>5.11199956592131</v>
      </c>
      <c r="L3079" s="15" t="n">
        <v>85</v>
      </c>
      <c r="M3079" s="25" t="n">
        <v>7.47378481</v>
      </c>
      <c r="N3079" s="0" t="str">
        <f aca="false">A3079&amp;"_"&amp;B3079</f>
        <v>MAW745_1</v>
      </c>
      <c r="O3079" s="0" t="n">
        <f aca="false">HLOOKUP(N3079,UP!$C$15:$AH$16,2,0)</f>
        <v>0</v>
      </c>
    </row>
    <row r="3080" customFormat="false" ht="15.75" hidden="false" customHeight="true" outlineLevel="0" collapsed="false">
      <c r="A3080" s="21" t="s">
        <v>55</v>
      </c>
      <c r="B3080" s="26" t="n">
        <v>1</v>
      </c>
      <c r="C3080" s="27" t="s">
        <v>56</v>
      </c>
      <c r="D3080" s="27" t="n">
        <v>1032</v>
      </c>
      <c r="E3080" s="24" t="s">
        <v>92</v>
      </c>
      <c r="F3080" s="15" t="n">
        <v>1</v>
      </c>
      <c r="G3080" s="15" t="n">
        <v>0</v>
      </c>
      <c r="H3080" s="2" t="n">
        <f aca="false">MAX(I3080:J3080)</f>
        <v>0</v>
      </c>
      <c r="I3080" s="15" t="n">
        <v>0</v>
      </c>
      <c r="J3080" s="15" t="n">
        <v>0</v>
      </c>
      <c r="K3080" s="15" t="n">
        <v>8.78287204182464</v>
      </c>
      <c r="L3080" s="15" t="n">
        <v>85</v>
      </c>
      <c r="M3080" s="25" t="n">
        <v>7.47378481</v>
      </c>
      <c r="N3080" s="0" t="str">
        <f aca="false">A3080&amp;"_"&amp;B3080</f>
        <v>MAW745_1</v>
      </c>
      <c r="O3080" s="0" t="n">
        <f aca="false">HLOOKUP(N3080,UP!$C$15:$AH$16,2,0)</f>
        <v>0</v>
      </c>
    </row>
    <row r="3081" customFormat="false" ht="15.75" hidden="false" customHeight="true" outlineLevel="0" collapsed="false">
      <c r="A3081" s="21" t="s">
        <v>55</v>
      </c>
      <c r="B3081" s="26" t="n">
        <v>1</v>
      </c>
      <c r="C3081" s="27" t="s">
        <v>56</v>
      </c>
      <c r="D3081" s="27" t="n">
        <v>1227</v>
      </c>
      <c r="E3081" s="24" t="s">
        <v>92</v>
      </c>
      <c r="F3081" s="15" t="n">
        <v>1</v>
      </c>
      <c r="G3081" s="15" t="n">
        <v>0</v>
      </c>
      <c r="H3081" s="2" t="n">
        <f aca="false">MAX(I3081:J3081)</f>
        <v>0</v>
      </c>
      <c r="I3081" s="15" t="n">
        <v>0</v>
      </c>
      <c r="J3081" s="15" t="n">
        <v>0</v>
      </c>
      <c r="K3081" s="15" t="n">
        <v>7.07989320412996</v>
      </c>
      <c r="L3081" s="15" t="n">
        <v>85</v>
      </c>
      <c r="M3081" s="25" t="n">
        <v>7.47378481</v>
      </c>
      <c r="N3081" s="0" t="str">
        <f aca="false">A3081&amp;"_"&amp;B3081</f>
        <v>MAW745_1</v>
      </c>
      <c r="O3081" s="0" t="n">
        <f aca="false">HLOOKUP(N3081,UP!$C$15:$AH$16,2,0)</f>
        <v>0</v>
      </c>
    </row>
    <row r="3082" customFormat="false" ht="15.75" hidden="false" customHeight="true" outlineLevel="0" collapsed="false">
      <c r="A3082" s="21" t="s">
        <v>55</v>
      </c>
      <c r="B3082" s="26" t="n">
        <v>1</v>
      </c>
      <c r="C3082" s="27" t="s">
        <v>56</v>
      </c>
      <c r="D3082" s="27" t="n">
        <v>1226</v>
      </c>
      <c r="E3082" s="24" t="s">
        <v>92</v>
      </c>
      <c r="F3082" s="15" t="n">
        <v>1</v>
      </c>
      <c r="G3082" s="15" t="n">
        <v>0</v>
      </c>
      <c r="H3082" s="2" t="n">
        <f aca="false">MAX(I3082:J3082)</f>
        <v>0</v>
      </c>
      <c r="I3082" s="15" t="n">
        <v>0</v>
      </c>
      <c r="J3082" s="15" t="n">
        <v>0</v>
      </c>
      <c r="K3082" s="15" t="n">
        <v>7.85417798351533</v>
      </c>
      <c r="L3082" s="15" t="n">
        <v>85</v>
      </c>
      <c r="M3082" s="25" t="n">
        <v>7.47378481</v>
      </c>
      <c r="N3082" s="0" t="str">
        <f aca="false">A3082&amp;"_"&amp;B3082</f>
        <v>MAW745_1</v>
      </c>
      <c r="O3082" s="0" t="n">
        <f aca="false">HLOOKUP(N3082,UP!$C$15:$AH$16,2,0)</f>
        <v>0</v>
      </c>
    </row>
    <row r="3083" customFormat="false" ht="15.75" hidden="false" customHeight="true" outlineLevel="0" collapsed="false">
      <c r="A3083" s="21" t="s">
        <v>55</v>
      </c>
      <c r="B3083" s="26" t="n">
        <v>1</v>
      </c>
      <c r="C3083" s="27" t="s">
        <v>56</v>
      </c>
      <c r="D3083" s="27" t="n">
        <v>1021</v>
      </c>
      <c r="E3083" s="24" t="s">
        <v>92</v>
      </c>
      <c r="F3083" s="15" t="n">
        <v>1</v>
      </c>
      <c r="G3083" s="15" t="n">
        <v>0</v>
      </c>
      <c r="H3083" s="2" t="n">
        <f aca="false">MAX(I3083:J3083)</f>
        <v>0</v>
      </c>
      <c r="I3083" s="15" t="n">
        <v>0</v>
      </c>
      <c r="J3083" s="15" t="n">
        <v>0</v>
      </c>
      <c r="K3083" s="15" t="n">
        <v>6.00955258705192</v>
      </c>
      <c r="L3083" s="15" t="n">
        <v>85</v>
      </c>
      <c r="M3083" s="25" t="n">
        <v>7.47378481</v>
      </c>
      <c r="N3083" s="0" t="str">
        <f aca="false">A3083&amp;"_"&amp;B3083</f>
        <v>MAW745_1</v>
      </c>
      <c r="O3083" s="0" t="n">
        <f aca="false">HLOOKUP(N3083,UP!$C$15:$AH$16,2,0)</f>
        <v>0</v>
      </c>
    </row>
    <row r="3084" customFormat="false" ht="15.75" hidden="false" customHeight="true" outlineLevel="0" collapsed="false">
      <c r="A3084" s="21" t="s">
        <v>55</v>
      </c>
      <c r="B3084" s="26" t="n">
        <v>1</v>
      </c>
      <c r="C3084" s="27" t="s">
        <v>56</v>
      </c>
      <c r="D3084" s="27" t="n">
        <v>1013</v>
      </c>
      <c r="E3084" s="24" t="s">
        <v>92</v>
      </c>
      <c r="F3084" s="15" t="n">
        <v>1</v>
      </c>
      <c r="G3084" s="15" t="n">
        <v>0</v>
      </c>
      <c r="H3084" s="2" t="n">
        <f aca="false">MAX(I3084:J3084)</f>
        <v>0</v>
      </c>
      <c r="I3084" s="15" t="n">
        <v>0</v>
      </c>
      <c r="J3084" s="15" t="n">
        <v>0</v>
      </c>
      <c r="K3084" s="15" t="n">
        <v>5.81426333372314</v>
      </c>
      <c r="L3084" s="15" t="n">
        <v>85</v>
      </c>
      <c r="M3084" s="25" t="n">
        <v>7.47378481</v>
      </c>
      <c r="N3084" s="0" t="str">
        <f aca="false">A3084&amp;"_"&amp;B3084</f>
        <v>MAW745_1</v>
      </c>
      <c r="O3084" s="0" t="n">
        <f aca="false">HLOOKUP(N3084,UP!$C$15:$AH$16,2,0)</f>
        <v>0</v>
      </c>
    </row>
    <row r="3085" customFormat="false" ht="15.75" hidden="false" customHeight="true" outlineLevel="0" collapsed="false">
      <c r="A3085" s="21" t="s">
        <v>55</v>
      </c>
      <c r="B3085" s="26" t="n">
        <v>1</v>
      </c>
      <c r="C3085" s="27" t="s">
        <v>56</v>
      </c>
      <c r="D3085" s="27" t="n">
        <v>1014</v>
      </c>
      <c r="E3085" s="24" t="s">
        <v>92</v>
      </c>
      <c r="F3085" s="15" t="n">
        <v>1</v>
      </c>
      <c r="G3085" s="15" t="n">
        <v>0</v>
      </c>
      <c r="H3085" s="2" t="n">
        <f aca="false">MAX(I3085:J3085)</f>
        <v>0</v>
      </c>
      <c r="I3085" s="15" t="n">
        <v>0</v>
      </c>
      <c r="J3085" s="15" t="n">
        <v>0</v>
      </c>
      <c r="K3085" s="15" t="n">
        <v>7.72772887920834</v>
      </c>
      <c r="L3085" s="15" t="n">
        <v>85</v>
      </c>
      <c r="M3085" s="25" t="n">
        <v>7.47378481</v>
      </c>
      <c r="N3085" s="0" t="str">
        <f aca="false">A3085&amp;"_"&amp;B3085</f>
        <v>MAW745_1</v>
      </c>
      <c r="O3085" s="0" t="n">
        <f aca="false">HLOOKUP(N3085,UP!$C$15:$AH$16,2,0)</f>
        <v>0</v>
      </c>
    </row>
    <row r="3086" customFormat="false" ht="15.75" hidden="false" customHeight="true" outlineLevel="0" collapsed="false">
      <c r="A3086" s="21" t="s">
        <v>55</v>
      </c>
      <c r="B3086" s="26" t="n">
        <v>1</v>
      </c>
      <c r="C3086" s="27" t="s">
        <v>56</v>
      </c>
      <c r="D3086" s="27" t="n">
        <v>1008</v>
      </c>
      <c r="E3086" s="24" t="s">
        <v>92</v>
      </c>
      <c r="F3086" s="15" t="n">
        <v>1</v>
      </c>
      <c r="G3086" s="15" t="n">
        <v>0</v>
      </c>
      <c r="H3086" s="2" t="n">
        <f aca="false">MAX(I3086:J3086)</f>
        <v>0</v>
      </c>
      <c r="I3086" s="15" t="n">
        <v>0</v>
      </c>
      <c r="J3086" s="15" t="n">
        <v>0</v>
      </c>
      <c r="K3086" s="15" t="n">
        <v>8.51764308204533</v>
      </c>
      <c r="L3086" s="15" t="n">
        <v>85</v>
      </c>
      <c r="M3086" s="25" t="n">
        <v>7.47378481</v>
      </c>
      <c r="N3086" s="0" t="str">
        <f aca="false">A3086&amp;"_"&amp;B3086</f>
        <v>MAW745_1</v>
      </c>
      <c r="O3086" s="0" t="n">
        <f aca="false">HLOOKUP(N3086,UP!$C$15:$AH$16,2,0)</f>
        <v>0</v>
      </c>
    </row>
    <row r="3087" customFormat="false" ht="15.75" hidden="false" customHeight="true" outlineLevel="0" collapsed="false">
      <c r="A3087" s="21" t="s">
        <v>55</v>
      </c>
      <c r="B3087" s="26" t="n">
        <v>1</v>
      </c>
      <c r="C3087" s="27" t="s">
        <v>56</v>
      </c>
      <c r="D3087" s="27" t="n">
        <v>1201</v>
      </c>
      <c r="E3087" s="24" t="s">
        <v>92</v>
      </c>
      <c r="F3087" s="15" t="n">
        <v>1</v>
      </c>
      <c r="G3087" s="15" t="n">
        <v>0</v>
      </c>
      <c r="H3087" s="2" t="n">
        <f aca="false">MAX(I3087:J3087)</f>
        <v>0</v>
      </c>
      <c r="I3087" s="15" t="n">
        <v>0</v>
      </c>
      <c r="J3087" s="15" t="n">
        <v>0</v>
      </c>
      <c r="K3087" s="15" t="n">
        <v>8.95738751373156</v>
      </c>
      <c r="L3087" s="15" t="n">
        <v>85</v>
      </c>
      <c r="M3087" s="25" t="n">
        <v>7.47378481</v>
      </c>
      <c r="N3087" s="0" t="str">
        <f aca="false">A3087&amp;"_"&amp;B3087</f>
        <v>MAW745_1</v>
      </c>
      <c r="O3087" s="0" t="n">
        <f aca="false">HLOOKUP(N3087,UP!$C$15:$AH$16,2,0)</f>
        <v>0</v>
      </c>
    </row>
    <row r="3088" customFormat="false" ht="15.75" hidden="false" customHeight="true" outlineLevel="0" collapsed="false">
      <c r="A3088" s="21" t="s">
        <v>49</v>
      </c>
      <c r="B3088" s="28" t="n">
        <v>2</v>
      </c>
      <c r="C3088" s="29" t="s">
        <v>83</v>
      </c>
      <c r="D3088" s="30" t="n">
        <v>4486</v>
      </c>
      <c r="E3088" s="24" t="s">
        <v>92</v>
      </c>
      <c r="F3088" s="15" t="n">
        <v>1</v>
      </c>
      <c r="G3088" s="15" t="n">
        <v>0</v>
      </c>
      <c r="H3088" s="2" t="n">
        <f aca="false">MAX(I3088:J3088)</f>
        <v>0</v>
      </c>
      <c r="I3088" s="15" t="n">
        <v>0</v>
      </c>
      <c r="J3088" s="15" t="n">
        <v>0</v>
      </c>
      <c r="K3088" s="15" t="n">
        <v>8.8031353144403</v>
      </c>
      <c r="L3088" s="15" t="n">
        <v>85</v>
      </c>
      <c r="M3088" s="25" t="n">
        <v>7.47378481</v>
      </c>
      <c r="N3088" s="0" t="str">
        <f aca="false">A3088&amp;"_"&amp;B3088</f>
        <v>MAW746_2</v>
      </c>
      <c r="O3088" s="0" t="n">
        <f aca="false">HLOOKUP(N3088,UP!$C$15:$AH$16,2,0)</f>
        <v>1</v>
      </c>
    </row>
    <row r="3089" customFormat="false" ht="15.75" hidden="false" customHeight="true" outlineLevel="0" collapsed="false">
      <c r="A3089" s="21" t="s">
        <v>49</v>
      </c>
      <c r="B3089" s="28" t="n">
        <v>1</v>
      </c>
      <c r="C3089" s="29" t="s">
        <v>56</v>
      </c>
      <c r="D3089" s="30" t="n">
        <v>4584</v>
      </c>
      <c r="E3089" s="24" t="s">
        <v>92</v>
      </c>
      <c r="F3089" s="15" t="n">
        <v>1</v>
      </c>
      <c r="G3089" s="15" t="n">
        <v>0</v>
      </c>
      <c r="H3089" s="2" t="n">
        <f aca="false">MAX(I3089:J3089)</f>
        <v>0</v>
      </c>
      <c r="I3089" s="15" t="n">
        <v>0</v>
      </c>
      <c r="J3089" s="15" t="n">
        <v>0</v>
      </c>
      <c r="K3089" s="15" t="n">
        <v>7.66422943769766</v>
      </c>
      <c r="L3089" s="15" t="n">
        <v>85</v>
      </c>
      <c r="M3089" s="25" t="n">
        <v>7.47378481</v>
      </c>
      <c r="N3089" s="0" t="str">
        <f aca="false">A3089&amp;"_"&amp;B3089</f>
        <v>MAW746_1</v>
      </c>
      <c r="O3089" s="0" t="n">
        <f aca="false">HLOOKUP(N3089,UP!$C$15:$AH$16,2,0)</f>
        <v>1</v>
      </c>
    </row>
    <row r="3090" customFormat="false" ht="15.75" hidden="false" customHeight="true" outlineLevel="0" collapsed="false">
      <c r="A3090" s="21" t="s">
        <v>49</v>
      </c>
      <c r="B3090" s="28" t="n">
        <v>1</v>
      </c>
      <c r="C3090" s="29" t="s">
        <v>56</v>
      </c>
      <c r="D3090" s="30" t="n">
        <v>4725</v>
      </c>
      <c r="E3090" s="24" t="s">
        <v>92</v>
      </c>
      <c r="F3090" s="15" t="n">
        <v>1</v>
      </c>
      <c r="G3090" s="15" t="n">
        <v>0</v>
      </c>
      <c r="H3090" s="2" t="n">
        <f aca="false">MAX(I3090:J3090)</f>
        <v>0</v>
      </c>
      <c r="I3090" s="15" t="n">
        <v>0</v>
      </c>
      <c r="J3090" s="15" t="n">
        <v>0</v>
      </c>
      <c r="K3090" s="15" t="n">
        <v>5.96886896218793</v>
      </c>
      <c r="L3090" s="15" t="n">
        <v>85</v>
      </c>
      <c r="M3090" s="25" t="n">
        <v>7.47378481</v>
      </c>
      <c r="N3090" s="0" t="str">
        <f aca="false">A3090&amp;"_"&amp;B3090</f>
        <v>MAW746_1</v>
      </c>
      <c r="O3090" s="0" t="n">
        <f aca="false">HLOOKUP(N3090,UP!$C$15:$AH$16,2,0)</f>
        <v>1</v>
      </c>
    </row>
    <row r="3091" customFormat="false" ht="15.75" hidden="false" customHeight="true" outlineLevel="0" collapsed="false">
      <c r="A3091" s="21" t="s">
        <v>49</v>
      </c>
      <c r="B3091" s="28" t="n">
        <v>1</v>
      </c>
      <c r="C3091" s="29" t="s">
        <v>56</v>
      </c>
      <c r="D3091" s="30" t="n">
        <v>4938</v>
      </c>
      <c r="E3091" s="24" t="s">
        <v>92</v>
      </c>
      <c r="F3091" s="15" t="n">
        <v>1</v>
      </c>
      <c r="G3091" s="15" t="n">
        <v>0</v>
      </c>
      <c r="H3091" s="2" t="n">
        <f aca="false">MAX(I3091:J3091)</f>
        <v>0</v>
      </c>
      <c r="I3091" s="15" t="n">
        <v>0</v>
      </c>
      <c r="J3091" s="15" t="n">
        <v>0</v>
      </c>
      <c r="K3091" s="15" t="n">
        <v>5.45655374020377</v>
      </c>
      <c r="L3091" s="15" t="n">
        <v>85</v>
      </c>
      <c r="M3091" s="25" t="n">
        <v>7.47378481</v>
      </c>
      <c r="N3091" s="0" t="str">
        <f aca="false">A3091&amp;"_"&amp;B3091</f>
        <v>MAW746_1</v>
      </c>
      <c r="O3091" s="0" t="n">
        <f aca="false">HLOOKUP(N3091,UP!$C$15:$AH$16,2,0)</f>
        <v>1</v>
      </c>
    </row>
    <row r="3092" customFormat="false" ht="15.75" hidden="false" customHeight="true" outlineLevel="0" collapsed="false">
      <c r="A3092" s="21" t="s">
        <v>49</v>
      </c>
      <c r="B3092" s="28" t="n">
        <v>1</v>
      </c>
      <c r="C3092" s="29" t="s">
        <v>56</v>
      </c>
      <c r="D3092" s="30" t="n">
        <v>4922</v>
      </c>
      <c r="E3092" s="24" t="s">
        <v>92</v>
      </c>
      <c r="F3092" s="15" t="n">
        <v>1</v>
      </c>
      <c r="G3092" s="15" t="n">
        <v>0</v>
      </c>
      <c r="H3092" s="2" t="n">
        <f aca="false">MAX(I3092:J3092)</f>
        <v>0</v>
      </c>
      <c r="I3092" s="15" t="n">
        <v>0</v>
      </c>
      <c r="J3092" s="15" t="n">
        <v>0</v>
      </c>
      <c r="K3092" s="15" t="n">
        <v>5.67245969532173</v>
      </c>
      <c r="L3092" s="15" t="n">
        <v>85</v>
      </c>
      <c r="M3092" s="25" t="n">
        <v>7.47378481</v>
      </c>
      <c r="N3092" s="0" t="str">
        <f aca="false">A3092&amp;"_"&amp;B3092</f>
        <v>MAW746_1</v>
      </c>
      <c r="O3092" s="0" t="n">
        <f aca="false">HLOOKUP(N3092,UP!$C$15:$AH$16,2,0)</f>
        <v>1</v>
      </c>
    </row>
    <row r="3093" customFormat="false" ht="15.75" hidden="false" customHeight="true" outlineLevel="0" collapsed="false">
      <c r="A3093" s="21" t="s">
        <v>49</v>
      </c>
      <c r="B3093" s="28" t="n">
        <v>2</v>
      </c>
      <c r="C3093" s="29" t="s">
        <v>56</v>
      </c>
      <c r="D3093" s="30" t="n">
        <v>4040</v>
      </c>
      <c r="E3093" s="24" t="s">
        <v>92</v>
      </c>
      <c r="F3093" s="15" t="n">
        <v>1</v>
      </c>
      <c r="G3093" s="15" t="n">
        <v>0</v>
      </c>
      <c r="H3093" s="2" t="n">
        <f aca="false">MAX(I3093:J3093)</f>
        <v>0</v>
      </c>
      <c r="I3093" s="15" t="n">
        <v>0</v>
      </c>
      <c r="J3093" s="15" t="n">
        <v>0</v>
      </c>
      <c r="K3093" s="15" t="n">
        <v>6.75835119603504</v>
      </c>
      <c r="L3093" s="15" t="n">
        <v>85</v>
      </c>
      <c r="M3093" s="25" t="n">
        <v>7.47378481</v>
      </c>
      <c r="N3093" s="0" t="str">
        <f aca="false">A3093&amp;"_"&amp;B3093</f>
        <v>MAW746_2</v>
      </c>
      <c r="O3093" s="0" t="n">
        <f aca="false">HLOOKUP(N3093,UP!$C$15:$AH$16,2,0)</f>
        <v>1</v>
      </c>
    </row>
    <row r="3094" customFormat="false" ht="15.75" hidden="false" customHeight="true" outlineLevel="0" collapsed="false">
      <c r="A3094" s="21" t="s">
        <v>49</v>
      </c>
      <c r="B3094" s="28" t="n">
        <v>2</v>
      </c>
      <c r="C3094" s="29" t="s">
        <v>56</v>
      </c>
      <c r="D3094" s="30" t="n">
        <v>4028</v>
      </c>
      <c r="E3094" s="24" t="s">
        <v>92</v>
      </c>
      <c r="F3094" s="15" t="n">
        <v>1</v>
      </c>
      <c r="G3094" s="15" t="n">
        <v>0</v>
      </c>
      <c r="H3094" s="2" t="n">
        <f aca="false">MAX(I3094:J3094)</f>
        <v>0</v>
      </c>
      <c r="I3094" s="15" t="n">
        <v>0</v>
      </c>
      <c r="J3094" s="15" t="n">
        <v>0</v>
      </c>
      <c r="K3094" s="15" t="n">
        <v>6.04238223028193</v>
      </c>
      <c r="L3094" s="15" t="n">
        <v>85</v>
      </c>
      <c r="M3094" s="25" t="n">
        <v>7.47378481</v>
      </c>
      <c r="N3094" s="0" t="str">
        <f aca="false">A3094&amp;"_"&amp;B3094</f>
        <v>MAW746_2</v>
      </c>
      <c r="O3094" s="0" t="n">
        <f aca="false">HLOOKUP(N3094,UP!$C$15:$AH$16,2,0)</f>
        <v>1</v>
      </c>
    </row>
    <row r="3095" customFormat="false" ht="15.75" hidden="false" customHeight="true" outlineLevel="0" collapsed="false">
      <c r="A3095" s="21" t="s">
        <v>49</v>
      </c>
      <c r="B3095" s="28" t="n">
        <v>2</v>
      </c>
      <c r="C3095" s="29" t="s">
        <v>76</v>
      </c>
      <c r="D3095" s="30" t="n">
        <v>4047</v>
      </c>
      <c r="E3095" s="24" t="s">
        <v>92</v>
      </c>
      <c r="F3095" s="15" t="n">
        <v>1</v>
      </c>
      <c r="G3095" s="15" t="n">
        <v>0</v>
      </c>
      <c r="H3095" s="2" t="n">
        <f aca="false">MAX(I3095:J3095)</f>
        <v>0</v>
      </c>
      <c r="I3095" s="15" t="n">
        <v>0</v>
      </c>
      <c r="J3095" s="15" t="n">
        <v>0</v>
      </c>
      <c r="K3095" s="15" t="n">
        <v>8.90131008486498</v>
      </c>
      <c r="L3095" s="15" t="n">
        <v>85</v>
      </c>
      <c r="M3095" s="25" t="n">
        <v>7.47378481</v>
      </c>
      <c r="N3095" s="0" t="str">
        <f aca="false">A3095&amp;"_"&amp;B3095</f>
        <v>MAW746_2</v>
      </c>
      <c r="O3095" s="0" t="n">
        <f aca="false">HLOOKUP(N3095,UP!$C$15:$AH$16,2,0)</f>
        <v>1</v>
      </c>
    </row>
    <row r="3096" customFormat="false" ht="15.75" hidden="false" customHeight="true" outlineLevel="0" collapsed="false">
      <c r="A3096" s="21" t="s">
        <v>49</v>
      </c>
      <c r="B3096" s="28" t="n">
        <v>2</v>
      </c>
      <c r="C3096" s="29" t="s">
        <v>56</v>
      </c>
      <c r="D3096" s="30" t="n">
        <v>4022</v>
      </c>
      <c r="E3096" s="24" t="s">
        <v>92</v>
      </c>
      <c r="F3096" s="15" t="n">
        <v>1</v>
      </c>
      <c r="G3096" s="15" t="n">
        <v>0</v>
      </c>
      <c r="H3096" s="2" t="n">
        <f aca="false">MAX(I3096:J3096)</f>
        <v>0</v>
      </c>
      <c r="I3096" s="15" t="n">
        <v>0</v>
      </c>
      <c r="J3096" s="15" t="n">
        <v>0</v>
      </c>
      <c r="K3096" s="15" t="n">
        <v>8.69082337707447</v>
      </c>
      <c r="L3096" s="15" t="n">
        <v>85</v>
      </c>
      <c r="M3096" s="25" t="n">
        <v>7.47378481</v>
      </c>
      <c r="N3096" s="0" t="str">
        <f aca="false">A3096&amp;"_"&amp;B3096</f>
        <v>MAW746_2</v>
      </c>
      <c r="O3096" s="0" t="n">
        <f aca="false">HLOOKUP(N3096,UP!$C$15:$AH$16,2,0)</f>
        <v>1</v>
      </c>
    </row>
    <row r="3097" customFormat="false" ht="15.75" hidden="false" customHeight="true" outlineLevel="0" collapsed="false">
      <c r="A3097" s="21" t="s">
        <v>49</v>
      </c>
      <c r="B3097" s="28" t="n">
        <v>2</v>
      </c>
      <c r="C3097" s="29" t="s">
        <v>56</v>
      </c>
      <c r="D3097" s="30" t="n">
        <v>4017</v>
      </c>
      <c r="E3097" s="24" t="s">
        <v>92</v>
      </c>
      <c r="F3097" s="15" t="n">
        <v>1</v>
      </c>
      <c r="G3097" s="15" t="n">
        <v>0</v>
      </c>
      <c r="H3097" s="2" t="n">
        <f aca="false">MAX(I3097:J3097)</f>
        <v>0</v>
      </c>
      <c r="I3097" s="15" t="n">
        <v>0</v>
      </c>
      <c r="J3097" s="15" t="n">
        <v>0</v>
      </c>
      <c r="K3097" s="15" t="n">
        <v>7.92490308812927</v>
      </c>
      <c r="L3097" s="15" t="n">
        <v>85</v>
      </c>
      <c r="M3097" s="25" t="n">
        <v>7.47378481</v>
      </c>
      <c r="N3097" s="0" t="str">
        <f aca="false">A3097&amp;"_"&amp;B3097</f>
        <v>MAW746_2</v>
      </c>
      <c r="O3097" s="0" t="n">
        <f aca="false">HLOOKUP(N3097,UP!$C$15:$AH$16,2,0)</f>
        <v>1</v>
      </c>
    </row>
    <row r="3098" customFormat="false" ht="15.75" hidden="false" customHeight="true" outlineLevel="0" collapsed="false">
      <c r="A3098" s="21" t="s">
        <v>49</v>
      </c>
      <c r="B3098" s="28" t="n">
        <v>2</v>
      </c>
      <c r="C3098" s="29" t="s">
        <v>56</v>
      </c>
      <c r="D3098" s="30" t="n">
        <v>4232</v>
      </c>
      <c r="E3098" s="24" t="s">
        <v>92</v>
      </c>
      <c r="F3098" s="15" t="n">
        <v>1</v>
      </c>
      <c r="G3098" s="15" t="n">
        <v>0</v>
      </c>
      <c r="H3098" s="2" t="n">
        <f aca="false">MAX(I3098:J3098)</f>
        <v>0</v>
      </c>
      <c r="I3098" s="15" t="n">
        <v>0</v>
      </c>
      <c r="J3098" s="15" t="n">
        <v>0</v>
      </c>
      <c r="K3098" s="15" t="n">
        <v>6.71546845631354</v>
      </c>
      <c r="L3098" s="15" t="n">
        <v>85</v>
      </c>
      <c r="M3098" s="25" t="n">
        <v>7.47378481</v>
      </c>
      <c r="N3098" s="0" t="str">
        <f aca="false">A3098&amp;"_"&amp;B3098</f>
        <v>MAW746_2</v>
      </c>
      <c r="O3098" s="0" t="n">
        <f aca="false">HLOOKUP(N3098,UP!$C$15:$AH$16,2,0)</f>
        <v>1</v>
      </c>
    </row>
    <row r="3099" customFormat="false" ht="15.75" hidden="false" customHeight="true" outlineLevel="0" collapsed="false">
      <c r="A3099" s="21" t="s">
        <v>49</v>
      </c>
      <c r="B3099" s="28" t="n">
        <v>2</v>
      </c>
      <c r="C3099" s="29" t="s">
        <v>56</v>
      </c>
      <c r="D3099" s="30" t="n">
        <v>4223</v>
      </c>
      <c r="E3099" s="24" t="s">
        <v>92</v>
      </c>
      <c r="F3099" s="15" t="n">
        <v>1</v>
      </c>
      <c r="G3099" s="15" t="n">
        <v>0</v>
      </c>
      <c r="H3099" s="2" t="n">
        <f aca="false">MAX(I3099:J3099)</f>
        <v>0</v>
      </c>
      <c r="I3099" s="15" t="n">
        <v>0</v>
      </c>
      <c r="J3099" s="15" t="n">
        <v>0</v>
      </c>
      <c r="K3099" s="15" t="n">
        <v>8.22845947828239</v>
      </c>
      <c r="L3099" s="15" t="n">
        <v>85</v>
      </c>
      <c r="M3099" s="25" t="n">
        <v>7.47378481</v>
      </c>
      <c r="N3099" s="0" t="str">
        <f aca="false">A3099&amp;"_"&amp;B3099</f>
        <v>MAW746_2</v>
      </c>
      <c r="O3099" s="0" t="n">
        <f aca="false">HLOOKUP(N3099,UP!$C$15:$AH$16,2,0)</f>
        <v>1</v>
      </c>
    </row>
    <row r="3100" customFormat="false" ht="15.75" hidden="false" customHeight="true" outlineLevel="0" collapsed="false">
      <c r="A3100" s="21" t="s">
        <v>49</v>
      </c>
      <c r="B3100" s="28" t="n">
        <v>2</v>
      </c>
      <c r="C3100" s="29" t="s">
        <v>56</v>
      </c>
      <c r="D3100" s="30" t="n">
        <v>4000</v>
      </c>
      <c r="E3100" s="24" t="s">
        <v>92</v>
      </c>
      <c r="F3100" s="15" t="n">
        <v>1</v>
      </c>
      <c r="G3100" s="15" t="n">
        <v>0</v>
      </c>
      <c r="H3100" s="2" t="n">
        <f aca="false">MAX(I3100:J3100)</f>
        <v>0</v>
      </c>
      <c r="I3100" s="15" t="n">
        <v>0</v>
      </c>
      <c r="J3100" s="15" t="n">
        <v>0</v>
      </c>
      <c r="K3100" s="15" t="n">
        <v>8.81778299018766</v>
      </c>
      <c r="L3100" s="15" t="n">
        <v>85</v>
      </c>
      <c r="M3100" s="25" t="n">
        <v>7.47378481</v>
      </c>
      <c r="N3100" s="0" t="str">
        <f aca="false">A3100&amp;"_"&amp;B3100</f>
        <v>MAW746_2</v>
      </c>
      <c r="O3100" s="0" t="n">
        <f aca="false">HLOOKUP(N3100,UP!$C$15:$AH$16,2,0)</f>
        <v>1</v>
      </c>
    </row>
    <row r="3101" customFormat="false" ht="15.75" hidden="false" customHeight="true" outlineLevel="0" collapsed="false">
      <c r="A3101" s="21" t="s">
        <v>49</v>
      </c>
      <c r="B3101" s="28" t="n">
        <v>2</v>
      </c>
      <c r="C3101" s="29" t="s">
        <v>56</v>
      </c>
      <c r="D3101" s="30" t="n">
        <v>4007</v>
      </c>
      <c r="E3101" s="24" t="s">
        <v>92</v>
      </c>
      <c r="F3101" s="15" t="n">
        <v>1</v>
      </c>
      <c r="G3101" s="15" t="n">
        <v>0</v>
      </c>
      <c r="H3101" s="2" t="n">
        <f aca="false">MAX(I3101:J3101)</f>
        <v>0</v>
      </c>
      <c r="I3101" s="15" t="n">
        <v>0</v>
      </c>
      <c r="J3101" s="15" t="n">
        <v>0</v>
      </c>
      <c r="K3101" s="15" t="n">
        <v>5.49511679002659</v>
      </c>
      <c r="L3101" s="15" t="n">
        <v>85</v>
      </c>
      <c r="M3101" s="25" t="n">
        <v>7.47378481</v>
      </c>
      <c r="N3101" s="0" t="str">
        <f aca="false">A3101&amp;"_"&amp;B3101</f>
        <v>MAW746_2</v>
      </c>
      <c r="O3101" s="0" t="n">
        <f aca="false">HLOOKUP(N3101,UP!$C$15:$AH$16,2,0)</f>
        <v>1</v>
      </c>
    </row>
    <row r="3102" customFormat="false" ht="15.75" hidden="false" customHeight="true" outlineLevel="0" collapsed="false">
      <c r="A3102" s="21" t="s">
        <v>49</v>
      </c>
      <c r="B3102" s="28" t="n">
        <v>4</v>
      </c>
      <c r="C3102" s="29" t="s">
        <v>56</v>
      </c>
      <c r="D3102" s="30" t="n">
        <v>4524</v>
      </c>
      <c r="E3102" s="24" t="s">
        <v>92</v>
      </c>
      <c r="F3102" s="15" t="n">
        <v>1</v>
      </c>
      <c r="G3102" s="15" t="n">
        <v>0</v>
      </c>
      <c r="H3102" s="2" t="n">
        <f aca="false">MAX(I3102:J3102)</f>
        <v>0</v>
      </c>
      <c r="I3102" s="15" t="n">
        <v>0</v>
      </c>
      <c r="J3102" s="15" t="n">
        <v>0</v>
      </c>
      <c r="K3102" s="15" t="n">
        <v>9.43553791560792</v>
      </c>
      <c r="L3102" s="15" t="n">
        <v>85</v>
      </c>
      <c r="M3102" s="25" t="n">
        <v>7.47378481</v>
      </c>
      <c r="N3102" s="0" t="str">
        <f aca="false">A3102&amp;"_"&amp;B3102</f>
        <v>MAW746_4</v>
      </c>
      <c r="O3102" s="0" t="n">
        <f aca="false">HLOOKUP(N3102,UP!$C$15:$AH$16,2,0)</f>
        <v>1</v>
      </c>
    </row>
    <row r="3103" customFormat="false" ht="15.75" hidden="false" customHeight="true" outlineLevel="0" collapsed="false">
      <c r="A3103" s="21" t="s">
        <v>49</v>
      </c>
      <c r="B3103" s="28" t="n">
        <v>4</v>
      </c>
      <c r="C3103" s="29" t="s">
        <v>56</v>
      </c>
      <c r="D3103" s="30" t="n">
        <v>4670</v>
      </c>
      <c r="E3103" s="24" t="s">
        <v>92</v>
      </c>
      <c r="F3103" s="15" t="n">
        <v>1</v>
      </c>
      <c r="G3103" s="15" t="n">
        <v>0</v>
      </c>
      <c r="H3103" s="2" t="n">
        <f aca="false">MAX(I3103:J3103)</f>
        <v>0</v>
      </c>
      <c r="I3103" s="15" t="n">
        <v>0</v>
      </c>
      <c r="J3103" s="15" t="n">
        <v>0</v>
      </c>
      <c r="K3103" s="15" t="n">
        <v>8.26490195306403</v>
      </c>
      <c r="L3103" s="15" t="n">
        <v>85</v>
      </c>
      <c r="M3103" s="25" t="n">
        <v>7.47378481</v>
      </c>
      <c r="N3103" s="0" t="str">
        <f aca="false">A3103&amp;"_"&amp;B3103</f>
        <v>MAW746_4</v>
      </c>
      <c r="O3103" s="0" t="n">
        <f aca="false">HLOOKUP(N3103,UP!$C$15:$AH$16,2,0)</f>
        <v>1</v>
      </c>
    </row>
    <row r="3104" customFormat="false" ht="15.75" hidden="false" customHeight="true" outlineLevel="0" collapsed="false">
      <c r="A3104" s="21" t="s">
        <v>49</v>
      </c>
      <c r="B3104" s="28" t="n">
        <v>4</v>
      </c>
      <c r="C3104" s="29" t="s">
        <v>56</v>
      </c>
      <c r="D3104" s="30" t="n">
        <v>4127</v>
      </c>
      <c r="E3104" s="24" t="s">
        <v>92</v>
      </c>
      <c r="F3104" s="15" t="n">
        <v>1</v>
      </c>
      <c r="G3104" s="15" t="n">
        <v>0</v>
      </c>
      <c r="H3104" s="2" t="n">
        <f aca="false">MAX(I3104:J3104)</f>
        <v>0</v>
      </c>
      <c r="I3104" s="15" t="n">
        <v>0</v>
      </c>
      <c r="J3104" s="15" t="n">
        <v>0</v>
      </c>
      <c r="K3104" s="15" t="n">
        <v>9.77208102862373</v>
      </c>
      <c r="L3104" s="15" t="n">
        <v>85</v>
      </c>
      <c r="M3104" s="25" t="n">
        <v>7.47378481</v>
      </c>
      <c r="N3104" s="0" t="str">
        <f aca="false">A3104&amp;"_"&amp;B3104</f>
        <v>MAW746_4</v>
      </c>
      <c r="O3104" s="0" t="n">
        <f aca="false">HLOOKUP(N3104,UP!$C$15:$AH$16,2,0)</f>
        <v>1</v>
      </c>
    </row>
    <row r="3105" customFormat="false" ht="15.75" hidden="false" customHeight="true" outlineLevel="0" collapsed="false">
      <c r="A3105" s="21" t="s">
        <v>49</v>
      </c>
      <c r="B3105" s="28" t="n">
        <v>4</v>
      </c>
      <c r="C3105" s="29" t="s">
        <v>56</v>
      </c>
      <c r="D3105" s="30" t="n">
        <v>4133</v>
      </c>
      <c r="E3105" s="24" t="s">
        <v>92</v>
      </c>
      <c r="F3105" s="15" t="n">
        <v>1</v>
      </c>
      <c r="G3105" s="15" t="n">
        <v>0</v>
      </c>
      <c r="H3105" s="2" t="n">
        <f aca="false">MAX(I3105:J3105)</f>
        <v>0</v>
      </c>
      <c r="I3105" s="15" t="n">
        <v>0</v>
      </c>
      <c r="J3105" s="15" t="n">
        <v>0</v>
      </c>
      <c r="K3105" s="15" t="n">
        <v>7.95765419154295</v>
      </c>
      <c r="L3105" s="15" t="n">
        <v>85</v>
      </c>
      <c r="M3105" s="25" t="n">
        <v>7.47378481</v>
      </c>
      <c r="N3105" s="0" t="str">
        <f aca="false">A3105&amp;"_"&amp;B3105</f>
        <v>MAW746_4</v>
      </c>
      <c r="O3105" s="0" t="n">
        <f aca="false">HLOOKUP(N3105,UP!$C$15:$AH$16,2,0)</f>
        <v>1</v>
      </c>
    </row>
    <row r="3106" customFormat="false" ht="15.75" hidden="false" customHeight="true" outlineLevel="0" collapsed="false">
      <c r="A3106" s="21" t="s">
        <v>49</v>
      </c>
      <c r="B3106" s="28" t="n">
        <v>3</v>
      </c>
      <c r="C3106" s="29" t="s">
        <v>99</v>
      </c>
      <c r="D3106" s="30" t="n">
        <v>4820</v>
      </c>
      <c r="E3106" s="24" t="s">
        <v>92</v>
      </c>
      <c r="F3106" s="15" t="n">
        <v>1</v>
      </c>
      <c r="G3106" s="15" t="n">
        <v>0</v>
      </c>
      <c r="H3106" s="2" t="n">
        <f aca="false">MAX(I3106:J3106)</f>
        <v>0</v>
      </c>
      <c r="I3106" s="15" t="n">
        <v>0</v>
      </c>
      <c r="J3106" s="15" t="n">
        <v>0</v>
      </c>
      <c r="K3106" s="15" t="n">
        <v>6.28318530717959</v>
      </c>
      <c r="L3106" s="15" t="n">
        <v>85</v>
      </c>
      <c r="M3106" s="25" t="n">
        <v>7.47378481</v>
      </c>
      <c r="N3106" s="0" t="str">
        <f aca="false">A3106&amp;"_"&amp;B3106</f>
        <v>MAW746_3</v>
      </c>
      <c r="O3106" s="0" t="n">
        <f aca="false">HLOOKUP(N3106,UP!$C$15:$AH$16,2,0)</f>
        <v>1</v>
      </c>
    </row>
    <row r="3107" customFormat="false" ht="15.75" hidden="false" customHeight="true" outlineLevel="0" collapsed="false">
      <c r="A3107" s="21" t="s">
        <v>49</v>
      </c>
      <c r="B3107" s="28" t="n">
        <v>3</v>
      </c>
      <c r="C3107" s="29" t="s">
        <v>60</v>
      </c>
      <c r="D3107" s="30" t="n">
        <v>4548</v>
      </c>
      <c r="E3107" s="24" t="s">
        <v>92</v>
      </c>
      <c r="F3107" s="15" t="n">
        <v>1</v>
      </c>
      <c r="G3107" s="15" t="n">
        <v>0</v>
      </c>
      <c r="H3107" s="2" t="n">
        <f aca="false">MAX(I3107:J3107)</f>
        <v>0</v>
      </c>
      <c r="I3107" s="15" t="n">
        <v>0</v>
      </c>
      <c r="J3107" s="15" t="n">
        <v>0</v>
      </c>
      <c r="K3107" s="15" t="n">
        <v>10.555594236429</v>
      </c>
      <c r="L3107" s="15" t="n">
        <v>85</v>
      </c>
      <c r="M3107" s="25" t="n">
        <v>7.47378481</v>
      </c>
      <c r="N3107" s="0" t="str">
        <f aca="false">A3107&amp;"_"&amp;B3107</f>
        <v>MAW746_3</v>
      </c>
      <c r="O3107" s="0" t="n">
        <f aca="false">HLOOKUP(N3107,UP!$C$15:$AH$16,2,0)</f>
        <v>1</v>
      </c>
    </row>
    <row r="3108" customFormat="false" ht="15.75" hidden="false" customHeight="true" outlineLevel="0" collapsed="false">
      <c r="A3108" s="21" t="s">
        <v>49</v>
      </c>
      <c r="B3108" s="28" t="n">
        <v>4</v>
      </c>
      <c r="C3108" s="29" t="s">
        <v>56</v>
      </c>
      <c r="D3108" s="30" t="n">
        <v>4492</v>
      </c>
      <c r="E3108" s="24" t="s">
        <v>92</v>
      </c>
      <c r="F3108" s="15" t="n">
        <v>1</v>
      </c>
      <c r="G3108" s="15" t="n">
        <v>0</v>
      </c>
      <c r="H3108" s="2" t="n">
        <f aca="false">MAX(I3108:J3108)</f>
        <v>0</v>
      </c>
      <c r="I3108" s="15" t="n">
        <v>0</v>
      </c>
      <c r="J3108" s="15" t="n">
        <v>0</v>
      </c>
      <c r="K3108" s="15" t="n">
        <v>9.35691955945184</v>
      </c>
      <c r="L3108" s="15" t="n">
        <v>85</v>
      </c>
      <c r="M3108" s="25" t="n">
        <v>7.47378481</v>
      </c>
      <c r="N3108" s="0" t="str">
        <f aca="false">A3108&amp;"_"&amp;B3108</f>
        <v>MAW746_4</v>
      </c>
      <c r="O3108" s="0" t="n">
        <f aca="false">HLOOKUP(N3108,UP!$C$15:$AH$16,2,0)</f>
        <v>1</v>
      </c>
    </row>
    <row r="3109" customFormat="false" ht="15.75" hidden="false" customHeight="true" outlineLevel="0" collapsed="false">
      <c r="A3109" s="21" t="s">
        <v>49</v>
      </c>
      <c r="B3109" s="28" t="n">
        <v>2</v>
      </c>
      <c r="C3109" s="29" t="s">
        <v>83</v>
      </c>
      <c r="D3109" s="30" t="n">
        <v>4058</v>
      </c>
      <c r="E3109" s="24" t="s">
        <v>92</v>
      </c>
      <c r="F3109" s="15" t="n">
        <v>1</v>
      </c>
      <c r="G3109" s="15" t="n">
        <v>0</v>
      </c>
      <c r="H3109" s="2" t="n">
        <f aca="false">MAX(I3109:J3109)</f>
        <v>0</v>
      </c>
      <c r="I3109" s="15" t="n">
        <v>0</v>
      </c>
      <c r="J3109" s="15" t="n">
        <v>0</v>
      </c>
      <c r="K3109" s="15" t="n">
        <v>10.1099593185173</v>
      </c>
      <c r="L3109" s="15" t="n">
        <v>85</v>
      </c>
      <c r="M3109" s="25" t="n">
        <v>7.47378481</v>
      </c>
      <c r="N3109" s="0" t="str">
        <f aca="false">A3109&amp;"_"&amp;B3109</f>
        <v>MAW746_2</v>
      </c>
      <c r="O3109" s="0" t="n">
        <f aca="false">HLOOKUP(N3109,UP!$C$15:$AH$16,2,0)</f>
        <v>1</v>
      </c>
    </row>
    <row r="3110" customFormat="false" ht="15.75" hidden="false" customHeight="true" outlineLevel="0" collapsed="false">
      <c r="A3110" s="21" t="s">
        <v>49</v>
      </c>
      <c r="B3110" s="28" t="n">
        <v>4</v>
      </c>
      <c r="C3110" s="29" t="s">
        <v>56</v>
      </c>
      <c r="D3110" s="30" t="n">
        <v>4491</v>
      </c>
      <c r="E3110" s="24" t="s">
        <v>92</v>
      </c>
      <c r="F3110" s="15" t="n">
        <v>1</v>
      </c>
      <c r="G3110" s="15" t="n">
        <v>0</v>
      </c>
      <c r="H3110" s="2" t="n">
        <f aca="false">MAX(I3110:J3110)</f>
        <v>0</v>
      </c>
      <c r="I3110" s="15" t="n">
        <v>0</v>
      </c>
      <c r="J3110" s="15" t="n">
        <v>0</v>
      </c>
      <c r="K3110" s="15" t="n">
        <v>12.8899546576789</v>
      </c>
      <c r="L3110" s="15" t="n">
        <v>85</v>
      </c>
      <c r="M3110" s="25" t="n">
        <v>7.47378481</v>
      </c>
      <c r="N3110" s="0" t="str">
        <f aca="false">A3110&amp;"_"&amp;B3110</f>
        <v>MAW746_4</v>
      </c>
      <c r="O3110" s="0" t="n">
        <f aca="false">HLOOKUP(N3110,UP!$C$15:$AH$16,2,0)</f>
        <v>1</v>
      </c>
    </row>
    <row r="3111" customFormat="false" ht="15.75" hidden="false" customHeight="true" outlineLevel="0" collapsed="false">
      <c r="A3111" s="21" t="s">
        <v>49</v>
      </c>
      <c r="B3111" s="28" t="n">
        <v>2</v>
      </c>
      <c r="C3111" s="29" t="s">
        <v>56</v>
      </c>
      <c r="D3111" s="30" t="n">
        <v>4054</v>
      </c>
      <c r="E3111" s="24" t="s">
        <v>92</v>
      </c>
      <c r="F3111" s="15" t="n">
        <v>1</v>
      </c>
      <c r="G3111" s="15" t="n">
        <v>0</v>
      </c>
      <c r="H3111" s="2" t="n">
        <f aca="false">MAX(I3111:J3111)</f>
        <v>0</v>
      </c>
      <c r="I3111" s="15" t="n">
        <v>0</v>
      </c>
      <c r="J3111" s="15" t="n">
        <v>0</v>
      </c>
      <c r="K3111" s="15" t="n">
        <v>10.6073519753969</v>
      </c>
      <c r="L3111" s="15" t="n">
        <v>85</v>
      </c>
      <c r="M3111" s="25" t="n">
        <v>7.47378481</v>
      </c>
      <c r="N3111" s="0" t="str">
        <f aca="false">A3111&amp;"_"&amp;B3111</f>
        <v>MAW746_2</v>
      </c>
      <c r="O3111" s="0" t="n">
        <f aca="false">HLOOKUP(N3111,UP!$C$15:$AH$16,2,0)</f>
        <v>1</v>
      </c>
    </row>
    <row r="3112" customFormat="false" ht="15.75" hidden="false" customHeight="true" outlineLevel="0" collapsed="false">
      <c r="A3112" s="21" t="s">
        <v>49</v>
      </c>
      <c r="B3112" s="28" t="n">
        <v>2</v>
      </c>
      <c r="C3112" s="35" t="s">
        <v>83</v>
      </c>
      <c r="D3112" s="30" t="n">
        <v>4277</v>
      </c>
      <c r="E3112" s="24" t="s">
        <v>92</v>
      </c>
      <c r="F3112" s="15" t="n">
        <v>1</v>
      </c>
      <c r="G3112" s="15" t="n">
        <v>0</v>
      </c>
      <c r="H3112" s="2" t="n">
        <f aca="false">MAX(I3112:J3112)</f>
        <v>0</v>
      </c>
      <c r="I3112" s="15" t="n">
        <v>0</v>
      </c>
      <c r="J3112" s="15" t="n">
        <v>0</v>
      </c>
      <c r="K3112" s="15" t="n">
        <v>11.0924924209275</v>
      </c>
      <c r="L3112" s="15" t="n">
        <v>85</v>
      </c>
      <c r="M3112" s="25" t="n">
        <v>7.47378481</v>
      </c>
      <c r="N3112" s="0" t="str">
        <f aca="false">A3112&amp;"_"&amp;B3112</f>
        <v>MAW746_2</v>
      </c>
      <c r="O3112" s="0" t="n">
        <f aca="false">HLOOKUP(N3112,UP!$C$15:$AH$16,2,0)</f>
        <v>1</v>
      </c>
    </row>
    <row r="3113" customFormat="false" ht="15.75" hidden="false" customHeight="true" outlineLevel="0" collapsed="false">
      <c r="A3113" s="21" t="s">
        <v>49</v>
      </c>
      <c r="B3113" s="28" t="n">
        <v>2</v>
      </c>
      <c r="C3113" s="29" t="s">
        <v>56</v>
      </c>
      <c r="D3113" s="30" t="n">
        <v>4279</v>
      </c>
      <c r="E3113" s="24" t="s">
        <v>92</v>
      </c>
      <c r="F3113" s="15" t="n">
        <v>1</v>
      </c>
      <c r="G3113" s="15" t="n">
        <v>0</v>
      </c>
      <c r="H3113" s="2" t="n">
        <f aca="false">MAX(I3113:J3113)</f>
        <v>0</v>
      </c>
      <c r="I3113" s="15" t="n">
        <v>0</v>
      </c>
      <c r="J3113" s="15" t="n">
        <v>0</v>
      </c>
      <c r="K3113" s="15" t="n">
        <v>6.87136999174794</v>
      </c>
      <c r="L3113" s="15" t="n">
        <v>85</v>
      </c>
      <c r="M3113" s="25" t="n">
        <v>7.47378481</v>
      </c>
      <c r="N3113" s="0" t="str">
        <f aca="false">A3113&amp;"_"&amp;B3113</f>
        <v>MAW746_2</v>
      </c>
      <c r="O3113" s="0" t="n">
        <f aca="false">HLOOKUP(N3113,UP!$C$15:$AH$16,2,0)</f>
        <v>1</v>
      </c>
    </row>
    <row r="3114" customFormat="false" ht="15.75" hidden="false" customHeight="true" outlineLevel="0" collapsed="false">
      <c r="A3114" s="21" t="s">
        <v>49</v>
      </c>
      <c r="B3114" s="28" t="n">
        <v>2</v>
      </c>
      <c r="C3114" s="29" t="s">
        <v>56</v>
      </c>
      <c r="D3114" s="30" t="n">
        <v>4450</v>
      </c>
      <c r="E3114" s="24" t="s">
        <v>92</v>
      </c>
      <c r="F3114" s="15" t="n">
        <v>1</v>
      </c>
      <c r="G3114" s="15" t="n">
        <v>0</v>
      </c>
      <c r="H3114" s="2" t="n">
        <f aca="false">MAX(I3114:J3114)</f>
        <v>0</v>
      </c>
      <c r="I3114" s="15" t="n">
        <v>0</v>
      </c>
      <c r="J3114" s="15" t="n">
        <v>0</v>
      </c>
      <c r="K3114" s="15" t="n">
        <v>8.05190197115064</v>
      </c>
      <c r="L3114" s="15" t="n">
        <v>85</v>
      </c>
      <c r="M3114" s="25" t="n">
        <v>7.47378481</v>
      </c>
      <c r="N3114" s="0" t="str">
        <f aca="false">A3114&amp;"_"&amp;B3114</f>
        <v>MAW746_2</v>
      </c>
      <c r="O3114" s="0" t="n">
        <f aca="false">HLOOKUP(N3114,UP!$C$15:$AH$16,2,0)</f>
        <v>1</v>
      </c>
    </row>
    <row r="3115" customFormat="false" ht="15.75" hidden="false" customHeight="true" outlineLevel="0" collapsed="false">
      <c r="A3115" s="21" t="s">
        <v>49</v>
      </c>
      <c r="B3115" s="28" t="n">
        <v>2</v>
      </c>
      <c r="C3115" s="29" t="s">
        <v>56</v>
      </c>
      <c r="D3115" s="30" t="n">
        <v>4301</v>
      </c>
      <c r="E3115" s="24" t="s">
        <v>92</v>
      </c>
      <c r="F3115" s="15" t="n">
        <v>1</v>
      </c>
      <c r="G3115" s="15" t="n">
        <v>0</v>
      </c>
      <c r="H3115" s="2" t="n">
        <f aca="false">MAX(I3115:J3115)</f>
        <v>0</v>
      </c>
      <c r="I3115" s="15" t="n">
        <v>0</v>
      </c>
      <c r="J3115" s="15" t="n">
        <v>0</v>
      </c>
      <c r="K3115" s="15" t="n">
        <v>10.073831003001</v>
      </c>
      <c r="L3115" s="15" t="n">
        <v>85</v>
      </c>
      <c r="M3115" s="25" t="n">
        <v>7.47378481</v>
      </c>
      <c r="N3115" s="0" t="str">
        <f aca="false">A3115&amp;"_"&amp;B3115</f>
        <v>MAW746_2</v>
      </c>
      <c r="O3115" s="0" t="n">
        <f aca="false">HLOOKUP(N3115,UP!$C$15:$AH$16,2,0)</f>
        <v>1</v>
      </c>
    </row>
    <row r="3116" customFormat="false" ht="15.75" hidden="false" customHeight="true" outlineLevel="0" collapsed="false">
      <c r="A3116" s="21" t="s">
        <v>49</v>
      </c>
      <c r="B3116" s="28" t="n">
        <v>2</v>
      </c>
      <c r="C3116" s="29" t="s">
        <v>56</v>
      </c>
      <c r="D3116" s="30" t="n">
        <v>4465</v>
      </c>
      <c r="E3116" s="24" t="s">
        <v>92</v>
      </c>
      <c r="F3116" s="15" t="n">
        <v>1</v>
      </c>
      <c r="G3116" s="15" t="n">
        <v>0</v>
      </c>
      <c r="H3116" s="2" t="n">
        <f aca="false">MAX(I3116:J3116)</f>
        <v>0</v>
      </c>
      <c r="I3116" s="15" t="n">
        <v>0</v>
      </c>
      <c r="J3116" s="15" t="n">
        <v>0</v>
      </c>
      <c r="K3116" s="15" t="n">
        <v>8.84413309856965</v>
      </c>
      <c r="L3116" s="15" t="n">
        <v>85</v>
      </c>
      <c r="M3116" s="25" t="n">
        <v>7.47378481</v>
      </c>
      <c r="N3116" s="0" t="str">
        <f aca="false">A3116&amp;"_"&amp;B3116</f>
        <v>MAW746_2</v>
      </c>
      <c r="O3116" s="0" t="n">
        <f aca="false">HLOOKUP(N3116,UP!$C$15:$AH$16,2,0)</f>
        <v>1</v>
      </c>
    </row>
    <row r="3117" customFormat="false" ht="15.75" hidden="false" customHeight="true" outlineLevel="0" collapsed="false">
      <c r="A3117" s="21" t="s">
        <v>49</v>
      </c>
      <c r="B3117" s="28" t="n">
        <v>2</v>
      </c>
      <c r="C3117" s="29" t="s">
        <v>67</v>
      </c>
      <c r="D3117" s="30" t="n">
        <v>4290</v>
      </c>
      <c r="E3117" s="24" t="s">
        <v>92</v>
      </c>
      <c r="F3117" s="15" t="n">
        <v>1</v>
      </c>
      <c r="G3117" s="15" t="n">
        <v>0</v>
      </c>
      <c r="H3117" s="2" t="n">
        <f aca="false">MAX(I3117:J3117)</f>
        <v>0</v>
      </c>
      <c r="I3117" s="15" t="n">
        <v>0</v>
      </c>
      <c r="J3117" s="15" t="n">
        <v>0</v>
      </c>
      <c r="K3117" s="15" t="n">
        <v>7.18796399141345</v>
      </c>
      <c r="L3117" s="15" t="n">
        <v>85</v>
      </c>
      <c r="M3117" s="25" t="n">
        <v>7.47378481</v>
      </c>
      <c r="N3117" s="0" t="str">
        <f aca="false">A3117&amp;"_"&amp;B3117</f>
        <v>MAW746_2</v>
      </c>
      <c r="O3117" s="0" t="n">
        <f aca="false">HLOOKUP(N3117,UP!$C$15:$AH$16,2,0)</f>
        <v>1</v>
      </c>
    </row>
    <row r="3118" customFormat="false" ht="15.75" hidden="false" customHeight="true" outlineLevel="0" collapsed="false">
      <c r="A3118" s="21" t="s">
        <v>59</v>
      </c>
      <c r="B3118" s="28" t="n">
        <v>1</v>
      </c>
      <c r="C3118" s="34" t="s">
        <v>56</v>
      </c>
      <c r="D3118" s="34" t="n">
        <v>7048</v>
      </c>
      <c r="E3118" s="24" t="s">
        <v>92</v>
      </c>
      <c r="F3118" s="15" t="n">
        <v>1</v>
      </c>
      <c r="G3118" s="15" t="n">
        <v>0</v>
      </c>
      <c r="H3118" s="2" t="n">
        <f aca="false">MAX(I3118:J3118)</f>
        <v>0</v>
      </c>
      <c r="I3118" s="15" t="n">
        <v>0</v>
      </c>
      <c r="J3118" s="15" t="n">
        <v>0</v>
      </c>
      <c r="K3118" s="15" t="n">
        <v>4.79340280093914</v>
      </c>
      <c r="L3118" s="15" t="n">
        <v>85</v>
      </c>
      <c r="M3118" s="25" t="n">
        <v>7.47378481</v>
      </c>
      <c r="N3118" s="0" t="str">
        <f aca="false">A3118&amp;"_"&amp;B3118</f>
        <v>MAW748_1</v>
      </c>
      <c r="O3118" s="0" t="n">
        <f aca="false">HLOOKUP(N3118,UP!$C$15:$AH$16,2,0)</f>
        <v>0</v>
      </c>
    </row>
    <row r="3119" customFormat="false" ht="15.75" hidden="false" customHeight="true" outlineLevel="0" collapsed="false">
      <c r="A3119" s="21" t="s">
        <v>59</v>
      </c>
      <c r="B3119" s="28" t="n">
        <v>1</v>
      </c>
      <c r="C3119" s="34" t="s">
        <v>56</v>
      </c>
      <c r="D3119" s="34" t="n">
        <v>7045</v>
      </c>
      <c r="E3119" s="24" t="s">
        <v>92</v>
      </c>
      <c r="F3119" s="15" t="n">
        <v>1</v>
      </c>
      <c r="G3119" s="15" t="n">
        <v>0</v>
      </c>
      <c r="H3119" s="2" t="n">
        <f aca="false">MAX(I3119:J3119)</f>
        <v>0</v>
      </c>
      <c r="I3119" s="15" t="n">
        <v>0</v>
      </c>
      <c r="J3119" s="15" t="n">
        <v>0</v>
      </c>
      <c r="K3119" s="15" t="n">
        <v>4.14788405044277</v>
      </c>
      <c r="L3119" s="15" t="n">
        <v>85</v>
      </c>
      <c r="M3119" s="25" t="n">
        <v>7.47378481</v>
      </c>
      <c r="N3119" s="0" t="str">
        <f aca="false">A3119&amp;"_"&amp;B3119</f>
        <v>MAW748_1</v>
      </c>
      <c r="O3119" s="0" t="n">
        <f aca="false">HLOOKUP(N3119,UP!$C$15:$AH$16,2,0)</f>
        <v>0</v>
      </c>
    </row>
    <row r="3120" customFormat="false" ht="15.75" hidden="false" customHeight="true" outlineLevel="0" collapsed="false">
      <c r="A3120" s="21" t="s">
        <v>59</v>
      </c>
      <c r="B3120" s="28" t="n">
        <v>1</v>
      </c>
      <c r="C3120" s="34" t="s">
        <v>56</v>
      </c>
      <c r="D3120" s="34" t="n">
        <v>8558</v>
      </c>
      <c r="E3120" s="24" t="s">
        <v>92</v>
      </c>
      <c r="F3120" s="15" t="n">
        <v>1</v>
      </c>
      <c r="G3120" s="15" t="n">
        <v>0</v>
      </c>
      <c r="H3120" s="2" t="n">
        <f aca="false">MAX(I3120:J3120)</f>
        <v>0</v>
      </c>
      <c r="I3120" s="15" t="n">
        <v>0</v>
      </c>
      <c r="J3120" s="15" t="n">
        <v>0</v>
      </c>
      <c r="K3120" s="15" t="n">
        <v>7.30357460106555</v>
      </c>
      <c r="L3120" s="15" t="n">
        <v>85</v>
      </c>
      <c r="M3120" s="25" t="n">
        <v>7.47378481</v>
      </c>
      <c r="N3120" s="0" t="str">
        <f aca="false">A3120&amp;"_"&amp;B3120</f>
        <v>MAW748_1</v>
      </c>
      <c r="O3120" s="0" t="n">
        <f aca="false">HLOOKUP(N3120,UP!$C$15:$AH$16,2,0)</f>
        <v>0</v>
      </c>
    </row>
    <row r="3121" customFormat="false" ht="15.75" hidden="false" customHeight="true" outlineLevel="0" collapsed="false">
      <c r="A3121" s="21" t="s">
        <v>59</v>
      </c>
      <c r="B3121" s="28" t="n">
        <v>1</v>
      </c>
      <c r="C3121" s="34" t="s">
        <v>56</v>
      </c>
      <c r="D3121" s="34" t="n">
        <v>8545</v>
      </c>
      <c r="E3121" s="24" t="s">
        <v>92</v>
      </c>
      <c r="F3121" s="15" t="n">
        <v>1</v>
      </c>
      <c r="G3121" s="15" t="n">
        <v>0</v>
      </c>
      <c r="H3121" s="2" t="n">
        <f aca="false">MAX(I3121:J3121)</f>
        <v>0</v>
      </c>
      <c r="I3121" s="15" t="n">
        <v>0</v>
      </c>
      <c r="J3121" s="15" t="n">
        <v>0</v>
      </c>
      <c r="K3121" s="15" t="n">
        <v>9.15004568321295</v>
      </c>
      <c r="L3121" s="15" t="n">
        <v>85</v>
      </c>
      <c r="M3121" s="25" t="n">
        <v>7.47378481</v>
      </c>
      <c r="N3121" s="0" t="str">
        <f aca="false">A3121&amp;"_"&amp;B3121</f>
        <v>MAW748_1</v>
      </c>
      <c r="O3121" s="0" t="n">
        <f aca="false">HLOOKUP(N3121,UP!$C$15:$AH$16,2,0)</f>
        <v>0</v>
      </c>
    </row>
    <row r="3122" customFormat="false" ht="15.75" hidden="false" customHeight="true" outlineLevel="0" collapsed="false">
      <c r="A3122" s="21" t="s">
        <v>59</v>
      </c>
      <c r="B3122" s="28" t="n">
        <v>1</v>
      </c>
      <c r="C3122" s="34" t="s">
        <v>76</v>
      </c>
      <c r="D3122" s="34" t="n">
        <v>7444</v>
      </c>
      <c r="E3122" s="24" t="s">
        <v>92</v>
      </c>
      <c r="F3122" s="15" t="n">
        <v>1</v>
      </c>
      <c r="G3122" s="15" t="n">
        <v>0</v>
      </c>
      <c r="H3122" s="2" t="n">
        <f aca="false">MAX(I3122:J3122)</f>
        <v>0</v>
      </c>
      <c r="I3122" s="15" t="n">
        <v>0</v>
      </c>
      <c r="J3122" s="15" t="n">
        <v>0</v>
      </c>
      <c r="K3122" s="15" t="n">
        <v>6.11220412700796</v>
      </c>
      <c r="L3122" s="15" t="n">
        <v>85</v>
      </c>
      <c r="M3122" s="25" t="n">
        <v>7.47378481</v>
      </c>
      <c r="N3122" s="0" t="str">
        <f aca="false">A3122&amp;"_"&amp;B3122</f>
        <v>MAW748_1</v>
      </c>
      <c r="O3122" s="0" t="n">
        <f aca="false">HLOOKUP(N3122,UP!$C$15:$AH$16,2,0)</f>
        <v>0</v>
      </c>
    </row>
    <row r="3123" customFormat="false" ht="15.75" hidden="false" customHeight="true" outlineLevel="0" collapsed="false">
      <c r="A3123" s="21" t="s">
        <v>59</v>
      </c>
      <c r="B3123" s="28" t="n">
        <v>1</v>
      </c>
      <c r="C3123" s="34" t="s">
        <v>56</v>
      </c>
      <c r="D3123" s="34" t="n">
        <v>7968</v>
      </c>
      <c r="E3123" s="24" t="s">
        <v>92</v>
      </c>
      <c r="F3123" s="15" t="n">
        <v>1</v>
      </c>
      <c r="G3123" s="15" t="n">
        <v>0</v>
      </c>
      <c r="H3123" s="2" t="n">
        <f aca="false">MAX(I3123:J3123)</f>
        <v>0</v>
      </c>
      <c r="I3123" s="15" t="n">
        <v>0</v>
      </c>
      <c r="J3123" s="15" t="n">
        <v>0</v>
      </c>
      <c r="K3123" s="15" t="n">
        <v>8.06415418249964</v>
      </c>
      <c r="L3123" s="15" t="n">
        <v>85</v>
      </c>
      <c r="M3123" s="25" t="n">
        <v>7.47378481</v>
      </c>
      <c r="N3123" s="0" t="str">
        <f aca="false">A3123&amp;"_"&amp;B3123</f>
        <v>MAW748_1</v>
      </c>
      <c r="O3123" s="0" t="n">
        <f aca="false">HLOOKUP(N3123,UP!$C$15:$AH$16,2,0)</f>
        <v>0</v>
      </c>
    </row>
    <row r="3124" customFormat="false" ht="15.75" hidden="false" customHeight="true" outlineLevel="0" collapsed="false">
      <c r="A3124" s="21" t="s">
        <v>59</v>
      </c>
      <c r="B3124" s="28" t="n">
        <v>2</v>
      </c>
      <c r="C3124" s="34" t="s">
        <v>56</v>
      </c>
      <c r="D3124" s="34" t="n">
        <v>7157</v>
      </c>
      <c r="E3124" s="24" t="s">
        <v>92</v>
      </c>
      <c r="F3124" s="15" t="n">
        <v>1</v>
      </c>
      <c r="G3124" s="15" t="n">
        <v>0</v>
      </c>
      <c r="H3124" s="2" t="n">
        <f aca="false">MAX(I3124:J3124)</f>
        <v>0</v>
      </c>
      <c r="I3124" s="15" t="n">
        <v>0</v>
      </c>
      <c r="J3124" s="15" t="n">
        <v>0</v>
      </c>
      <c r="K3124" s="15" t="n">
        <v>4.26675406247298</v>
      </c>
      <c r="L3124" s="15" t="n">
        <v>85</v>
      </c>
      <c r="M3124" s="25" t="n">
        <v>7.47378481</v>
      </c>
      <c r="N3124" s="0" t="str">
        <f aca="false">A3124&amp;"_"&amp;B3124</f>
        <v>MAW748_2</v>
      </c>
      <c r="O3124" s="0" t="n">
        <f aca="false">HLOOKUP(N3124,UP!$C$15:$AH$16,2,0)</f>
        <v>0</v>
      </c>
    </row>
    <row r="3125" customFormat="false" ht="15.75" hidden="false" customHeight="true" outlineLevel="0" collapsed="false">
      <c r="A3125" s="21" t="s">
        <v>59</v>
      </c>
      <c r="B3125" s="28" t="n">
        <v>1</v>
      </c>
      <c r="C3125" s="34" t="s">
        <v>56</v>
      </c>
      <c r="D3125" s="34" t="n">
        <v>7141</v>
      </c>
      <c r="E3125" s="24" t="s">
        <v>92</v>
      </c>
      <c r="F3125" s="15" t="n">
        <v>1</v>
      </c>
      <c r="G3125" s="15" t="n">
        <v>0</v>
      </c>
      <c r="H3125" s="2" t="n">
        <f aca="false">MAX(I3125:J3125)</f>
        <v>0</v>
      </c>
      <c r="I3125" s="15" t="n">
        <v>0</v>
      </c>
      <c r="J3125" s="15" t="n">
        <v>0</v>
      </c>
      <c r="K3125" s="15" t="n">
        <v>5.31651724767001</v>
      </c>
      <c r="L3125" s="15" t="n">
        <v>85</v>
      </c>
      <c r="M3125" s="25" t="n">
        <v>7.47378481</v>
      </c>
      <c r="N3125" s="0" t="str">
        <f aca="false">A3125&amp;"_"&amp;B3125</f>
        <v>MAW748_1</v>
      </c>
      <c r="O3125" s="0" t="n">
        <f aca="false">HLOOKUP(N3125,UP!$C$15:$AH$16,2,0)</f>
        <v>0</v>
      </c>
    </row>
    <row r="3126" customFormat="false" ht="15.75" hidden="false" customHeight="true" outlineLevel="0" collapsed="false">
      <c r="A3126" s="21" t="s">
        <v>59</v>
      </c>
      <c r="B3126" s="28" t="n">
        <v>3</v>
      </c>
      <c r="C3126" s="39" t="s">
        <v>56</v>
      </c>
      <c r="D3126" s="39" t="n">
        <v>7332</v>
      </c>
      <c r="E3126" s="24" t="s">
        <v>92</v>
      </c>
      <c r="F3126" s="15" t="n">
        <v>1</v>
      </c>
      <c r="G3126" s="15" t="n">
        <v>0</v>
      </c>
      <c r="H3126" s="2" t="n">
        <f aca="false">MAX(I3126:J3126)</f>
        <v>0</v>
      </c>
      <c r="I3126" s="15" t="n">
        <v>0</v>
      </c>
      <c r="J3126" s="15" t="n">
        <v>0</v>
      </c>
      <c r="K3126" s="15" t="n">
        <v>6.97944077903142</v>
      </c>
      <c r="L3126" s="15" t="n">
        <v>85</v>
      </c>
      <c r="M3126" s="25" t="n">
        <v>7.47378481</v>
      </c>
      <c r="N3126" s="0" t="str">
        <f aca="false">A3126&amp;"_"&amp;B3126</f>
        <v>MAW748_3</v>
      </c>
      <c r="O3126" s="0" t="n">
        <f aca="false">HLOOKUP(N3126,UP!$C$15:$AH$16,2,0)</f>
        <v>0</v>
      </c>
    </row>
    <row r="3127" customFormat="false" ht="15.75" hidden="false" customHeight="true" outlineLevel="0" collapsed="false">
      <c r="A3127" s="21" t="s">
        <v>59</v>
      </c>
      <c r="B3127" s="28" t="n">
        <v>3</v>
      </c>
      <c r="C3127" s="39" t="s">
        <v>56</v>
      </c>
      <c r="D3127" s="39" t="n">
        <v>7748</v>
      </c>
      <c r="E3127" s="24" t="s">
        <v>92</v>
      </c>
      <c r="F3127" s="15" t="n">
        <v>1</v>
      </c>
      <c r="G3127" s="15" t="n">
        <v>0</v>
      </c>
      <c r="H3127" s="2" t="n">
        <f aca="false">MAX(I3127:J3127)</f>
        <v>0</v>
      </c>
      <c r="I3127" s="15" t="n">
        <v>0</v>
      </c>
      <c r="J3127" s="15" t="n">
        <v>0</v>
      </c>
      <c r="K3127" s="15" t="n">
        <v>9.02139746404845</v>
      </c>
      <c r="L3127" s="15" t="n">
        <v>85</v>
      </c>
      <c r="M3127" s="25" t="n">
        <v>7.47378481</v>
      </c>
      <c r="N3127" s="0" t="str">
        <f aca="false">A3127&amp;"_"&amp;B3127</f>
        <v>MAW748_3</v>
      </c>
      <c r="O3127" s="0" t="n">
        <f aca="false">HLOOKUP(N3127,UP!$C$15:$AH$16,2,0)</f>
        <v>0</v>
      </c>
    </row>
    <row r="3128" customFormat="false" ht="15.75" hidden="false" customHeight="true" outlineLevel="0" collapsed="false">
      <c r="A3128" s="21" t="s">
        <v>59</v>
      </c>
      <c r="B3128" s="28" t="n">
        <v>3</v>
      </c>
      <c r="C3128" s="39" t="s">
        <v>56</v>
      </c>
      <c r="D3128" s="39" t="n">
        <v>7751</v>
      </c>
      <c r="E3128" s="24" t="s">
        <v>92</v>
      </c>
      <c r="F3128" s="15" t="n">
        <v>1</v>
      </c>
      <c r="G3128" s="15" t="n">
        <v>0</v>
      </c>
      <c r="H3128" s="2" t="n">
        <f aca="false">MAX(I3128:J3128)</f>
        <v>0</v>
      </c>
      <c r="I3128" s="15" t="n">
        <v>0</v>
      </c>
      <c r="J3128" s="15" t="n">
        <v>0</v>
      </c>
      <c r="K3128" s="15" t="n">
        <v>3.97961249393487</v>
      </c>
      <c r="L3128" s="15" t="n">
        <v>85</v>
      </c>
      <c r="M3128" s="25" t="n">
        <v>7.47378481</v>
      </c>
      <c r="N3128" s="0" t="str">
        <f aca="false">A3128&amp;"_"&amp;B3128</f>
        <v>MAW748_3</v>
      </c>
      <c r="O3128" s="0" t="n">
        <f aca="false">HLOOKUP(N3128,UP!$C$15:$AH$16,2,0)</f>
        <v>0</v>
      </c>
    </row>
    <row r="3129" customFormat="false" ht="15.75" hidden="false" customHeight="true" outlineLevel="0" collapsed="false">
      <c r="A3129" s="21" t="s">
        <v>59</v>
      </c>
      <c r="B3129" s="28" t="n">
        <v>3</v>
      </c>
      <c r="C3129" s="39" t="s">
        <v>56</v>
      </c>
      <c r="D3129" s="39" t="n">
        <v>7754</v>
      </c>
      <c r="E3129" s="24" t="s">
        <v>92</v>
      </c>
      <c r="F3129" s="15" t="n">
        <v>1</v>
      </c>
      <c r="G3129" s="15" t="n">
        <v>0</v>
      </c>
      <c r="H3129" s="2" t="n">
        <f aca="false">MAX(I3129:J3129)</f>
        <v>0</v>
      </c>
      <c r="I3129" s="15" t="n">
        <v>0</v>
      </c>
      <c r="J3129" s="15" t="n">
        <v>0</v>
      </c>
      <c r="K3129" s="15" t="n">
        <v>7.34484727455209</v>
      </c>
      <c r="L3129" s="15" t="n">
        <v>85</v>
      </c>
      <c r="M3129" s="25" t="n">
        <v>7.47378481</v>
      </c>
      <c r="N3129" s="0" t="str">
        <f aca="false">A3129&amp;"_"&amp;B3129</f>
        <v>MAW748_3</v>
      </c>
      <c r="O3129" s="0" t="n">
        <f aca="false">HLOOKUP(N3129,UP!$C$15:$AH$16,2,0)</f>
        <v>0</v>
      </c>
    </row>
    <row r="3130" customFormat="false" ht="15.75" hidden="false" customHeight="true" outlineLevel="0" collapsed="false">
      <c r="A3130" s="21" t="s">
        <v>69</v>
      </c>
      <c r="B3130" s="12" t="n">
        <v>1</v>
      </c>
      <c r="C3130" s="44" t="s">
        <v>66</v>
      </c>
      <c r="D3130" s="44" t="n">
        <v>18487</v>
      </c>
      <c r="E3130" s="24" t="s">
        <v>92</v>
      </c>
      <c r="F3130" s="15" t="n">
        <v>1</v>
      </c>
      <c r="G3130" s="15" t="n">
        <v>0</v>
      </c>
      <c r="H3130" s="2" t="n">
        <f aca="false">MAX(I3130:J3130)</f>
        <v>0</v>
      </c>
      <c r="I3130" s="15" t="n">
        <v>0</v>
      </c>
      <c r="J3130" s="15" t="n">
        <v>0</v>
      </c>
      <c r="K3130" s="15" t="n">
        <v>8.02378471690101</v>
      </c>
      <c r="L3130" s="15" t="n">
        <v>85</v>
      </c>
      <c r="M3130" s="25" t="n">
        <v>7.47378481</v>
      </c>
      <c r="N3130" s="0" t="str">
        <f aca="false">A3130&amp;"_"&amp;B3130</f>
        <v>MAW750_1</v>
      </c>
      <c r="O3130" s="0" t="n">
        <f aca="false">HLOOKUP(N3130,UP!$C$15:$AH$16,2,0)</f>
        <v>0</v>
      </c>
    </row>
    <row r="3131" customFormat="false" ht="15.75" hidden="false" customHeight="true" outlineLevel="0" collapsed="false">
      <c r="A3131" s="21" t="s">
        <v>69</v>
      </c>
      <c r="B3131" s="12" t="n">
        <v>1</v>
      </c>
      <c r="C3131" s="44" t="s">
        <v>56</v>
      </c>
      <c r="D3131" s="44" t="n">
        <v>18561</v>
      </c>
      <c r="E3131" s="24" t="s">
        <v>92</v>
      </c>
      <c r="F3131" s="15" t="n">
        <v>1</v>
      </c>
      <c r="G3131" s="15" t="n">
        <v>0</v>
      </c>
      <c r="H3131" s="2" t="n">
        <f aca="false">MAX(I3131:J3131)</f>
        <v>0</v>
      </c>
      <c r="I3131" s="15" t="n">
        <v>0</v>
      </c>
      <c r="J3131" s="15" t="n">
        <v>0</v>
      </c>
      <c r="K3131" s="15" t="n">
        <v>7.75423606722301</v>
      </c>
      <c r="L3131" s="15" t="n">
        <v>85</v>
      </c>
      <c r="M3131" s="25" t="n">
        <v>7.47378481</v>
      </c>
      <c r="N3131" s="0" t="str">
        <f aca="false">A3131&amp;"_"&amp;B3131</f>
        <v>MAW750_1</v>
      </c>
      <c r="O3131" s="0" t="n">
        <f aca="false">HLOOKUP(N3131,UP!$C$15:$AH$16,2,0)</f>
        <v>0</v>
      </c>
    </row>
    <row r="3132" customFormat="false" ht="15.75" hidden="false" customHeight="true" outlineLevel="0" collapsed="false">
      <c r="A3132" s="21" t="s">
        <v>69</v>
      </c>
      <c r="B3132" s="12" t="n">
        <v>1</v>
      </c>
      <c r="C3132" s="44" t="s">
        <v>56</v>
      </c>
      <c r="D3132" s="44" t="n">
        <v>18758</v>
      </c>
      <c r="E3132" s="24" t="s">
        <v>92</v>
      </c>
      <c r="F3132" s="15" t="n">
        <v>1</v>
      </c>
      <c r="G3132" s="15" t="n">
        <v>0</v>
      </c>
      <c r="H3132" s="2" t="n">
        <f aca="false">MAX(I3132:J3132)</f>
        <v>0</v>
      </c>
      <c r="I3132" s="15" t="n">
        <v>0</v>
      </c>
      <c r="J3132" s="15" t="n">
        <v>0</v>
      </c>
      <c r="K3132" s="15" t="n">
        <v>7.64706848782743</v>
      </c>
      <c r="L3132" s="15" t="n">
        <v>85</v>
      </c>
      <c r="M3132" s="25" t="n">
        <v>7.47378481</v>
      </c>
      <c r="N3132" s="0" t="str">
        <f aca="false">A3132&amp;"_"&amp;B3132</f>
        <v>MAW750_1</v>
      </c>
      <c r="O3132" s="0" t="n">
        <f aca="false">HLOOKUP(N3132,UP!$C$15:$AH$16,2,0)</f>
        <v>0</v>
      </c>
    </row>
    <row r="3133" customFormat="false" ht="15.75" hidden="false" customHeight="true" outlineLevel="0" collapsed="false">
      <c r="A3133" s="21" t="s">
        <v>69</v>
      </c>
      <c r="B3133" s="12" t="n">
        <v>1</v>
      </c>
      <c r="C3133" s="44" t="s">
        <v>56</v>
      </c>
      <c r="D3133" s="44" t="n">
        <v>19697</v>
      </c>
      <c r="E3133" s="24" t="s">
        <v>92</v>
      </c>
      <c r="F3133" s="15" t="n">
        <v>1</v>
      </c>
      <c r="G3133" s="15" t="n">
        <v>0</v>
      </c>
      <c r="H3133" s="2" t="n">
        <f aca="false">MAX(I3133:J3133)</f>
        <v>0</v>
      </c>
      <c r="I3133" s="15" t="n">
        <v>0</v>
      </c>
      <c r="J3133" s="15" t="n">
        <v>0</v>
      </c>
      <c r="K3133" s="15" t="n">
        <v>11.4121494734303</v>
      </c>
      <c r="L3133" s="15" t="n">
        <v>85</v>
      </c>
      <c r="M3133" s="25" t="n">
        <v>7.47378481</v>
      </c>
      <c r="N3133" s="0" t="str">
        <f aca="false">A3133&amp;"_"&amp;B3133</f>
        <v>MAW750_1</v>
      </c>
      <c r="O3133" s="0" t="n">
        <f aca="false">HLOOKUP(N3133,UP!$C$15:$AH$16,2,0)</f>
        <v>0</v>
      </c>
    </row>
    <row r="3134" customFormat="false" ht="15.75" hidden="false" customHeight="true" outlineLevel="0" collapsed="false">
      <c r="A3134" s="21" t="s">
        <v>69</v>
      </c>
      <c r="B3134" s="12" t="n">
        <v>1</v>
      </c>
      <c r="C3134" s="44" t="s">
        <v>56</v>
      </c>
      <c r="D3134" s="44" t="n">
        <v>23385</v>
      </c>
      <c r="E3134" s="24" t="s">
        <v>92</v>
      </c>
      <c r="F3134" s="15" t="n">
        <v>1</v>
      </c>
      <c r="G3134" s="15" t="n">
        <v>0</v>
      </c>
      <c r="H3134" s="2" t="n">
        <f aca="false">MAX(I3134:J3134)</f>
        <v>0</v>
      </c>
      <c r="I3134" s="15" t="n">
        <v>0</v>
      </c>
      <c r="J3134" s="15" t="n">
        <v>0</v>
      </c>
      <c r="K3134" s="15" t="n">
        <v>6.67635562777635</v>
      </c>
      <c r="L3134" s="15" t="n">
        <v>85</v>
      </c>
      <c r="M3134" s="25" t="n">
        <v>7.47378481</v>
      </c>
      <c r="N3134" s="0" t="str">
        <f aca="false">A3134&amp;"_"&amp;B3134</f>
        <v>MAW750_1</v>
      </c>
      <c r="O3134" s="0" t="n">
        <f aca="false">HLOOKUP(N3134,UP!$C$15:$AH$16,2,0)</f>
        <v>0</v>
      </c>
    </row>
    <row r="3135" customFormat="false" ht="15.75" hidden="false" customHeight="true" outlineLevel="0" collapsed="false">
      <c r="A3135" s="21" t="s">
        <v>69</v>
      </c>
      <c r="B3135" s="12" t="n">
        <v>1</v>
      </c>
      <c r="C3135" s="44" t="s">
        <v>56</v>
      </c>
      <c r="D3135" s="44" t="n">
        <v>23395</v>
      </c>
      <c r="E3135" s="24" t="s">
        <v>92</v>
      </c>
      <c r="F3135" s="15" t="n">
        <v>1</v>
      </c>
      <c r="G3135" s="15" t="n">
        <v>0</v>
      </c>
      <c r="H3135" s="2" t="n">
        <f aca="false">MAX(I3135:J3135)</f>
        <v>0</v>
      </c>
      <c r="I3135" s="15" t="n">
        <v>0</v>
      </c>
      <c r="J3135" s="15" t="n">
        <v>0</v>
      </c>
      <c r="K3135" s="15" t="n">
        <v>7.88936382123554</v>
      </c>
      <c r="L3135" s="15" t="n">
        <v>85</v>
      </c>
      <c r="M3135" s="25" t="n">
        <v>7.47378481</v>
      </c>
      <c r="N3135" s="0" t="str">
        <f aca="false">A3135&amp;"_"&amp;B3135</f>
        <v>MAW750_1</v>
      </c>
      <c r="O3135" s="0" t="n">
        <f aca="false">HLOOKUP(N3135,UP!$C$15:$AH$16,2,0)</f>
        <v>0</v>
      </c>
    </row>
    <row r="3136" customFormat="false" ht="15.75" hidden="false" customHeight="true" outlineLevel="0" collapsed="false">
      <c r="A3136" s="21" t="s">
        <v>69</v>
      </c>
      <c r="B3136" s="12" t="n">
        <v>1</v>
      </c>
      <c r="C3136" s="44" t="s">
        <v>56</v>
      </c>
      <c r="D3136" s="44" t="n">
        <v>23488</v>
      </c>
      <c r="E3136" s="24" t="s">
        <v>92</v>
      </c>
      <c r="F3136" s="15" t="n">
        <v>1</v>
      </c>
      <c r="G3136" s="15" t="n">
        <v>0</v>
      </c>
      <c r="H3136" s="2" t="n">
        <f aca="false">MAX(I3136:J3136)</f>
        <v>0</v>
      </c>
      <c r="I3136" s="15" t="n">
        <v>0</v>
      </c>
      <c r="J3136" s="15" t="n">
        <v>0</v>
      </c>
      <c r="K3136" s="15" t="n">
        <v>7.55073940308673</v>
      </c>
      <c r="L3136" s="15" t="n">
        <v>85</v>
      </c>
      <c r="M3136" s="25" t="n">
        <v>7.47378481</v>
      </c>
      <c r="N3136" s="0" t="str">
        <f aca="false">A3136&amp;"_"&amp;B3136</f>
        <v>MAW750_1</v>
      </c>
      <c r="O3136" s="0" t="n">
        <f aca="false">HLOOKUP(N3136,UP!$C$15:$AH$16,2,0)</f>
        <v>0</v>
      </c>
    </row>
    <row r="3137" customFormat="false" ht="15.75" hidden="false" customHeight="true" outlineLevel="0" collapsed="false">
      <c r="A3137" s="21" t="s">
        <v>69</v>
      </c>
      <c r="B3137" s="12" t="n">
        <v>1</v>
      </c>
      <c r="C3137" s="44" t="s">
        <v>56</v>
      </c>
      <c r="D3137" s="44" t="n">
        <v>23340</v>
      </c>
      <c r="E3137" s="24" t="s">
        <v>92</v>
      </c>
      <c r="F3137" s="15" t="n">
        <v>1</v>
      </c>
      <c r="G3137" s="15" t="n">
        <v>0</v>
      </c>
      <c r="H3137" s="2" t="n">
        <f aca="false">MAX(I3137:J3137)</f>
        <v>0</v>
      </c>
      <c r="I3137" s="15" t="n">
        <v>0</v>
      </c>
      <c r="J3137" s="15" t="n">
        <v>0</v>
      </c>
      <c r="K3137" s="15" t="n">
        <v>8.06211214727481</v>
      </c>
      <c r="L3137" s="15" t="n">
        <v>85</v>
      </c>
      <c r="M3137" s="25" t="n">
        <v>7.47378481</v>
      </c>
      <c r="N3137" s="0" t="str">
        <f aca="false">A3137&amp;"_"&amp;B3137</f>
        <v>MAW750_1</v>
      </c>
      <c r="O3137" s="0" t="n">
        <f aca="false">HLOOKUP(N3137,UP!$C$15:$AH$16,2,0)</f>
        <v>0</v>
      </c>
    </row>
    <row r="3138" customFormat="false" ht="15.75" hidden="false" customHeight="true" outlineLevel="0" collapsed="false">
      <c r="A3138" s="21" t="s">
        <v>69</v>
      </c>
      <c r="B3138" s="12" t="n">
        <v>1</v>
      </c>
      <c r="C3138" s="44" t="s">
        <v>56</v>
      </c>
      <c r="D3138" s="44" t="n">
        <v>18813</v>
      </c>
      <c r="E3138" s="24" t="s">
        <v>92</v>
      </c>
      <c r="F3138" s="15" t="n">
        <v>1</v>
      </c>
      <c r="G3138" s="15" t="n">
        <v>0</v>
      </c>
      <c r="H3138" s="2" t="n">
        <f aca="false">MAX(I3138:J3138)</f>
        <v>0</v>
      </c>
      <c r="I3138" s="15" t="n">
        <v>0</v>
      </c>
      <c r="J3138" s="15" t="n">
        <v>0</v>
      </c>
      <c r="K3138" s="15" t="n">
        <v>9.69252019467157</v>
      </c>
      <c r="L3138" s="15" t="n">
        <v>85</v>
      </c>
      <c r="M3138" s="25" t="n">
        <v>7.47378481</v>
      </c>
      <c r="N3138" s="0" t="str">
        <f aca="false">A3138&amp;"_"&amp;B3138</f>
        <v>MAW750_1</v>
      </c>
      <c r="O3138" s="0" t="n">
        <f aca="false">HLOOKUP(N3138,UP!$C$15:$AH$16,2,0)</f>
        <v>0</v>
      </c>
    </row>
    <row r="3139" customFormat="false" ht="15.75" hidden="false" customHeight="true" outlineLevel="0" collapsed="false">
      <c r="A3139" s="21" t="s">
        <v>69</v>
      </c>
      <c r="B3139" s="12" t="n">
        <v>1</v>
      </c>
      <c r="C3139" s="44" t="s">
        <v>77</v>
      </c>
      <c r="D3139" s="44" t="n">
        <v>19678</v>
      </c>
      <c r="E3139" s="24" t="s">
        <v>92</v>
      </c>
      <c r="F3139" s="15" t="n">
        <v>1</v>
      </c>
      <c r="G3139" s="15" t="n">
        <v>0</v>
      </c>
      <c r="H3139" s="2" t="n">
        <f aca="false">MAX(I3139:J3139)</f>
        <v>0</v>
      </c>
      <c r="I3139" s="15" t="n">
        <v>0</v>
      </c>
      <c r="J3139" s="15" t="n">
        <v>0</v>
      </c>
      <c r="K3139" s="15" t="n">
        <v>9.18193284864689</v>
      </c>
      <c r="L3139" s="15" t="n">
        <v>85</v>
      </c>
      <c r="M3139" s="25" t="n">
        <v>7.47378481</v>
      </c>
      <c r="N3139" s="0" t="str">
        <f aca="false">A3139&amp;"_"&amp;B3139</f>
        <v>MAW750_1</v>
      </c>
      <c r="O3139" s="0" t="n">
        <f aca="false">HLOOKUP(N3139,UP!$C$15:$AH$16,2,0)</f>
        <v>0</v>
      </c>
    </row>
    <row r="3140" customFormat="false" ht="15.75" hidden="false" customHeight="true" outlineLevel="0" collapsed="false">
      <c r="A3140" s="21" t="s">
        <v>69</v>
      </c>
      <c r="B3140" s="12" t="n">
        <v>1</v>
      </c>
      <c r="C3140" s="44" t="s">
        <v>97</v>
      </c>
      <c r="D3140" s="44" t="n">
        <v>19693</v>
      </c>
      <c r="E3140" s="24" t="s">
        <v>92</v>
      </c>
      <c r="F3140" s="15" t="n">
        <v>1</v>
      </c>
      <c r="G3140" s="15" t="n">
        <v>0</v>
      </c>
      <c r="H3140" s="2" t="n">
        <f aca="false">MAX(I3140:J3140)</f>
        <v>0</v>
      </c>
      <c r="I3140" s="15" t="n">
        <v>0</v>
      </c>
      <c r="J3140" s="15" t="n">
        <v>0</v>
      </c>
      <c r="K3140" s="15" t="n">
        <v>7.47545898912508</v>
      </c>
      <c r="L3140" s="15" t="n">
        <v>85</v>
      </c>
      <c r="M3140" s="25" t="n">
        <v>7.47378481</v>
      </c>
      <c r="N3140" s="0" t="str">
        <f aca="false">A3140&amp;"_"&amp;B3140</f>
        <v>MAW750_1</v>
      </c>
      <c r="O3140" s="0" t="n">
        <f aca="false">HLOOKUP(N3140,UP!$C$15:$AH$16,2,0)</f>
        <v>0</v>
      </c>
    </row>
    <row r="3141" customFormat="false" ht="15.75" hidden="false" customHeight="true" outlineLevel="0" collapsed="false">
      <c r="A3141" s="21" t="s">
        <v>69</v>
      </c>
      <c r="B3141" s="12" t="n">
        <v>1</v>
      </c>
      <c r="C3141" s="44" t="s">
        <v>95</v>
      </c>
      <c r="D3141" s="44" t="n">
        <v>19308</v>
      </c>
      <c r="E3141" s="24" t="s">
        <v>92</v>
      </c>
      <c r="F3141" s="15" t="n">
        <v>1</v>
      </c>
      <c r="G3141" s="15" t="n">
        <v>0</v>
      </c>
      <c r="H3141" s="2" t="n">
        <f aca="false">MAX(I3141:J3141)</f>
        <v>0</v>
      </c>
      <c r="I3141" s="15" t="n">
        <v>0</v>
      </c>
      <c r="J3141" s="15" t="n">
        <v>0</v>
      </c>
      <c r="K3141" s="15" t="n">
        <v>7.03567528753068</v>
      </c>
      <c r="L3141" s="15" t="n">
        <v>85</v>
      </c>
      <c r="M3141" s="25" t="n">
        <v>7.47378481</v>
      </c>
      <c r="N3141" s="0" t="str">
        <f aca="false">A3141&amp;"_"&amp;B3141</f>
        <v>MAW750_1</v>
      </c>
      <c r="O3141" s="0" t="n">
        <f aca="false">HLOOKUP(N3141,UP!$C$15:$AH$16,2,0)</f>
        <v>0</v>
      </c>
    </row>
    <row r="3142" customFormat="false" ht="15.75" hidden="false" customHeight="true" outlineLevel="0" collapsed="false">
      <c r="A3142" s="21" t="s">
        <v>69</v>
      </c>
      <c r="B3142" s="12" t="n">
        <v>2</v>
      </c>
      <c r="C3142" s="44" t="s">
        <v>66</v>
      </c>
      <c r="D3142" s="44" t="n">
        <v>18650</v>
      </c>
      <c r="E3142" s="24" t="s">
        <v>92</v>
      </c>
      <c r="F3142" s="15" t="n">
        <v>1</v>
      </c>
      <c r="G3142" s="15" t="n">
        <v>0</v>
      </c>
      <c r="H3142" s="2" t="n">
        <f aca="false">MAX(I3142:J3142)</f>
        <v>0</v>
      </c>
      <c r="I3142" s="15" t="n">
        <v>0</v>
      </c>
      <c r="J3142" s="15" t="n">
        <v>0</v>
      </c>
      <c r="K3142" s="15" t="n">
        <v>5.77063446574641</v>
      </c>
      <c r="L3142" s="15" t="n">
        <v>85</v>
      </c>
      <c r="M3142" s="25" t="n">
        <v>7.47378481</v>
      </c>
      <c r="N3142" s="0" t="str">
        <f aca="false">A3142&amp;"_"&amp;B3142</f>
        <v>MAW750_2</v>
      </c>
      <c r="O3142" s="0" t="n">
        <f aca="false">HLOOKUP(N3142,UP!$C$15:$AH$16,2,0)</f>
        <v>0</v>
      </c>
    </row>
    <row r="3143" customFormat="false" ht="15.75" hidden="false" customHeight="true" outlineLevel="0" collapsed="false">
      <c r="A3143" s="21" t="s">
        <v>69</v>
      </c>
      <c r="B3143" s="60" t="n">
        <v>2</v>
      </c>
      <c r="C3143" s="61" t="s">
        <v>66</v>
      </c>
      <c r="D3143" s="61" t="n">
        <v>19917</v>
      </c>
      <c r="E3143" s="24" t="s">
        <v>92</v>
      </c>
      <c r="F3143" s="15" t="n">
        <v>1</v>
      </c>
      <c r="G3143" s="15" t="n">
        <v>0</v>
      </c>
      <c r="H3143" s="2" t="n">
        <f aca="false">MAX(I3143:J3143)</f>
        <v>0</v>
      </c>
      <c r="I3143" s="15" t="n">
        <v>0</v>
      </c>
      <c r="J3143" s="15" t="n">
        <v>0</v>
      </c>
      <c r="K3143" s="15" t="n">
        <v>1.41371669411541</v>
      </c>
      <c r="L3143" s="15" t="n">
        <v>85</v>
      </c>
      <c r="M3143" s="25" t="n">
        <v>7.47378481</v>
      </c>
      <c r="N3143" s="0" t="str">
        <f aca="false">A3143&amp;"_"&amp;B3143</f>
        <v>MAW750_2</v>
      </c>
      <c r="O3143" s="0" t="n">
        <f aca="false">HLOOKUP(N3143,UP!$C$15:$AH$16,2,0)</f>
        <v>0</v>
      </c>
    </row>
    <row r="3144" customFormat="false" ht="15.75" hidden="false" customHeight="true" outlineLevel="0" collapsed="false">
      <c r="A3144" s="21" t="s">
        <v>69</v>
      </c>
      <c r="B3144" s="60" t="n">
        <v>2</v>
      </c>
      <c r="C3144" s="61" t="s">
        <v>66</v>
      </c>
      <c r="D3144" s="61" t="n">
        <v>19918</v>
      </c>
      <c r="E3144" s="24" t="s">
        <v>92</v>
      </c>
      <c r="F3144" s="15" t="n">
        <v>1</v>
      </c>
      <c r="G3144" s="15" t="n">
        <v>0</v>
      </c>
      <c r="H3144" s="2" t="n">
        <f aca="false">MAX(I3144:J3144)</f>
        <v>0</v>
      </c>
      <c r="I3144" s="15" t="n">
        <v>0</v>
      </c>
      <c r="J3144" s="15" t="n">
        <v>0</v>
      </c>
      <c r="K3144" s="15" t="n">
        <v>5.6148900099447</v>
      </c>
      <c r="L3144" s="15" t="n">
        <v>85</v>
      </c>
      <c r="M3144" s="25" t="n">
        <v>7.47378481</v>
      </c>
      <c r="N3144" s="0" t="str">
        <f aca="false">A3144&amp;"_"&amp;B3144</f>
        <v>MAW750_2</v>
      </c>
      <c r="O3144" s="0" t="n">
        <f aca="false">HLOOKUP(N3144,UP!$C$15:$AH$16,2,0)</f>
        <v>0</v>
      </c>
    </row>
    <row r="3145" customFormat="false" ht="15.75" hidden="false" customHeight="true" outlineLevel="0" collapsed="false">
      <c r="A3145" s="21" t="s">
        <v>52</v>
      </c>
      <c r="B3145" s="32" t="n">
        <v>1</v>
      </c>
      <c r="C3145" s="33" t="s">
        <v>66</v>
      </c>
      <c r="D3145" s="33" t="n">
        <v>54609</v>
      </c>
      <c r="E3145" s="24" t="s">
        <v>92</v>
      </c>
      <c r="F3145" s="15" t="n">
        <v>1</v>
      </c>
      <c r="G3145" s="15" t="n">
        <v>0</v>
      </c>
      <c r="H3145" s="2" t="n">
        <f aca="false">MAX(I3145:J3145)</f>
        <v>0</v>
      </c>
      <c r="I3145" s="15" t="n">
        <v>0</v>
      </c>
      <c r="J3145" s="15" t="n">
        <v>0</v>
      </c>
      <c r="K3145" s="15" t="n">
        <v>9.11509546494177</v>
      </c>
      <c r="L3145" s="15" t="n">
        <v>85</v>
      </c>
      <c r="M3145" s="25" t="n">
        <v>7.47378481</v>
      </c>
      <c r="N3145" s="0" t="str">
        <f aca="false">A3145&amp;"_"&amp;B3145</f>
        <v>MAW751_1</v>
      </c>
      <c r="O3145" s="0" t="n">
        <f aca="false">HLOOKUP(N3145,UP!$C$15:$AH$16,2,0)</f>
        <v>0</v>
      </c>
    </row>
    <row r="3146" customFormat="false" ht="15.75" hidden="false" customHeight="true" outlineLevel="0" collapsed="false">
      <c r="A3146" s="21" t="s">
        <v>52</v>
      </c>
      <c r="B3146" s="32" t="n">
        <v>1</v>
      </c>
      <c r="C3146" s="33" t="s">
        <v>66</v>
      </c>
      <c r="D3146" s="33" t="n">
        <v>54620</v>
      </c>
      <c r="E3146" s="24" t="s">
        <v>98</v>
      </c>
      <c r="F3146" s="15" t="n">
        <v>1</v>
      </c>
      <c r="G3146" s="15" t="n">
        <v>0</v>
      </c>
      <c r="H3146" s="2" t="n">
        <f aca="false">MAX(I3146:J3146)</f>
        <v>0</v>
      </c>
      <c r="I3146" s="15" t="n">
        <v>0</v>
      </c>
      <c r="J3146" s="15" t="n">
        <v>0</v>
      </c>
      <c r="K3146" s="15" t="n">
        <v>11.5199453713566</v>
      </c>
      <c r="L3146" s="15" t="n">
        <v>85</v>
      </c>
      <c r="M3146" s="25" t="n">
        <v>7.47378481</v>
      </c>
      <c r="N3146" s="0" t="str">
        <f aca="false">A3146&amp;"_"&amp;B3146</f>
        <v>MAW751_1</v>
      </c>
      <c r="O3146" s="0" t="n">
        <f aca="false">HLOOKUP(N3146,UP!$C$15:$AH$16,2,0)</f>
        <v>0</v>
      </c>
    </row>
    <row r="3147" customFormat="false" ht="15.75" hidden="false" customHeight="true" outlineLevel="0" collapsed="false">
      <c r="A3147" s="21" t="s">
        <v>52</v>
      </c>
      <c r="B3147" s="32" t="n">
        <v>1</v>
      </c>
      <c r="C3147" s="33" t="s">
        <v>66</v>
      </c>
      <c r="D3147" s="33" t="n">
        <v>54369</v>
      </c>
      <c r="E3147" s="24" t="s">
        <v>92</v>
      </c>
      <c r="F3147" s="15" t="n">
        <v>1</v>
      </c>
      <c r="G3147" s="15" t="n">
        <v>0</v>
      </c>
      <c r="H3147" s="2" t="n">
        <f aca="false">MAX(I3147:J3147)</f>
        <v>0</v>
      </c>
      <c r="I3147" s="15" t="n">
        <v>0</v>
      </c>
      <c r="J3147" s="15" t="n">
        <v>0</v>
      </c>
      <c r="K3147" s="15" t="n">
        <v>1.32371006459006</v>
      </c>
      <c r="L3147" s="15" t="n">
        <v>85</v>
      </c>
      <c r="M3147" s="25" t="n">
        <v>7.47378481</v>
      </c>
      <c r="N3147" s="0" t="str">
        <f aca="false">A3147&amp;"_"&amp;B3147</f>
        <v>MAW751_1</v>
      </c>
      <c r="O3147" s="0" t="n">
        <f aca="false">HLOOKUP(N3147,UP!$C$15:$AH$16,2,0)</f>
        <v>0</v>
      </c>
    </row>
    <row r="3148" customFormat="false" ht="15.75" hidden="false" customHeight="true" outlineLevel="0" collapsed="false">
      <c r="A3148" s="21" t="s">
        <v>52</v>
      </c>
      <c r="B3148" s="32" t="n">
        <v>1</v>
      </c>
      <c r="C3148" s="33" t="s">
        <v>56</v>
      </c>
      <c r="D3148" s="33" t="n">
        <v>54810</v>
      </c>
      <c r="E3148" s="24" t="s">
        <v>92</v>
      </c>
      <c r="F3148" s="15" t="n">
        <v>1</v>
      </c>
      <c r="G3148" s="15" t="n">
        <v>0</v>
      </c>
      <c r="H3148" s="2" t="n">
        <f aca="false">MAX(I3148:J3148)</f>
        <v>0</v>
      </c>
      <c r="I3148" s="15" t="n">
        <v>0</v>
      </c>
      <c r="J3148" s="15" t="n">
        <v>0</v>
      </c>
      <c r="K3148" s="15" t="n">
        <v>9.24712089620888</v>
      </c>
      <c r="L3148" s="15" t="n">
        <v>85</v>
      </c>
      <c r="M3148" s="25" t="n">
        <v>7.47378481</v>
      </c>
      <c r="N3148" s="0" t="str">
        <f aca="false">A3148&amp;"_"&amp;B3148</f>
        <v>MAW751_1</v>
      </c>
      <c r="O3148" s="0" t="n">
        <f aca="false">HLOOKUP(N3148,UP!$C$15:$AH$16,2,0)</f>
        <v>0</v>
      </c>
    </row>
    <row r="3149" customFormat="false" ht="15.75" hidden="false" customHeight="true" outlineLevel="0" collapsed="false">
      <c r="A3149" s="21" t="s">
        <v>52</v>
      </c>
      <c r="B3149" s="32" t="n">
        <v>1</v>
      </c>
      <c r="C3149" s="33" t="s">
        <v>56</v>
      </c>
      <c r="D3149" s="33" t="n">
        <v>54708</v>
      </c>
      <c r="E3149" s="24" t="s">
        <v>92</v>
      </c>
      <c r="F3149" s="15" t="n">
        <v>1</v>
      </c>
      <c r="G3149" s="15" t="n">
        <v>0</v>
      </c>
      <c r="H3149" s="2" t="n">
        <f aca="false">MAX(I3149:J3149)</f>
        <v>0</v>
      </c>
      <c r="I3149" s="15" t="n">
        <v>0</v>
      </c>
      <c r="J3149" s="15" t="n">
        <v>0</v>
      </c>
      <c r="K3149" s="15" t="n">
        <v>4.90402613225367</v>
      </c>
      <c r="L3149" s="15" t="n">
        <v>85</v>
      </c>
      <c r="M3149" s="25" t="n">
        <v>7.47378481</v>
      </c>
      <c r="N3149" s="0" t="str">
        <f aca="false">A3149&amp;"_"&amp;B3149</f>
        <v>MAW751_1</v>
      </c>
      <c r="O3149" s="0" t="n">
        <f aca="false">HLOOKUP(N3149,UP!$C$15:$AH$16,2,0)</f>
        <v>0</v>
      </c>
    </row>
    <row r="3150" customFormat="false" ht="15.75" hidden="false" customHeight="true" outlineLevel="0" collapsed="false">
      <c r="A3150" s="21" t="s">
        <v>52</v>
      </c>
      <c r="B3150" s="32" t="n">
        <v>1</v>
      </c>
      <c r="C3150" s="33" t="s">
        <v>56</v>
      </c>
      <c r="D3150" s="33" t="n">
        <v>29849</v>
      </c>
      <c r="E3150" s="24" t="s">
        <v>92</v>
      </c>
      <c r="F3150" s="15" t="n">
        <v>1</v>
      </c>
      <c r="G3150" s="15" t="n">
        <v>0</v>
      </c>
      <c r="H3150" s="2" t="n">
        <f aca="false">MAX(I3150:J3150)</f>
        <v>0</v>
      </c>
      <c r="I3150" s="15" t="n">
        <v>0</v>
      </c>
      <c r="J3150" s="15" t="n">
        <v>0</v>
      </c>
      <c r="K3150" s="15" t="n">
        <v>6.96679586860073</v>
      </c>
      <c r="L3150" s="15" t="n">
        <v>85</v>
      </c>
      <c r="M3150" s="25" t="n">
        <v>7.47378481</v>
      </c>
      <c r="N3150" s="0" t="str">
        <f aca="false">A3150&amp;"_"&amp;B3150</f>
        <v>MAW751_1</v>
      </c>
      <c r="O3150" s="0" t="n">
        <f aca="false">HLOOKUP(N3150,UP!$C$15:$AH$16,2,0)</f>
        <v>0</v>
      </c>
    </row>
    <row r="3151" customFormat="false" ht="15.75" hidden="false" customHeight="true" outlineLevel="0" collapsed="false">
      <c r="A3151" s="21" t="s">
        <v>52</v>
      </c>
      <c r="B3151" s="32" t="n">
        <v>1</v>
      </c>
      <c r="C3151" s="33" t="s">
        <v>56</v>
      </c>
      <c r="D3151" s="33" t="n">
        <v>29871</v>
      </c>
      <c r="E3151" s="24" t="s">
        <v>92</v>
      </c>
      <c r="F3151" s="15" t="n">
        <v>1</v>
      </c>
      <c r="G3151" s="15" t="n">
        <v>0</v>
      </c>
      <c r="H3151" s="2" t="n">
        <f aca="false">MAX(I3151:J3151)</f>
        <v>0</v>
      </c>
      <c r="I3151" s="15" t="n">
        <v>0</v>
      </c>
      <c r="J3151" s="15" t="n">
        <v>0</v>
      </c>
      <c r="K3151" s="15" t="n">
        <v>6.75367807696283</v>
      </c>
      <c r="L3151" s="15" t="n">
        <v>85</v>
      </c>
      <c r="M3151" s="25" t="n">
        <v>7.47378481</v>
      </c>
      <c r="N3151" s="0" t="str">
        <f aca="false">A3151&amp;"_"&amp;B3151</f>
        <v>MAW751_1</v>
      </c>
      <c r="O3151" s="0" t="n">
        <f aca="false">HLOOKUP(N3151,UP!$C$15:$AH$16,2,0)</f>
        <v>0</v>
      </c>
    </row>
    <row r="3152" customFormat="false" ht="15.75" hidden="false" customHeight="true" outlineLevel="0" collapsed="false">
      <c r="A3152" s="21" t="s">
        <v>52</v>
      </c>
      <c r="B3152" s="32" t="n">
        <v>1</v>
      </c>
      <c r="C3152" s="33" t="s">
        <v>56</v>
      </c>
      <c r="D3152" s="33" t="n">
        <v>29444</v>
      </c>
      <c r="E3152" s="24" t="s">
        <v>92</v>
      </c>
      <c r="F3152" s="15" t="n">
        <v>1</v>
      </c>
      <c r="G3152" s="15" t="n">
        <v>0</v>
      </c>
      <c r="H3152" s="2" t="n">
        <f aca="false">MAX(I3152:J3152)</f>
        <v>0</v>
      </c>
      <c r="I3152" s="15" t="n">
        <v>0</v>
      </c>
      <c r="J3152" s="15" t="n">
        <v>0</v>
      </c>
      <c r="K3152" s="15" t="n">
        <v>6.18359682006079</v>
      </c>
      <c r="L3152" s="15" t="n">
        <v>85</v>
      </c>
      <c r="M3152" s="25" t="n">
        <v>7.47378481</v>
      </c>
      <c r="N3152" s="0" t="str">
        <f aca="false">A3152&amp;"_"&amp;B3152</f>
        <v>MAW751_1</v>
      </c>
      <c r="O3152" s="0" t="n">
        <f aca="false">HLOOKUP(N3152,UP!$C$15:$AH$16,2,0)</f>
        <v>0</v>
      </c>
    </row>
    <row r="3153" customFormat="false" ht="15.75" hidden="false" customHeight="true" outlineLevel="0" collapsed="false">
      <c r="A3153" s="21" t="s">
        <v>52</v>
      </c>
      <c r="B3153" s="32" t="n">
        <v>1</v>
      </c>
      <c r="C3153" s="33" t="s">
        <v>56</v>
      </c>
      <c r="D3153" s="33" t="n">
        <v>29656</v>
      </c>
      <c r="E3153" s="24" t="s">
        <v>92</v>
      </c>
      <c r="F3153" s="15" t="n">
        <v>1</v>
      </c>
      <c r="G3153" s="15" t="n">
        <v>0</v>
      </c>
      <c r="H3153" s="2" t="n">
        <f aca="false">MAX(I3153:J3153)</f>
        <v>0</v>
      </c>
      <c r="I3153" s="15" t="n">
        <v>0</v>
      </c>
      <c r="J3153" s="15" t="n">
        <v>0</v>
      </c>
      <c r="K3153" s="15" t="n">
        <v>5.02297468410021</v>
      </c>
      <c r="L3153" s="15" t="n">
        <v>85</v>
      </c>
      <c r="M3153" s="25" t="n">
        <v>7.47378481</v>
      </c>
      <c r="N3153" s="0" t="str">
        <f aca="false">A3153&amp;"_"&amp;B3153</f>
        <v>MAW751_1</v>
      </c>
      <c r="O3153" s="0" t="n">
        <f aca="false">HLOOKUP(N3153,UP!$C$15:$AH$16,2,0)</f>
        <v>0</v>
      </c>
    </row>
    <row r="3154" customFormat="false" ht="15.75" hidden="false" customHeight="true" outlineLevel="0" collapsed="false">
      <c r="A3154" s="21" t="s">
        <v>52</v>
      </c>
      <c r="B3154" s="32" t="n">
        <v>1</v>
      </c>
      <c r="C3154" s="33" t="s">
        <v>61</v>
      </c>
      <c r="D3154" s="33" t="n">
        <v>29455</v>
      </c>
      <c r="E3154" s="24" t="s">
        <v>92</v>
      </c>
      <c r="F3154" s="15" t="n">
        <v>1</v>
      </c>
      <c r="G3154" s="15" t="n">
        <v>0</v>
      </c>
      <c r="H3154" s="2" t="n">
        <f aca="false">MAX(I3154:J3154)</f>
        <v>0</v>
      </c>
      <c r="I3154" s="15" t="n">
        <v>0</v>
      </c>
      <c r="J3154" s="15" t="n">
        <v>0</v>
      </c>
      <c r="K3154" s="15" t="n">
        <v>6.28318530717959</v>
      </c>
      <c r="L3154" s="15" t="n">
        <v>85</v>
      </c>
      <c r="M3154" s="25" t="n">
        <v>7.47378481</v>
      </c>
      <c r="N3154" s="0" t="str">
        <f aca="false">A3154&amp;"_"&amp;B3154</f>
        <v>MAW751_1</v>
      </c>
      <c r="O3154" s="0" t="n">
        <f aca="false">HLOOKUP(N3154,UP!$C$15:$AH$16,2,0)</f>
        <v>0</v>
      </c>
    </row>
    <row r="3155" customFormat="false" ht="15.75" hidden="false" customHeight="true" outlineLevel="0" collapsed="false">
      <c r="A3155" s="21" t="s">
        <v>52</v>
      </c>
      <c r="B3155" s="32" t="n">
        <v>1</v>
      </c>
      <c r="C3155" s="33" t="s">
        <v>107</v>
      </c>
      <c r="D3155" s="33" t="n">
        <v>23886</v>
      </c>
      <c r="E3155" s="24" t="s">
        <v>92</v>
      </c>
      <c r="F3155" s="15" t="n">
        <v>1</v>
      </c>
      <c r="G3155" s="15" t="n">
        <v>0</v>
      </c>
      <c r="H3155" s="2" t="n">
        <f aca="false">MAX(I3155:J3155)</f>
        <v>0</v>
      </c>
      <c r="I3155" s="15" t="n">
        <v>0</v>
      </c>
      <c r="J3155" s="15" t="n">
        <v>0</v>
      </c>
      <c r="K3155" s="15" t="n">
        <v>4.28532872903733</v>
      </c>
      <c r="L3155" s="15" t="n">
        <v>85</v>
      </c>
      <c r="M3155" s="25" t="n">
        <v>7.47378481</v>
      </c>
      <c r="N3155" s="0" t="str">
        <f aca="false">A3155&amp;"_"&amp;B3155</f>
        <v>MAW751_1</v>
      </c>
      <c r="O3155" s="0" t="n">
        <f aca="false">HLOOKUP(N3155,UP!$C$15:$AH$16,2,0)</f>
        <v>0</v>
      </c>
    </row>
    <row r="3156" customFormat="false" ht="15.75" hidden="false" customHeight="true" outlineLevel="0" collapsed="false">
      <c r="A3156" s="21" t="s">
        <v>52</v>
      </c>
      <c r="B3156" s="32" t="n">
        <v>1</v>
      </c>
      <c r="C3156" s="33" t="s">
        <v>65</v>
      </c>
      <c r="D3156" s="33" t="n">
        <v>29848</v>
      </c>
      <c r="E3156" s="24" t="s">
        <v>92</v>
      </c>
      <c r="F3156" s="15" t="n">
        <v>1</v>
      </c>
      <c r="G3156" s="15" t="n">
        <v>0</v>
      </c>
      <c r="H3156" s="2" t="n">
        <f aca="false">MAX(I3156:J3156)</f>
        <v>0</v>
      </c>
      <c r="I3156" s="15" t="n">
        <v>0</v>
      </c>
      <c r="J3156" s="15" t="n">
        <v>0</v>
      </c>
      <c r="K3156" s="15" t="n">
        <v>6.01630701125714</v>
      </c>
      <c r="L3156" s="15" t="n">
        <v>85</v>
      </c>
      <c r="M3156" s="25" t="n">
        <v>7.47378481</v>
      </c>
      <c r="N3156" s="0" t="str">
        <f aca="false">A3156&amp;"_"&amp;B3156</f>
        <v>MAW751_1</v>
      </c>
      <c r="O3156" s="0" t="n">
        <f aca="false">HLOOKUP(N3156,UP!$C$15:$AH$16,2,0)</f>
        <v>0</v>
      </c>
    </row>
    <row r="3157" customFormat="false" ht="15.75" hidden="false" customHeight="true" outlineLevel="0" collapsed="false">
      <c r="A3157" s="21" t="s">
        <v>52</v>
      </c>
      <c r="B3157" s="32" t="n">
        <v>1</v>
      </c>
      <c r="C3157" s="33" t="s">
        <v>76</v>
      </c>
      <c r="D3157" s="33" t="n">
        <v>54711</v>
      </c>
      <c r="E3157" s="24" t="s">
        <v>92</v>
      </c>
      <c r="F3157" s="15" t="n">
        <v>1</v>
      </c>
      <c r="G3157" s="15" t="n">
        <v>0</v>
      </c>
      <c r="H3157" s="2" t="n">
        <f aca="false">MAX(I3157:J3157)</f>
        <v>0</v>
      </c>
      <c r="I3157" s="15" t="n">
        <v>0</v>
      </c>
      <c r="J3157" s="15" t="n">
        <v>0</v>
      </c>
      <c r="K3157" s="15" t="n">
        <v>8.20937430291183</v>
      </c>
      <c r="L3157" s="15" t="n">
        <v>85</v>
      </c>
      <c r="M3157" s="25" t="n">
        <v>7.47378481</v>
      </c>
      <c r="N3157" s="0" t="str">
        <f aca="false">A3157&amp;"_"&amp;B3157</f>
        <v>MAW751_1</v>
      </c>
      <c r="O3157" s="0" t="n">
        <f aca="false">HLOOKUP(N3157,UP!$C$15:$AH$16,2,0)</f>
        <v>0</v>
      </c>
    </row>
    <row r="3158" customFormat="false" ht="15.75" hidden="false" customHeight="true" outlineLevel="0" collapsed="false">
      <c r="A3158" s="21" t="s">
        <v>52</v>
      </c>
      <c r="B3158" s="45" t="n">
        <v>2</v>
      </c>
      <c r="C3158" s="46" t="s">
        <v>66</v>
      </c>
      <c r="D3158" s="46" t="n">
        <v>54768</v>
      </c>
      <c r="E3158" s="24" t="s">
        <v>92</v>
      </c>
      <c r="F3158" s="15" t="n">
        <v>1</v>
      </c>
      <c r="G3158" s="15" t="n">
        <v>0</v>
      </c>
      <c r="H3158" s="2" t="n">
        <f aca="false">MAX(I3158:J3158)</f>
        <v>0</v>
      </c>
      <c r="I3158" s="15" t="n">
        <v>0</v>
      </c>
      <c r="J3158" s="15" t="n">
        <v>0</v>
      </c>
      <c r="K3158" s="15" t="n">
        <v>4.22481380054755</v>
      </c>
      <c r="L3158" s="15" t="n">
        <v>85</v>
      </c>
      <c r="M3158" s="25" t="n">
        <v>7.47378481</v>
      </c>
      <c r="N3158" s="0" t="str">
        <f aca="false">A3158&amp;"_"&amp;B3158</f>
        <v>MAW751_2</v>
      </c>
      <c r="O3158" s="0" t="n">
        <f aca="false">HLOOKUP(N3158,UP!$C$15:$AH$16,2,0)</f>
        <v>0</v>
      </c>
    </row>
    <row r="3159" customFormat="false" ht="15.75" hidden="false" customHeight="true" outlineLevel="0" collapsed="false">
      <c r="A3159" s="21" t="s">
        <v>52</v>
      </c>
      <c r="B3159" s="24" t="n">
        <v>2</v>
      </c>
      <c r="C3159" s="31" t="s">
        <v>66</v>
      </c>
      <c r="D3159" s="31" t="n">
        <v>59071</v>
      </c>
      <c r="E3159" s="24" t="s">
        <v>92</v>
      </c>
      <c r="F3159" s="15" t="n">
        <v>1</v>
      </c>
      <c r="G3159" s="15" t="n">
        <v>0</v>
      </c>
      <c r="H3159" s="2" t="n">
        <f aca="false">MAX(I3159:J3159)</f>
        <v>0</v>
      </c>
      <c r="I3159" s="15" t="n">
        <v>0</v>
      </c>
      <c r="J3159" s="15" t="n">
        <v>0</v>
      </c>
      <c r="K3159" s="15" t="n">
        <v>9.71129121077677</v>
      </c>
      <c r="L3159" s="15" t="n">
        <v>85</v>
      </c>
      <c r="M3159" s="25" t="n">
        <v>7.47378481</v>
      </c>
      <c r="N3159" s="0" t="str">
        <f aca="false">A3159&amp;"_"&amp;B3159</f>
        <v>MAW751_2</v>
      </c>
      <c r="O3159" s="0" t="n">
        <f aca="false">HLOOKUP(N3159,UP!$C$15:$AH$16,2,0)</f>
        <v>0</v>
      </c>
    </row>
    <row r="3160" customFormat="false" ht="15.75" hidden="false" customHeight="true" outlineLevel="0" collapsed="false">
      <c r="A3160" s="21" t="s">
        <v>52</v>
      </c>
      <c r="B3160" s="24" t="n">
        <v>2</v>
      </c>
      <c r="C3160" s="31" t="s">
        <v>66</v>
      </c>
      <c r="D3160" s="31" t="n">
        <v>29056</v>
      </c>
      <c r="E3160" s="24" t="s">
        <v>92</v>
      </c>
      <c r="F3160" s="15" t="n">
        <v>1</v>
      </c>
      <c r="G3160" s="15" t="n">
        <v>0</v>
      </c>
      <c r="H3160" s="2" t="n">
        <f aca="false">MAX(I3160:J3160)</f>
        <v>0</v>
      </c>
      <c r="I3160" s="15" t="n">
        <v>0</v>
      </c>
      <c r="J3160" s="15" t="n">
        <v>0</v>
      </c>
      <c r="K3160" s="15" t="n">
        <v>9.84398423048277</v>
      </c>
      <c r="L3160" s="15" t="n">
        <v>85</v>
      </c>
      <c r="M3160" s="25" t="n">
        <v>7.47378481</v>
      </c>
      <c r="N3160" s="0" t="str">
        <f aca="false">A3160&amp;"_"&amp;B3160</f>
        <v>MAW751_2</v>
      </c>
      <c r="O3160" s="0" t="n">
        <f aca="false">HLOOKUP(N3160,UP!$C$15:$AH$16,2,0)</f>
        <v>0</v>
      </c>
    </row>
    <row r="3161" customFormat="false" ht="15.75" hidden="false" customHeight="true" outlineLevel="0" collapsed="false">
      <c r="A3161" s="21" t="s">
        <v>52</v>
      </c>
      <c r="B3161" s="45" t="n">
        <v>2</v>
      </c>
      <c r="C3161" s="46" t="s">
        <v>56</v>
      </c>
      <c r="D3161" s="46" t="n">
        <v>54216</v>
      </c>
      <c r="E3161" s="24" t="s">
        <v>92</v>
      </c>
      <c r="F3161" s="15" t="n">
        <v>1</v>
      </c>
      <c r="G3161" s="15" t="n">
        <v>0</v>
      </c>
      <c r="H3161" s="2" t="n">
        <f aca="false">MAX(I3161:J3161)</f>
        <v>0</v>
      </c>
      <c r="I3161" s="15" t="n">
        <v>0</v>
      </c>
      <c r="J3161" s="15" t="n">
        <v>0</v>
      </c>
      <c r="K3161" s="15" t="n">
        <v>4.53944430480457</v>
      </c>
      <c r="L3161" s="15" t="n">
        <v>85</v>
      </c>
      <c r="M3161" s="25" t="n">
        <v>7.47378481</v>
      </c>
      <c r="N3161" s="0" t="str">
        <f aca="false">A3161&amp;"_"&amp;B3161</f>
        <v>MAW751_2</v>
      </c>
      <c r="O3161" s="0" t="n">
        <f aca="false">HLOOKUP(N3161,UP!$C$15:$AH$16,2,0)</f>
        <v>0</v>
      </c>
    </row>
    <row r="3162" customFormat="false" ht="15.75" hidden="false" customHeight="true" outlineLevel="0" collapsed="false">
      <c r="A3162" s="21" t="s">
        <v>52</v>
      </c>
      <c r="B3162" s="24" t="n">
        <v>2</v>
      </c>
      <c r="C3162" s="31" t="s">
        <v>56</v>
      </c>
      <c r="D3162" s="31" t="n">
        <v>54680</v>
      </c>
      <c r="E3162" s="24" t="s">
        <v>92</v>
      </c>
      <c r="F3162" s="15" t="n">
        <v>1</v>
      </c>
      <c r="G3162" s="15" t="n">
        <v>0</v>
      </c>
      <c r="H3162" s="2" t="n">
        <f aca="false">MAX(I3162:J3162)</f>
        <v>0</v>
      </c>
      <c r="I3162" s="15" t="n">
        <v>0</v>
      </c>
      <c r="J3162" s="15" t="n">
        <v>0</v>
      </c>
      <c r="K3162" s="15" t="n">
        <v>6.12708742220434</v>
      </c>
      <c r="L3162" s="15" t="n">
        <v>85</v>
      </c>
      <c r="M3162" s="25" t="n">
        <v>7.47378481</v>
      </c>
      <c r="N3162" s="0" t="str">
        <f aca="false">A3162&amp;"_"&amp;B3162</f>
        <v>MAW751_2</v>
      </c>
      <c r="O3162" s="0" t="n">
        <f aca="false">HLOOKUP(N3162,UP!$C$15:$AH$16,2,0)</f>
        <v>0</v>
      </c>
    </row>
    <row r="3163" customFormat="false" ht="15.75" hidden="false" customHeight="true" outlineLevel="0" collapsed="false">
      <c r="A3163" s="21" t="s">
        <v>52</v>
      </c>
      <c r="B3163" s="24" t="n">
        <v>2</v>
      </c>
      <c r="C3163" s="31" t="s">
        <v>56</v>
      </c>
      <c r="D3163" s="31" t="n">
        <v>29055</v>
      </c>
      <c r="E3163" s="24" t="s">
        <v>92</v>
      </c>
      <c r="F3163" s="15" t="n">
        <v>1</v>
      </c>
      <c r="G3163" s="15" t="n">
        <v>0</v>
      </c>
      <c r="H3163" s="2" t="n">
        <f aca="false">MAX(I3163:J3163)</f>
        <v>0</v>
      </c>
      <c r="I3163" s="15" t="n">
        <v>0</v>
      </c>
      <c r="J3163" s="15" t="n">
        <v>0</v>
      </c>
      <c r="K3163" s="15" t="n">
        <v>10.0078575572756</v>
      </c>
      <c r="L3163" s="15" t="n">
        <v>85</v>
      </c>
      <c r="M3163" s="25" t="n">
        <v>7.47378481</v>
      </c>
      <c r="N3163" s="0" t="str">
        <f aca="false">A3163&amp;"_"&amp;B3163</f>
        <v>MAW751_2</v>
      </c>
      <c r="O3163" s="0" t="n">
        <f aca="false">HLOOKUP(N3163,UP!$C$15:$AH$16,2,0)</f>
        <v>0</v>
      </c>
    </row>
    <row r="3164" customFormat="false" ht="15.75" hidden="false" customHeight="true" outlineLevel="0" collapsed="false">
      <c r="A3164" s="21" t="s">
        <v>52</v>
      </c>
      <c r="B3164" s="24" t="n">
        <v>2</v>
      </c>
      <c r="C3164" s="31" t="s">
        <v>56</v>
      </c>
      <c r="D3164" s="31" t="n">
        <v>29105</v>
      </c>
      <c r="E3164" s="24" t="s">
        <v>92</v>
      </c>
      <c r="F3164" s="15" t="n">
        <v>1</v>
      </c>
      <c r="G3164" s="15" t="n">
        <v>0</v>
      </c>
      <c r="H3164" s="2" t="n">
        <f aca="false">MAX(I3164:J3164)</f>
        <v>0</v>
      </c>
      <c r="I3164" s="15" t="n">
        <v>0</v>
      </c>
      <c r="J3164" s="15" t="n">
        <v>0</v>
      </c>
      <c r="K3164" s="15" t="n">
        <v>10.412494691058</v>
      </c>
      <c r="L3164" s="15" t="n">
        <v>85</v>
      </c>
      <c r="M3164" s="25" t="n">
        <v>7.47378481</v>
      </c>
      <c r="N3164" s="0" t="str">
        <f aca="false">A3164&amp;"_"&amp;B3164</f>
        <v>MAW751_2</v>
      </c>
      <c r="O3164" s="0" t="n">
        <f aca="false">HLOOKUP(N3164,UP!$C$15:$AH$16,2,0)</f>
        <v>0</v>
      </c>
    </row>
    <row r="3165" customFormat="false" ht="15.75" hidden="false" customHeight="true" outlineLevel="0" collapsed="false">
      <c r="A3165" s="21" t="s">
        <v>52</v>
      </c>
      <c r="B3165" s="45" t="n">
        <v>2</v>
      </c>
      <c r="C3165" s="46" t="s">
        <v>67</v>
      </c>
      <c r="D3165" s="46" t="n">
        <v>54201</v>
      </c>
      <c r="E3165" s="24" t="s">
        <v>92</v>
      </c>
      <c r="F3165" s="15" t="n">
        <v>1</v>
      </c>
      <c r="G3165" s="15" t="n">
        <v>0</v>
      </c>
      <c r="H3165" s="2" t="n">
        <f aca="false">MAX(I3165:J3165)</f>
        <v>0</v>
      </c>
      <c r="I3165" s="15" t="n">
        <v>0</v>
      </c>
      <c r="J3165" s="15" t="n">
        <v>0</v>
      </c>
      <c r="K3165" s="15" t="n">
        <v>6.38622954621733</v>
      </c>
      <c r="L3165" s="15" t="n">
        <v>85</v>
      </c>
      <c r="M3165" s="25" t="n">
        <v>7.47378481</v>
      </c>
      <c r="N3165" s="0" t="str">
        <f aca="false">A3165&amp;"_"&amp;B3165</f>
        <v>MAW751_2</v>
      </c>
      <c r="O3165" s="0" t="n">
        <f aca="false">HLOOKUP(N3165,UP!$C$15:$AH$16,2,0)</f>
        <v>0</v>
      </c>
    </row>
    <row r="3166" customFormat="false" ht="15.75" hidden="false" customHeight="true" outlineLevel="0" collapsed="false">
      <c r="A3166" s="21" t="s">
        <v>44</v>
      </c>
      <c r="B3166" s="22" t="n">
        <v>3</v>
      </c>
      <c r="C3166" s="23" t="s">
        <v>61</v>
      </c>
      <c r="D3166" s="23" t="n">
        <v>19585</v>
      </c>
      <c r="E3166" s="24" t="s">
        <v>91</v>
      </c>
      <c r="F3166" s="15" t="n">
        <f aca="false">IF(ISERROR(SEARCH("2",E3166)),0,1)</f>
        <v>1</v>
      </c>
      <c r="G3166" s="15" t="n">
        <v>0</v>
      </c>
      <c r="H3166" s="2" t="n">
        <f aca="false">MAX(I3166:J3166)</f>
        <v>0</v>
      </c>
      <c r="I3166" s="15" t="n">
        <v>0</v>
      </c>
      <c r="J3166" s="15" t="n">
        <v>0</v>
      </c>
      <c r="K3166" s="15" t="n">
        <v>10.7886218715091</v>
      </c>
      <c r="L3166" s="15" t="n">
        <v>90</v>
      </c>
      <c r="M3166" s="25" t="n">
        <v>8.38914996</v>
      </c>
      <c r="N3166" s="0" t="str">
        <f aca="false">A3166&amp;"_"&amp;B3166</f>
        <v>MAW752_3</v>
      </c>
      <c r="O3166" s="0" t="n">
        <f aca="false">HLOOKUP(N3166,UP!$C$15:$AH$16,2,0)</f>
        <v>0</v>
      </c>
    </row>
    <row r="3167" customFormat="false" ht="15.75" hidden="false" customHeight="true" outlineLevel="0" collapsed="false">
      <c r="A3167" s="21" t="s">
        <v>44</v>
      </c>
      <c r="B3167" s="22" t="n">
        <v>3</v>
      </c>
      <c r="C3167" s="23" t="s">
        <v>96</v>
      </c>
      <c r="D3167" s="23" t="n">
        <v>18514</v>
      </c>
      <c r="E3167" s="24" t="s">
        <v>91</v>
      </c>
      <c r="F3167" s="15" t="n">
        <f aca="false">IF(ISERROR(SEARCH("2",E3167)),0,1)</f>
        <v>1</v>
      </c>
      <c r="G3167" s="15" t="n">
        <v>0</v>
      </c>
      <c r="H3167" s="2" t="n">
        <f aca="false">MAX(I3167:J3167)</f>
        <v>0</v>
      </c>
      <c r="I3167" s="15" t="n">
        <v>0</v>
      </c>
      <c r="J3167" s="15" t="n">
        <v>0</v>
      </c>
      <c r="K3167" s="15" t="n">
        <v>2.73397100678652</v>
      </c>
      <c r="L3167" s="15" t="n">
        <v>90</v>
      </c>
      <c r="M3167" s="25" t="n">
        <v>8.38914996</v>
      </c>
      <c r="N3167" s="0" t="str">
        <f aca="false">A3167&amp;"_"&amp;B3167</f>
        <v>MAW752_3</v>
      </c>
      <c r="O3167" s="0" t="n">
        <f aca="false">HLOOKUP(N3167,UP!$C$15:$AH$16,2,0)</f>
        <v>0</v>
      </c>
    </row>
    <row r="3168" customFormat="false" ht="15.75" hidden="false" customHeight="true" outlineLevel="0" collapsed="false">
      <c r="A3168" s="21" t="s">
        <v>44</v>
      </c>
      <c r="B3168" s="22" t="n">
        <v>3</v>
      </c>
      <c r="C3168" s="23" t="s">
        <v>66</v>
      </c>
      <c r="D3168" s="23" t="n">
        <v>18866</v>
      </c>
      <c r="E3168" s="24" t="s">
        <v>91</v>
      </c>
      <c r="F3168" s="15" t="n">
        <f aca="false">IF(ISERROR(SEARCH("2",E3168)),0,1)</f>
        <v>1</v>
      </c>
      <c r="G3168" s="15" t="n">
        <v>0</v>
      </c>
      <c r="H3168" s="2" t="n">
        <f aca="false">MAX(I3168:J3168)</f>
        <v>0</v>
      </c>
      <c r="I3168" s="15" t="n">
        <v>0</v>
      </c>
      <c r="J3168" s="15" t="n">
        <v>0</v>
      </c>
      <c r="K3168" s="15" t="n">
        <v>10.338981422964</v>
      </c>
      <c r="L3168" s="15" t="n">
        <v>90</v>
      </c>
      <c r="M3168" s="25" t="n">
        <v>8.38914996</v>
      </c>
      <c r="N3168" s="0" t="str">
        <f aca="false">A3168&amp;"_"&amp;B3168</f>
        <v>MAW752_3</v>
      </c>
      <c r="O3168" s="0" t="n">
        <f aca="false">HLOOKUP(N3168,UP!$C$15:$AH$16,2,0)</f>
        <v>0</v>
      </c>
    </row>
    <row r="3169" customFormat="false" ht="15.75" hidden="false" customHeight="true" outlineLevel="0" collapsed="false">
      <c r="A3169" s="21" t="s">
        <v>44</v>
      </c>
      <c r="B3169" s="22" t="n">
        <v>2</v>
      </c>
      <c r="C3169" s="23" t="s">
        <v>56</v>
      </c>
      <c r="D3169" s="23" t="n">
        <v>19643</v>
      </c>
      <c r="E3169" s="24" t="s">
        <v>91</v>
      </c>
      <c r="F3169" s="15" t="n">
        <f aca="false">IF(ISERROR(SEARCH("2",E3169)),0,1)</f>
        <v>1</v>
      </c>
      <c r="G3169" s="15" t="n">
        <v>0</v>
      </c>
      <c r="H3169" s="2" t="n">
        <f aca="false">MAX(I3169:J3169)</f>
        <v>0</v>
      </c>
      <c r="I3169" s="15" t="n">
        <v>0</v>
      </c>
      <c r="J3169" s="15" t="n">
        <v>0</v>
      </c>
      <c r="K3169" s="15" t="n">
        <v>9.06757887605622</v>
      </c>
      <c r="L3169" s="15" t="n">
        <v>90</v>
      </c>
      <c r="M3169" s="25" t="n">
        <v>8.38914996</v>
      </c>
      <c r="N3169" s="0" t="str">
        <f aca="false">A3169&amp;"_"&amp;B3169</f>
        <v>MAW752_2</v>
      </c>
      <c r="O3169" s="0" t="n">
        <f aca="false">HLOOKUP(N3169,UP!$C$15:$AH$16,2,0)</f>
        <v>0</v>
      </c>
    </row>
    <row r="3170" customFormat="false" ht="15.75" hidden="false" customHeight="true" outlineLevel="0" collapsed="false">
      <c r="A3170" s="21" t="s">
        <v>44</v>
      </c>
      <c r="B3170" s="22" t="n">
        <v>2</v>
      </c>
      <c r="C3170" s="23" t="s">
        <v>56</v>
      </c>
      <c r="D3170" s="23" t="n">
        <v>29265</v>
      </c>
      <c r="E3170" s="24" t="s">
        <v>91</v>
      </c>
      <c r="F3170" s="15" t="n">
        <f aca="false">IF(ISERROR(SEARCH("2",E3170)),0,1)</f>
        <v>1</v>
      </c>
      <c r="G3170" s="15" t="n">
        <v>0</v>
      </c>
      <c r="H3170" s="2" t="n">
        <f aca="false">MAX(I3170:J3170)</f>
        <v>0</v>
      </c>
      <c r="I3170" s="15" t="n">
        <v>0</v>
      </c>
      <c r="J3170" s="15" t="n">
        <v>0</v>
      </c>
      <c r="K3170" s="15" t="n">
        <v>7.28912327485904</v>
      </c>
      <c r="L3170" s="15" t="n">
        <v>90</v>
      </c>
      <c r="M3170" s="25" t="n">
        <v>8.38914996</v>
      </c>
      <c r="N3170" s="0" t="str">
        <f aca="false">A3170&amp;"_"&amp;B3170</f>
        <v>MAW752_2</v>
      </c>
      <c r="O3170" s="0" t="n">
        <f aca="false">HLOOKUP(N3170,UP!$C$15:$AH$16,2,0)</f>
        <v>0</v>
      </c>
    </row>
    <row r="3171" customFormat="false" ht="15.75" hidden="false" customHeight="true" outlineLevel="0" collapsed="false">
      <c r="A3171" s="21" t="s">
        <v>44</v>
      </c>
      <c r="B3171" s="22" t="n">
        <v>2</v>
      </c>
      <c r="C3171" s="23" t="s">
        <v>56</v>
      </c>
      <c r="D3171" s="23" t="n">
        <v>29421</v>
      </c>
      <c r="E3171" s="24" t="s">
        <v>91</v>
      </c>
      <c r="F3171" s="15" t="n">
        <f aca="false">IF(ISERROR(SEARCH("2",E3171)),0,1)</f>
        <v>1</v>
      </c>
      <c r="G3171" s="15" t="n">
        <v>0</v>
      </c>
      <c r="H3171" s="2" t="n">
        <f aca="false">MAX(I3171:J3171)</f>
        <v>0</v>
      </c>
      <c r="I3171" s="15" t="n">
        <v>0</v>
      </c>
      <c r="J3171" s="15" t="n">
        <v>0</v>
      </c>
      <c r="K3171" s="15" t="n">
        <v>3.97607820219958</v>
      </c>
      <c r="L3171" s="15" t="n">
        <v>90</v>
      </c>
      <c r="M3171" s="25" t="n">
        <v>8.38914996</v>
      </c>
      <c r="N3171" s="0" t="str">
        <f aca="false">A3171&amp;"_"&amp;B3171</f>
        <v>MAW752_2</v>
      </c>
      <c r="O3171" s="0" t="n">
        <f aca="false">HLOOKUP(N3171,UP!$C$15:$AH$16,2,0)</f>
        <v>0</v>
      </c>
    </row>
    <row r="3172" customFormat="false" ht="15.75" hidden="false" customHeight="true" outlineLevel="0" collapsed="false">
      <c r="A3172" s="21" t="s">
        <v>44</v>
      </c>
      <c r="B3172" s="22" t="n">
        <v>2</v>
      </c>
      <c r="C3172" s="23" t="s">
        <v>56</v>
      </c>
      <c r="D3172" s="23" t="n">
        <v>29424</v>
      </c>
      <c r="E3172" s="24" t="s">
        <v>91</v>
      </c>
      <c r="F3172" s="15" t="n">
        <f aca="false">IF(ISERROR(SEARCH("2",E3172)),0,1)</f>
        <v>1</v>
      </c>
      <c r="G3172" s="15" t="n">
        <v>0</v>
      </c>
      <c r="H3172" s="2" t="n">
        <f aca="false">MAX(I3172:J3172)</f>
        <v>0</v>
      </c>
      <c r="I3172" s="15" t="n">
        <v>0</v>
      </c>
      <c r="J3172" s="15" t="n">
        <v>0</v>
      </c>
      <c r="K3172" s="15" t="n">
        <v>9.02029790661969</v>
      </c>
      <c r="L3172" s="15" t="n">
        <v>90</v>
      </c>
      <c r="M3172" s="25" t="n">
        <v>8.38914996</v>
      </c>
      <c r="N3172" s="0" t="str">
        <f aca="false">A3172&amp;"_"&amp;B3172</f>
        <v>MAW752_2</v>
      </c>
      <c r="O3172" s="0" t="n">
        <f aca="false">HLOOKUP(N3172,UP!$C$15:$AH$16,2,0)</f>
        <v>0</v>
      </c>
    </row>
    <row r="3173" customFormat="false" ht="15.75" hidden="false" customHeight="true" outlineLevel="0" collapsed="false">
      <c r="A3173" s="21" t="s">
        <v>44</v>
      </c>
      <c r="B3173" s="22" t="n">
        <v>2</v>
      </c>
      <c r="C3173" s="23" t="s">
        <v>56</v>
      </c>
      <c r="D3173" s="23" t="n">
        <v>29417</v>
      </c>
      <c r="E3173" s="24" t="s">
        <v>91</v>
      </c>
      <c r="F3173" s="15" t="n">
        <f aca="false">IF(ISERROR(SEARCH("2",E3173)),0,1)</f>
        <v>1</v>
      </c>
      <c r="G3173" s="15" t="n">
        <v>0</v>
      </c>
      <c r="H3173" s="2" t="n">
        <f aca="false">MAX(I3173:J3173)</f>
        <v>0</v>
      </c>
      <c r="I3173" s="15" t="n">
        <v>0</v>
      </c>
      <c r="J3173" s="15" t="n">
        <v>0</v>
      </c>
      <c r="K3173" s="15" t="n">
        <v>7.00221732576995</v>
      </c>
      <c r="L3173" s="15" t="n">
        <v>90</v>
      </c>
      <c r="M3173" s="25" t="n">
        <v>8.38914996</v>
      </c>
      <c r="N3173" s="0" t="str">
        <f aca="false">A3173&amp;"_"&amp;B3173</f>
        <v>MAW752_2</v>
      </c>
      <c r="O3173" s="0" t="n">
        <f aca="false">HLOOKUP(N3173,UP!$C$15:$AH$16,2,0)</f>
        <v>0</v>
      </c>
    </row>
    <row r="3174" customFormat="false" ht="15.75" hidden="false" customHeight="true" outlineLevel="0" collapsed="false">
      <c r="A3174" s="21" t="s">
        <v>44</v>
      </c>
      <c r="B3174" s="22" t="n">
        <v>2</v>
      </c>
      <c r="C3174" s="23" t="s">
        <v>66</v>
      </c>
      <c r="D3174" s="23" t="n">
        <v>18549</v>
      </c>
      <c r="E3174" s="24" t="s">
        <v>91</v>
      </c>
      <c r="F3174" s="15" t="n">
        <f aca="false">IF(ISERROR(SEARCH("2",E3174)),0,1)</f>
        <v>1</v>
      </c>
      <c r="G3174" s="15" t="n">
        <v>0</v>
      </c>
      <c r="H3174" s="2" t="n">
        <f aca="false">MAX(I3174:J3174)</f>
        <v>0</v>
      </c>
      <c r="I3174" s="15" t="n">
        <v>0</v>
      </c>
      <c r="J3174" s="15" t="n">
        <v>0</v>
      </c>
      <c r="K3174" s="15" t="n">
        <v>8.97576583075506</v>
      </c>
      <c r="L3174" s="15" t="n">
        <v>90</v>
      </c>
      <c r="M3174" s="25" t="n">
        <v>8.38914996</v>
      </c>
      <c r="N3174" s="0" t="str">
        <f aca="false">A3174&amp;"_"&amp;B3174</f>
        <v>MAW752_2</v>
      </c>
      <c r="O3174" s="0" t="n">
        <f aca="false">HLOOKUP(N3174,UP!$C$15:$AH$16,2,0)</f>
        <v>0</v>
      </c>
    </row>
    <row r="3175" customFormat="false" ht="15.75" hidden="false" customHeight="true" outlineLevel="0" collapsed="false">
      <c r="A3175" s="21" t="s">
        <v>44</v>
      </c>
      <c r="B3175" s="22" t="n">
        <v>2</v>
      </c>
      <c r="C3175" s="23" t="s">
        <v>66</v>
      </c>
      <c r="D3175" s="23" t="n">
        <v>19671</v>
      </c>
      <c r="E3175" s="24" t="s">
        <v>91</v>
      </c>
      <c r="F3175" s="15" t="n">
        <f aca="false">IF(ISERROR(SEARCH("2",E3175)),0,1)</f>
        <v>1</v>
      </c>
      <c r="G3175" s="15" t="n">
        <v>0</v>
      </c>
      <c r="H3175" s="2" t="n">
        <f aca="false">MAX(I3175:J3175)</f>
        <v>0</v>
      </c>
      <c r="I3175" s="15" t="n">
        <v>0</v>
      </c>
      <c r="J3175" s="15" t="n">
        <v>0</v>
      </c>
      <c r="K3175" s="15" t="n">
        <v>13.3530254148181</v>
      </c>
      <c r="L3175" s="15" t="n">
        <v>90</v>
      </c>
      <c r="M3175" s="25" t="n">
        <v>8.38914996</v>
      </c>
      <c r="N3175" s="0" t="str">
        <f aca="false">A3175&amp;"_"&amp;B3175</f>
        <v>MAW752_2</v>
      </c>
      <c r="O3175" s="0" t="n">
        <f aca="false">HLOOKUP(N3175,UP!$C$15:$AH$16,2,0)</f>
        <v>0</v>
      </c>
    </row>
    <row r="3176" customFormat="false" ht="15.75" hidden="false" customHeight="true" outlineLevel="0" collapsed="false">
      <c r="A3176" s="21" t="s">
        <v>44</v>
      </c>
      <c r="B3176" s="22" t="n">
        <v>2</v>
      </c>
      <c r="C3176" s="23" t="s">
        <v>56</v>
      </c>
      <c r="D3176" s="23" t="n">
        <v>29568</v>
      </c>
      <c r="E3176" s="24" t="s">
        <v>91</v>
      </c>
      <c r="F3176" s="15" t="n">
        <f aca="false">IF(ISERROR(SEARCH("2",E3176)),0,1)</f>
        <v>1</v>
      </c>
      <c r="G3176" s="15" t="n">
        <v>0</v>
      </c>
      <c r="H3176" s="2" t="n">
        <f aca="false">MAX(I3176:J3176)</f>
        <v>0</v>
      </c>
      <c r="I3176" s="15" t="n">
        <v>0</v>
      </c>
      <c r="J3176" s="15" t="n">
        <v>0</v>
      </c>
      <c r="K3176" s="15" t="n">
        <v>6.49630309881748</v>
      </c>
      <c r="L3176" s="15" t="n">
        <v>90</v>
      </c>
      <c r="M3176" s="25" t="n">
        <v>8.38914996</v>
      </c>
      <c r="N3176" s="0" t="str">
        <f aca="false">A3176&amp;"_"&amp;B3176</f>
        <v>MAW752_2</v>
      </c>
      <c r="O3176" s="0" t="n">
        <f aca="false">HLOOKUP(N3176,UP!$C$15:$AH$16,2,0)</f>
        <v>0</v>
      </c>
    </row>
    <row r="3177" customFormat="false" ht="15.75" hidden="false" customHeight="true" outlineLevel="0" collapsed="false">
      <c r="A3177" s="21" t="s">
        <v>44</v>
      </c>
      <c r="B3177" s="22" t="n">
        <v>1</v>
      </c>
      <c r="C3177" s="23" t="s">
        <v>56</v>
      </c>
      <c r="D3177" s="23" t="n">
        <v>29436</v>
      </c>
      <c r="E3177" s="24" t="s">
        <v>91</v>
      </c>
      <c r="F3177" s="15" t="n">
        <f aca="false">IF(ISERROR(SEARCH("2",E3177)),0,1)</f>
        <v>1</v>
      </c>
      <c r="G3177" s="15" t="n">
        <v>0</v>
      </c>
      <c r="H3177" s="2" t="n">
        <f aca="false">MAX(I3177:J3177)</f>
        <v>0</v>
      </c>
      <c r="I3177" s="15" t="n">
        <v>0</v>
      </c>
      <c r="J3177" s="15" t="n">
        <v>0</v>
      </c>
      <c r="K3177" s="15" t="n">
        <v>6.60519855417254</v>
      </c>
      <c r="L3177" s="15" t="n">
        <v>90</v>
      </c>
      <c r="M3177" s="25" t="n">
        <v>8.38914996</v>
      </c>
      <c r="N3177" s="0" t="str">
        <f aca="false">A3177&amp;"_"&amp;B3177</f>
        <v>MAW752_1</v>
      </c>
      <c r="O3177" s="0" t="n">
        <f aca="false">HLOOKUP(N3177,UP!$C$15:$AH$16,2,0)</f>
        <v>0</v>
      </c>
    </row>
    <row r="3178" customFormat="false" ht="15.75" hidden="false" customHeight="true" outlineLevel="0" collapsed="false">
      <c r="A3178" s="21" t="s">
        <v>44</v>
      </c>
      <c r="B3178" s="22" t="n">
        <v>2</v>
      </c>
      <c r="C3178" s="23" t="s">
        <v>56</v>
      </c>
      <c r="D3178" s="23" t="n">
        <v>29415</v>
      </c>
      <c r="E3178" s="24" t="s">
        <v>91</v>
      </c>
      <c r="F3178" s="15" t="n">
        <f aca="false">IF(ISERROR(SEARCH("2",E3178)),0,1)</f>
        <v>1</v>
      </c>
      <c r="G3178" s="15" t="n">
        <v>0</v>
      </c>
      <c r="H3178" s="2" t="n">
        <f aca="false">MAX(I3178:J3178)</f>
        <v>0</v>
      </c>
      <c r="I3178" s="15" t="n">
        <v>0</v>
      </c>
      <c r="J3178" s="15" t="n">
        <v>0</v>
      </c>
      <c r="K3178" s="15" t="n">
        <v>5.71919088604388</v>
      </c>
      <c r="L3178" s="15" t="n">
        <v>90</v>
      </c>
      <c r="M3178" s="25" t="n">
        <v>8.38914996</v>
      </c>
      <c r="N3178" s="0" t="str">
        <f aca="false">A3178&amp;"_"&amp;B3178</f>
        <v>MAW752_2</v>
      </c>
      <c r="O3178" s="0" t="n">
        <f aca="false">HLOOKUP(N3178,UP!$C$15:$AH$16,2,0)</f>
        <v>0</v>
      </c>
    </row>
    <row r="3179" customFormat="false" ht="15.75" hidden="false" customHeight="true" outlineLevel="0" collapsed="false">
      <c r="A3179" s="21" t="s">
        <v>44</v>
      </c>
      <c r="B3179" s="22" t="n">
        <v>2</v>
      </c>
      <c r="C3179" s="23" t="s">
        <v>56</v>
      </c>
      <c r="D3179" s="23" t="n">
        <v>29760</v>
      </c>
      <c r="E3179" s="24" t="s">
        <v>91</v>
      </c>
      <c r="F3179" s="15" t="n">
        <f aca="false">IF(ISERROR(SEARCH("2",E3179)),0,1)</f>
        <v>1</v>
      </c>
      <c r="G3179" s="15" t="n">
        <v>0</v>
      </c>
      <c r="H3179" s="2" t="n">
        <f aca="false">MAX(I3179:J3179)</f>
        <v>0</v>
      </c>
      <c r="I3179" s="15" t="n">
        <v>0</v>
      </c>
      <c r="J3179" s="15" t="n">
        <v>0</v>
      </c>
      <c r="K3179" s="15" t="n">
        <v>3.83910476250307</v>
      </c>
      <c r="L3179" s="15" t="n">
        <v>90</v>
      </c>
      <c r="M3179" s="25" t="n">
        <v>8.38914996</v>
      </c>
      <c r="N3179" s="0" t="str">
        <f aca="false">A3179&amp;"_"&amp;B3179</f>
        <v>MAW752_2</v>
      </c>
      <c r="O3179" s="0" t="n">
        <f aca="false">HLOOKUP(N3179,UP!$C$15:$AH$16,2,0)</f>
        <v>0</v>
      </c>
    </row>
    <row r="3180" customFormat="false" ht="15.75" hidden="false" customHeight="true" outlineLevel="0" collapsed="false">
      <c r="A3180" s="21" t="s">
        <v>44</v>
      </c>
      <c r="B3180" s="22" t="n">
        <v>1</v>
      </c>
      <c r="C3180" s="23" t="s">
        <v>56</v>
      </c>
      <c r="D3180" s="23" t="n">
        <v>29608</v>
      </c>
      <c r="E3180" s="24" t="s">
        <v>91</v>
      </c>
      <c r="F3180" s="15" t="n">
        <f aca="false">IF(ISERROR(SEARCH("2",E3180)),0,1)</f>
        <v>1</v>
      </c>
      <c r="G3180" s="15" t="n">
        <v>0</v>
      </c>
      <c r="H3180" s="2" t="n">
        <f aca="false">MAX(I3180:J3180)</f>
        <v>0</v>
      </c>
      <c r="I3180" s="15" t="n">
        <v>0</v>
      </c>
      <c r="J3180" s="15" t="n">
        <v>0</v>
      </c>
      <c r="K3180" s="15" t="n">
        <v>10.379429428379</v>
      </c>
      <c r="L3180" s="15" t="n">
        <v>90</v>
      </c>
      <c r="M3180" s="25" t="n">
        <v>8.38914996</v>
      </c>
      <c r="N3180" s="0" t="str">
        <f aca="false">A3180&amp;"_"&amp;B3180</f>
        <v>MAW752_1</v>
      </c>
      <c r="O3180" s="0" t="n">
        <f aca="false">HLOOKUP(N3180,UP!$C$15:$AH$16,2,0)</f>
        <v>0</v>
      </c>
    </row>
    <row r="3181" customFormat="false" ht="15.75" hidden="false" customHeight="true" outlineLevel="0" collapsed="false">
      <c r="A3181" s="21" t="s">
        <v>44</v>
      </c>
      <c r="B3181" s="22" t="n">
        <v>1</v>
      </c>
      <c r="C3181" s="23" t="s">
        <v>56</v>
      </c>
      <c r="D3181" s="23" t="n">
        <v>11393</v>
      </c>
      <c r="E3181" s="24" t="s">
        <v>91</v>
      </c>
      <c r="F3181" s="15" t="n">
        <f aca="false">IF(ISERROR(SEARCH("2",E3181)),0,1)</f>
        <v>1</v>
      </c>
      <c r="G3181" s="15" t="n">
        <v>0</v>
      </c>
      <c r="H3181" s="2" t="n">
        <f aca="false">MAX(I3181:J3181)</f>
        <v>0</v>
      </c>
      <c r="I3181" s="15" t="n">
        <v>0</v>
      </c>
      <c r="J3181" s="15" t="n">
        <v>0</v>
      </c>
      <c r="K3181" s="15" t="n">
        <v>5.47391103961486</v>
      </c>
      <c r="L3181" s="15" t="n">
        <v>90</v>
      </c>
      <c r="M3181" s="25" t="n">
        <v>8.38914996</v>
      </c>
      <c r="N3181" s="0" t="str">
        <f aca="false">A3181&amp;"_"&amp;B3181</f>
        <v>MAW752_1</v>
      </c>
      <c r="O3181" s="0" t="n">
        <f aca="false">HLOOKUP(N3181,UP!$C$15:$AH$16,2,0)</f>
        <v>0</v>
      </c>
    </row>
    <row r="3182" customFormat="false" ht="15.75" hidden="false" customHeight="true" outlineLevel="0" collapsed="false">
      <c r="A3182" s="21" t="s">
        <v>44</v>
      </c>
      <c r="B3182" s="22" t="n">
        <v>2</v>
      </c>
      <c r="C3182" s="23" t="s">
        <v>100</v>
      </c>
      <c r="D3182" s="23" t="n">
        <v>29369</v>
      </c>
      <c r="E3182" s="24" t="s">
        <v>91</v>
      </c>
      <c r="F3182" s="15" t="n">
        <f aca="false">IF(ISERROR(SEARCH("2",E3182)),0,1)</f>
        <v>1</v>
      </c>
      <c r="G3182" s="15" t="n">
        <v>0</v>
      </c>
      <c r="H3182" s="2" t="n">
        <f aca="false">MAX(I3182:J3182)</f>
        <v>0</v>
      </c>
      <c r="I3182" s="15" t="n">
        <v>0</v>
      </c>
      <c r="J3182" s="15" t="n">
        <v>0</v>
      </c>
      <c r="K3182" s="15" t="n">
        <v>5.34573405934839</v>
      </c>
      <c r="L3182" s="15" t="n">
        <v>90</v>
      </c>
      <c r="M3182" s="25" t="n">
        <v>8.38914996</v>
      </c>
      <c r="N3182" s="0" t="str">
        <f aca="false">A3182&amp;"_"&amp;B3182</f>
        <v>MAW752_2</v>
      </c>
      <c r="O3182" s="0" t="n">
        <f aca="false">HLOOKUP(N3182,UP!$C$15:$AH$16,2,0)</f>
        <v>0</v>
      </c>
    </row>
    <row r="3183" customFormat="false" ht="15.75" hidden="false" customHeight="true" outlineLevel="0" collapsed="false">
      <c r="A3183" s="21" t="s">
        <v>62</v>
      </c>
      <c r="B3183" s="36" t="n">
        <v>2</v>
      </c>
      <c r="C3183" s="37" t="s">
        <v>56</v>
      </c>
      <c r="D3183" s="38" t="n">
        <v>6038</v>
      </c>
      <c r="E3183" s="24" t="s">
        <v>98</v>
      </c>
      <c r="F3183" s="15" t="n">
        <f aca="false">IF(ISERROR(SEARCH("2",E3183)),0,1)</f>
        <v>1</v>
      </c>
      <c r="G3183" s="15" t="n">
        <v>0</v>
      </c>
      <c r="H3183" s="2" t="n">
        <f aca="false">MAX(I3183:J3183)</f>
        <v>0</v>
      </c>
      <c r="I3183" s="15" t="n">
        <v>0</v>
      </c>
      <c r="J3183" s="15" t="n">
        <v>0</v>
      </c>
      <c r="K3183" s="15" t="n">
        <v>8.08716634868719</v>
      </c>
      <c r="L3183" s="15" t="n">
        <v>90</v>
      </c>
      <c r="M3183" s="25" t="n">
        <v>8.38914996</v>
      </c>
      <c r="N3183" s="0" t="str">
        <f aca="false">A3183&amp;"_"&amp;B3183</f>
        <v>MAW753_2</v>
      </c>
      <c r="O3183" s="0" t="n">
        <f aca="false">HLOOKUP(N3183,UP!$C$15:$AH$16,2,0)</f>
        <v>0</v>
      </c>
    </row>
    <row r="3184" customFormat="false" ht="15.75" hidden="false" customHeight="true" outlineLevel="0" collapsed="false">
      <c r="A3184" s="21" t="s">
        <v>62</v>
      </c>
      <c r="B3184" s="36" t="n">
        <v>2</v>
      </c>
      <c r="C3184" s="37" t="s">
        <v>61</v>
      </c>
      <c r="D3184" s="38" t="n">
        <v>6008</v>
      </c>
      <c r="E3184" s="24" t="s">
        <v>98</v>
      </c>
      <c r="F3184" s="15" t="n">
        <f aca="false">IF(ISERROR(SEARCH("2",E3184)),0,1)</f>
        <v>1</v>
      </c>
      <c r="G3184" s="15" t="n">
        <v>0</v>
      </c>
      <c r="H3184" s="2" t="n">
        <f aca="false">MAX(I3184:J3184)</f>
        <v>0</v>
      </c>
      <c r="I3184" s="15" t="n">
        <v>0</v>
      </c>
      <c r="J3184" s="15" t="n">
        <v>0</v>
      </c>
      <c r="K3184" s="15" t="n">
        <v>4.56159253301238</v>
      </c>
      <c r="L3184" s="15" t="n">
        <v>90</v>
      </c>
      <c r="M3184" s="25" t="n">
        <v>8.38914996</v>
      </c>
      <c r="N3184" s="0" t="str">
        <f aca="false">A3184&amp;"_"&amp;B3184</f>
        <v>MAW753_2</v>
      </c>
      <c r="O3184" s="0" t="n">
        <f aca="false">HLOOKUP(N3184,UP!$C$15:$AH$16,2,0)</f>
        <v>0</v>
      </c>
    </row>
    <row r="3185" customFormat="false" ht="15.75" hidden="false" customHeight="true" outlineLevel="0" collapsed="false">
      <c r="A3185" s="21" t="s">
        <v>62</v>
      </c>
      <c r="B3185" s="36" t="n">
        <v>1</v>
      </c>
      <c r="C3185" s="37" t="s">
        <v>56</v>
      </c>
      <c r="D3185" s="38" t="n">
        <v>6068</v>
      </c>
      <c r="E3185" s="24" t="s">
        <v>98</v>
      </c>
      <c r="F3185" s="15" t="n">
        <f aca="false">IF(ISERROR(SEARCH("2",E3185)),0,1)</f>
        <v>1</v>
      </c>
      <c r="G3185" s="15" t="n">
        <v>0</v>
      </c>
      <c r="H3185" s="2" t="n">
        <f aca="false">MAX(I3185:J3185)</f>
        <v>0</v>
      </c>
      <c r="I3185" s="15" t="n">
        <v>0</v>
      </c>
      <c r="J3185" s="15" t="n">
        <v>0</v>
      </c>
      <c r="K3185" s="15" t="n">
        <v>8.49423821677608</v>
      </c>
      <c r="L3185" s="15" t="n">
        <v>90</v>
      </c>
      <c r="M3185" s="25" t="n">
        <v>8.38914996</v>
      </c>
      <c r="N3185" s="0" t="str">
        <f aca="false">A3185&amp;"_"&amp;B3185</f>
        <v>MAW753_1</v>
      </c>
      <c r="O3185" s="0" t="n">
        <f aca="false">HLOOKUP(N3185,UP!$C$15:$AH$16,2,0)</f>
        <v>1</v>
      </c>
    </row>
    <row r="3186" customFormat="false" ht="15.75" hidden="false" customHeight="true" outlineLevel="0" collapsed="false">
      <c r="A3186" s="21" t="s">
        <v>62</v>
      </c>
      <c r="B3186" s="36" t="n">
        <v>1</v>
      </c>
      <c r="C3186" s="37" t="s">
        <v>56</v>
      </c>
      <c r="D3186" s="38" t="n">
        <v>6662</v>
      </c>
      <c r="E3186" s="24" t="s">
        <v>98</v>
      </c>
      <c r="F3186" s="15" t="n">
        <f aca="false">IF(ISERROR(SEARCH("2",E3186)),0,1)</f>
        <v>1</v>
      </c>
      <c r="G3186" s="15" t="n">
        <v>0</v>
      </c>
      <c r="H3186" s="2" t="n">
        <f aca="false">MAX(I3186:J3186)</f>
        <v>0</v>
      </c>
      <c r="I3186" s="15" t="n">
        <v>0</v>
      </c>
      <c r="J3186" s="15" t="n">
        <v>0</v>
      </c>
      <c r="K3186" s="15" t="n">
        <v>15.2214483756324</v>
      </c>
      <c r="L3186" s="15" t="n">
        <v>90</v>
      </c>
      <c r="M3186" s="25" t="n">
        <v>8.38914996</v>
      </c>
      <c r="N3186" s="0" t="str">
        <f aca="false">A3186&amp;"_"&amp;B3186</f>
        <v>MAW753_1</v>
      </c>
      <c r="O3186" s="0" t="n">
        <f aca="false">HLOOKUP(N3186,UP!$C$15:$AH$16,2,0)</f>
        <v>1</v>
      </c>
    </row>
    <row r="3187" customFormat="false" ht="15.75" hidden="false" customHeight="true" outlineLevel="0" collapsed="false">
      <c r="A3187" s="21" t="s">
        <v>62</v>
      </c>
      <c r="B3187" s="36" t="n">
        <v>1</v>
      </c>
      <c r="C3187" s="37" t="s">
        <v>56</v>
      </c>
      <c r="D3187" s="38" t="n">
        <v>6651</v>
      </c>
      <c r="E3187" s="24" t="s">
        <v>98</v>
      </c>
      <c r="F3187" s="15" t="n">
        <f aca="false">IF(ISERROR(SEARCH("2",E3187)),0,1)</f>
        <v>1</v>
      </c>
      <c r="G3187" s="15" t="n">
        <v>0</v>
      </c>
      <c r="H3187" s="2" t="n">
        <f aca="false">MAX(I3187:J3187)</f>
        <v>0</v>
      </c>
      <c r="I3187" s="15" t="n">
        <v>0</v>
      </c>
      <c r="J3187" s="15" t="n">
        <v>0</v>
      </c>
      <c r="K3187" s="15" t="n">
        <v>1.75929188601028</v>
      </c>
      <c r="L3187" s="15" t="n">
        <v>90</v>
      </c>
      <c r="M3187" s="25" t="n">
        <v>8.38914996</v>
      </c>
      <c r="N3187" s="0" t="str">
        <f aca="false">A3187&amp;"_"&amp;B3187</f>
        <v>MAW753_1</v>
      </c>
      <c r="O3187" s="0" t="n">
        <f aca="false">HLOOKUP(N3187,UP!$C$15:$AH$16,2,0)</f>
        <v>1</v>
      </c>
    </row>
    <row r="3188" customFormat="false" ht="15.75" hidden="false" customHeight="true" outlineLevel="0" collapsed="false">
      <c r="A3188" s="21" t="s">
        <v>47</v>
      </c>
      <c r="B3188" s="26" t="n">
        <v>1</v>
      </c>
      <c r="C3188" s="27" t="s">
        <v>56</v>
      </c>
      <c r="D3188" s="27" t="n">
        <v>555</v>
      </c>
      <c r="E3188" s="24" t="s">
        <v>92</v>
      </c>
      <c r="F3188" s="15" t="n">
        <v>1</v>
      </c>
      <c r="G3188" s="15" t="n">
        <v>0</v>
      </c>
      <c r="H3188" s="2" t="n">
        <f aca="false">MAX(I3188:J3188)</f>
        <v>0</v>
      </c>
      <c r="I3188" s="15" t="n">
        <v>0</v>
      </c>
      <c r="J3188" s="15" t="n">
        <v>0</v>
      </c>
      <c r="K3188" s="15" t="n">
        <v>4.71050402479254</v>
      </c>
      <c r="L3188" s="15" t="n">
        <v>90</v>
      </c>
      <c r="M3188" s="25" t="n">
        <v>8.38914996</v>
      </c>
      <c r="N3188" s="0" t="str">
        <f aca="false">A3188&amp;"_"&amp;B3188</f>
        <v>MAW744_1</v>
      </c>
      <c r="O3188" s="0" t="n">
        <f aca="false">HLOOKUP(N3188,UP!$C$15:$AH$16,2,0)</f>
        <v>0</v>
      </c>
    </row>
    <row r="3189" customFormat="false" ht="15.75" hidden="false" customHeight="true" outlineLevel="0" collapsed="false">
      <c r="A3189" s="21" t="s">
        <v>47</v>
      </c>
      <c r="B3189" s="26" t="n">
        <v>1</v>
      </c>
      <c r="C3189" s="27" t="s">
        <v>56</v>
      </c>
      <c r="D3189" s="27" t="n">
        <v>821</v>
      </c>
      <c r="E3189" s="24" t="s">
        <v>92</v>
      </c>
      <c r="F3189" s="15" t="n">
        <v>1</v>
      </c>
      <c r="G3189" s="15" t="n">
        <v>0</v>
      </c>
      <c r="H3189" s="2" t="n">
        <f aca="false">MAX(I3189:J3189)</f>
        <v>0</v>
      </c>
      <c r="I3189" s="15" t="n">
        <v>0</v>
      </c>
      <c r="J3189" s="15" t="n">
        <v>0</v>
      </c>
      <c r="K3189" s="15" t="n">
        <v>6.81254366930947</v>
      </c>
      <c r="L3189" s="15" t="n">
        <v>90</v>
      </c>
      <c r="M3189" s="25" t="n">
        <v>8.38914996</v>
      </c>
      <c r="N3189" s="0" t="str">
        <f aca="false">A3189&amp;"_"&amp;B3189</f>
        <v>MAW744_1</v>
      </c>
      <c r="O3189" s="0" t="n">
        <f aca="false">HLOOKUP(N3189,UP!$C$15:$AH$16,2,0)</f>
        <v>0</v>
      </c>
    </row>
    <row r="3190" customFormat="false" ht="15.75" hidden="false" customHeight="true" outlineLevel="0" collapsed="false">
      <c r="A3190" s="21" t="s">
        <v>47</v>
      </c>
      <c r="B3190" s="26" t="n">
        <v>1</v>
      </c>
      <c r="C3190" s="27" t="s">
        <v>56</v>
      </c>
      <c r="D3190" s="27" t="n">
        <v>569</v>
      </c>
      <c r="E3190" s="24" t="s">
        <v>92</v>
      </c>
      <c r="F3190" s="15" t="n">
        <v>1</v>
      </c>
      <c r="G3190" s="15" t="n">
        <v>0</v>
      </c>
      <c r="H3190" s="2" t="n">
        <f aca="false">MAX(I3190:J3190)</f>
        <v>0</v>
      </c>
      <c r="I3190" s="15" t="n">
        <v>0</v>
      </c>
      <c r="J3190" s="15" t="n">
        <v>0</v>
      </c>
      <c r="K3190" s="15" t="n">
        <v>8.74756839437993</v>
      </c>
      <c r="L3190" s="15" t="n">
        <v>90</v>
      </c>
      <c r="M3190" s="25" t="n">
        <v>8.38914996</v>
      </c>
      <c r="N3190" s="0" t="str">
        <f aca="false">A3190&amp;"_"&amp;B3190</f>
        <v>MAW744_1</v>
      </c>
      <c r="O3190" s="0" t="n">
        <f aca="false">HLOOKUP(N3190,UP!$C$15:$AH$16,2,0)</f>
        <v>0</v>
      </c>
    </row>
    <row r="3191" customFormat="false" ht="15.75" hidden="false" customHeight="true" outlineLevel="0" collapsed="false">
      <c r="A3191" s="21" t="s">
        <v>47</v>
      </c>
      <c r="B3191" s="26" t="n">
        <v>1</v>
      </c>
      <c r="C3191" s="27" t="s">
        <v>56</v>
      </c>
      <c r="D3191" s="27" t="n">
        <v>816</v>
      </c>
      <c r="E3191" s="24" t="s">
        <v>92</v>
      </c>
      <c r="F3191" s="15" t="n">
        <v>1</v>
      </c>
      <c r="G3191" s="15" t="n">
        <v>0</v>
      </c>
      <c r="H3191" s="2" t="n">
        <f aca="false">MAX(I3191:J3191)</f>
        <v>0</v>
      </c>
      <c r="I3191" s="15" t="n">
        <v>0</v>
      </c>
      <c r="J3191" s="15" t="n">
        <v>0</v>
      </c>
      <c r="K3191" s="15" t="n">
        <v>7.32913931128414</v>
      </c>
      <c r="L3191" s="15" t="n">
        <v>90</v>
      </c>
      <c r="M3191" s="25" t="n">
        <v>8.38914996</v>
      </c>
      <c r="N3191" s="0" t="str">
        <f aca="false">A3191&amp;"_"&amp;B3191</f>
        <v>MAW744_1</v>
      </c>
      <c r="O3191" s="0" t="n">
        <f aca="false">HLOOKUP(N3191,UP!$C$15:$AH$16,2,0)</f>
        <v>0</v>
      </c>
    </row>
    <row r="3192" customFormat="false" ht="15.75" hidden="false" customHeight="true" outlineLevel="0" collapsed="false">
      <c r="A3192" s="21" t="s">
        <v>47</v>
      </c>
      <c r="B3192" s="26" t="n">
        <v>1</v>
      </c>
      <c r="C3192" s="27" t="s">
        <v>56</v>
      </c>
      <c r="D3192" s="27" t="n">
        <v>672</v>
      </c>
      <c r="E3192" s="24" t="s">
        <v>92</v>
      </c>
      <c r="F3192" s="15" t="n">
        <v>1</v>
      </c>
      <c r="G3192" s="15" t="n">
        <v>0</v>
      </c>
      <c r="H3192" s="2" t="n">
        <f aca="false">MAX(I3192:J3192)</f>
        <v>0</v>
      </c>
      <c r="I3192" s="15" t="n">
        <v>0</v>
      </c>
      <c r="J3192" s="15" t="n">
        <v>0</v>
      </c>
      <c r="K3192" s="15" t="n">
        <v>14.2232073099543</v>
      </c>
      <c r="L3192" s="15" t="n">
        <v>90</v>
      </c>
      <c r="M3192" s="25" t="n">
        <v>8.38914996</v>
      </c>
      <c r="N3192" s="0" t="str">
        <f aca="false">A3192&amp;"_"&amp;B3192</f>
        <v>MAW744_1</v>
      </c>
      <c r="O3192" s="0" t="n">
        <f aca="false">HLOOKUP(N3192,UP!$C$15:$AH$16,2,0)</f>
        <v>0</v>
      </c>
    </row>
    <row r="3193" customFormat="false" ht="15.75" hidden="false" customHeight="true" outlineLevel="0" collapsed="false">
      <c r="A3193" s="21" t="s">
        <v>47</v>
      </c>
      <c r="B3193" s="26" t="n">
        <v>2</v>
      </c>
      <c r="C3193" s="27" t="s">
        <v>56</v>
      </c>
      <c r="D3193" s="27" t="n">
        <v>661</v>
      </c>
      <c r="E3193" s="24" t="s">
        <v>92</v>
      </c>
      <c r="F3193" s="15" t="n">
        <v>1</v>
      </c>
      <c r="G3193" s="15" t="n">
        <v>0</v>
      </c>
      <c r="H3193" s="2" t="n">
        <f aca="false">MAX(I3193:J3193)</f>
        <v>0</v>
      </c>
      <c r="I3193" s="15" t="n">
        <v>0</v>
      </c>
      <c r="J3193" s="15" t="n">
        <v>0</v>
      </c>
      <c r="K3193" s="15" t="n">
        <v>8.63309661206475</v>
      </c>
      <c r="L3193" s="15" t="n">
        <v>90</v>
      </c>
      <c r="M3193" s="25" t="n">
        <v>8.38914996</v>
      </c>
      <c r="N3193" s="0" t="str">
        <f aca="false">A3193&amp;"_"&amp;B3193</f>
        <v>MAW744_2</v>
      </c>
      <c r="O3193" s="0" t="n">
        <f aca="false">HLOOKUP(N3193,UP!$C$15:$AH$16,2,0)</f>
        <v>1</v>
      </c>
    </row>
    <row r="3194" customFormat="false" ht="15.75" hidden="false" customHeight="true" outlineLevel="0" collapsed="false">
      <c r="A3194" s="21" t="s">
        <v>47</v>
      </c>
      <c r="B3194" s="26" t="n">
        <v>2</v>
      </c>
      <c r="C3194" s="27" t="s">
        <v>56</v>
      </c>
      <c r="D3194" s="27" t="n">
        <v>660</v>
      </c>
      <c r="E3194" s="24" t="s">
        <v>92</v>
      </c>
      <c r="F3194" s="15" t="n">
        <v>1</v>
      </c>
      <c r="G3194" s="15" t="n">
        <v>0</v>
      </c>
      <c r="H3194" s="2" t="n">
        <f aca="false">MAX(I3194:J3194)</f>
        <v>0</v>
      </c>
      <c r="I3194" s="15" t="n">
        <v>0</v>
      </c>
      <c r="J3194" s="15" t="n">
        <v>0</v>
      </c>
      <c r="K3194" s="15" t="n">
        <v>7.26886000224338</v>
      </c>
      <c r="L3194" s="15" t="n">
        <v>90</v>
      </c>
      <c r="M3194" s="25" t="n">
        <v>8.38914996</v>
      </c>
      <c r="N3194" s="0" t="str">
        <f aca="false">A3194&amp;"_"&amp;B3194</f>
        <v>MAW744_2</v>
      </c>
      <c r="O3194" s="0" t="n">
        <f aca="false">HLOOKUP(N3194,UP!$C$15:$AH$16,2,0)</f>
        <v>1</v>
      </c>
    </row>
    <row r="3195" customFormat="false" ht="15.75" hidden="false" customHeight="true" outlineLevel="0" collapsed="false">
      <c r="A3195" s="21" t="s">
        <v>47</v>
      </c>
      <c r="B3195" s="26" t="n">
        <v>2</v>
      </c>
      <c r="C3195" s="27" t="s">
        <v>56</v>
      </c>
      <c r="D3195" s="27" t="n">
        <v>536</v>
      </c>
      <c r="E3195" s="24" t="s">
        <v>92</v>
      </c>
      <c r="F3195" s="15" t="n">
        <v>1</v>
      </c>
      <c r="G3195" s="15" t="n">
        <v>0</v>
      </c>
      <c r="H3195" s="2" t="n">
        <f aca="false">MAX(I3195:J3195)</f>
        <v>0</v>
      </c>
      <c r="I3195" s="15" t="n">
        <v>0</v>
      </c>
      <c r="J3195" s="15" t="n">
        <v>0</v>
      </c>
      <c r="K3195" s="15" t="n">
        <v>7.42091308667713</v>
      </c>
      <c r="L3195" s="15" t="n">
        <v>90</v>
      </c>
      <c r="M3195" s="25" t="n">
        <v>8.38914996</v>
      </c>
      <c r="N3195" s="0" t="str">
        <f aca="false">A3195&amp;"_"&amp;B3195</f>
        <v>MAW744_2</v>
      </c>
      <c r="O3195" s="0" t="n">
        <f aca="false">HLOOKUP(N3195,UP!$C$15:$AH$16,2,0)</f>
        <v>1</v>
      </c>
    </row>
    <row r="3196" customFormat="false" ht="15.75" hidden="false" customHeight="true" outlineLevel="0" collapsed="false">
      <c r="A3196" s="21" t="s">
        <v>47</v>
      </c>
      <c r="B3196" s="26" t="n">
        <v>2</v>
      </c>
      <c r="C3196" s="27" t="s">
        <v>56</v>
      </c>
      <c r="D3196" s="27" t="n">
        <v>656</v>
      </c>
      <c r="E3196" s="24" t="s">
        <v>92</v>
      </c>
      <c r="F3196" s="15" t="n">
        <v>1</v>
      </c>
      <c r="G3196" s="15" t="n">
        <v>0</v>
      </c>
      <c r="H3196" s="2" t="n">
        <f aca="false">MAX(I3196:J3196)</f>
        <v>0</v>
      </c>
      <c r="I3196" s="15" t="n">
        <v>0</v>
      </c>
      <c r="J3196" s="15" t="n">
        <v>0</v>
      </c>
      <c r="K3196" s="15" t="n">
        <v>6.11891928130501</v>
      </c>
      <c r="L3196" s="15" t="n">
        <v>90</v>
      </c>
      <c r="M3196" s="25" t="n">
        <v>8.38914996</v>
      </c>
      <c r="N3196" s="0" t="str">
        <f aca="false">A3196&amp;"_"&amp;B3196</f>
        <v>MAW744_2</v>
      </c>
      <c r="O3196" s="0" t="n">
        <f aca="false">HLOOKUP(N3196,UP!$C$15:$AH$16,2,0)</f>
        <v>1</v>
      </c>
    </row>
    <row r="3197" customFormat="false" ht="15.75" hidden="false" customHeight="true" outlineLevel="0" collapsed="false">
      <c r="A3197" s="21" t="s">
        <v>47</v>
      </c>
      <c r="B3197" s="26" t="n">
        <v>1</v>
      </c>
      <c r="C3197" s="27" t="s">
        <v>56</v>
      </c>
      <c r="D3197" s="27" t="n">
        <v>862</v>
      </c>
      <c r="E3197" s="24" t="s">
        <v>92</v>
      </c>
      <c r="F3197" s="15" t="n">
        <v>1</v>
      </c>
      <c r="G3197" s="15" t="n">
        <v>0</v>
      </c>
      <c r="H3197" s="2" t="n">
        <f aca="false">MAX(I3197:J3197)</f>
        <v>0</v>
      </c>
      <c r="I3197" s="15" t="n">
        <v>0</v>
      </c>
      <c r="J3197" s="15" t="n">
        <v>0</v>
      </c>
      <c r="K3197" s="15" t="n">
        <v>6.74672730321676</v>
      </c>
      <c r="L3197" s="15" t="n">
        <v>90</v>
      </c>
      <c r="M3197" s="25" t="n">
        <v>8.38914996</v>
      </c>
      <c r="N3197" s="0" t="str">
        <f aca="false">A3197&amp;"_"&amp;B3197</f>
        <v>MAW744_1</v>
      </c>
      <c r="O3197" s="0" t="n">
        <f aca="false">HLOOKUP(N3197,UP!$C$15:$AH$16,2,0)</f>
        <v>0</v>
      </c>
    </row>
    <row r="3198" customFormat="false" ht="15.75" hidden="false" customHeight="true" outlineLevel="0" collapsed="false">
      <c r="A3198" s="21" t="s">
        <v>47</v>
      </c>
      <c r="B3198" s="26" t="n">
        <v>2</v>
      </c>
      <c r="C3198" s="27" t="s">
        <v>56</v>
      </c>
      <c r="D3198" s="27" t="n">
        <v>545</v>
      </c>
      <c r="E3198" s="24" t="s">
        <v>92</v>
      </c>
      <c r="F3198" s="15" t="n">
        <v>1</v>
      </c>
      <c r="G3198" s="15" t="n">
        <v>0</v>
      </c>
      <c r="H3198" s="2" t="n">
        <f aca="false">MAX(I3198:J3198)</f>
        <v>0</v>
      </c>
      <c r="I3198" s="15" t="n">
        <v>0</v>
      </c>
      <c r="J3198" s="15" t="n">
        <v>0</v>
      </c>
      <c r="K3198" s="15" t="n">
        <v>7.3927958324275</v>
      </c>
      <c r="L3198" s="15" t="n">
        <v>90</v>
      </c>
      <c r="M3198" s="25" t="n">
        <v>8.38914996</v>
      </c>
      <c r="N3198" s="0" t="str">
        <f aca="false">A3198&amp;"_"&amp;B3198</f>
        <v>MAW744_2</v>
      </c>
      <c r="O3198" s="0" t="n">
        <f aca="false">HLOOKUP(N3198,UP!$C$15:$AH$16,2,0)</f>
        <v>1</v>
      </c>
    </row>
    <row r="3199" customFormat="false" ht="15.75" hidden="false" customHeight="true" outlineLevel="0" collapsed="false">
      <c r="A3199" s="21" t="s">
        <v>47</v>
      </c>
      <c r="B3199" s="26" t="n">
        <v>3</v>
      </c>
      <c r="C3199" s="27" t="s">
        <v>66</v>
      </c>
      <c r="D3199" s="27" t="n">
        <v>3</v>
      </c>
      <c r="E3199" s="24" t="s">
        <v>92</v>
      </c>
      <c r="F3199" s="15" t="n">
        <v>1</v>
      </c>
      <c r="G3199" s="15" t="n">
        <v>0</v>
      </c>
      <c r="H3199" s="2" t="n">
        <f aca="false">MAX(I3199:J3199)</f>
        <v>0</v>
      </c>
      <c r="I3199" s="15" t="n">
        <v>0</v>
      </c>
      <c r="J3199" s="15" t="n">
        <v>0</v>
      </c>
      <c r="K3199" s="15" t="n">
        <v>10.6578530773034</v>
      </c>
      <c r="L3199" s="15" t="n">
        <v>90</v>
      </c>
      <c r="M3199" s="25" t="n">
        <v>8.38914996</v>
      </c>
      <c r="N3199" s="0" t="str">
        <f aca="false">A3199&amp;"_"&amp;B3199</f>
        <v>MAW744_3</v>
      </c>
      <c r="O3199" s="0" t="n">
        <f aca="false">HLOOKUP(N3199,UP!$C$15:$AH$16,2,0)</f>
        <v>1</v>
      </c>
    </row>
    <row r="3200" customFormat="false" ht="15.75" hidden="false" customHeight="true" outlineLevel="0" collapsed="false">
      <c r="A3200" s="21" t="s">
        <v>47</v>
      </c>
      <c r="B3200" s="26" t="n">
        <v>3</v>
      </c>
      <c r="C3200" s="27" t="s">
        <v>56</v>
      </c>
      <c r="D3200" s="27" t="n">
        <v>242</v>
      </c>
      <c r="E3200" s="24" t="s">
        <v>92</v>
      </c>
      <c r="F3200" s="15" t="n">
        <v>1</v>
      </c>
      <c r="G3200" s="15" t="n">
        <v>0</v>
      </c>
      <c r="H3200" s="2" t="n">
        <f aca="false">MAX(I3200:J3200)</f>
        <v>0</v>
      </c>
      <c r="I3200" s="15" t="n">
        <v>0</v>
      </c>
      <c r="J3200" s="15" t="n">
        <v>0</v>
      </c>
      <c r="K3200" s="15" t="n">
        <v>7.54641971318804</v>
      </c>
      <c r="L3200" s="15" t="n">
        <v>90</v>
      </c>
      <c r="M3200" s="25" t="n">
        <v>8.38914996</v>
      </c>
      <c r="N3200" s="0" t="str">
        <f aca="false">A3200&amp;"_"&amp;B3200</f>
        <v>MAW744_3</v>
      </c>
      <c r="O3200" s="0" t="n">
        <f aca="false">HLOOKUP(N3200,UP!$C$15:$AH$16,2,0)</f>
        <v>1</v>
      </c>
    </row>
    <row r="3201" customFormat="false" ht="15.75" hidden="false" customHeight="true" outlineLevel="0" collapsed="false">
      <c r="A3201" s="21" t="s">
        <v>47</v>
      </c>
      <c r="B3201" s="26" t="n">
        <v>3</v>
      </c>
      <c r="C3201" s="27" t="s">
        <v>56</v>
      </c>
      <c r="D3201" s="27" t="n">
        <v>250</v>
      </c>
      <c r="E3201" s="24" t="s">
        <v>92</v>
      </c>
      <c r="F3201" s="15" t="n">
        <v>1</v>
      </c>
      <c r="G3201" s="15" t="n">
        <v>0</v>
      </c>
      <c r="H3201" s="2" t="n">
        <f aca="false">MAX(I3201:J3201)</f>
        <v>0</v>
      </c>
      <c r="I3201" s="15" t="n">
        <v>0</v>
      </c>
      <c r="J3201" s="15" t="n">
        <v>0</v>
      </c>
      <c r="K3201" s="15" t="n">
        <v>7.42232680337125</v>
      </c>
      <c r="L3201" s="15" t="n">
        <v>90</v>
      </c>
      <c r="M3201" s="25" t="n">
        <v>8.38914996</v>
      </c>
      <c r="N3201" s="0" t="str">
        <f aca="false">A3201&amp;"_"&amp;B3201</f>
        <v>MAW744_3</v>
      </c>
      <c r="O3201" s="0" t="n">
        <f aca="false">HLOOKUP(N3201,UP!$C$15:$AH$16,2,0)</f>
        <v>1</v>
      </c>
    </row>
    <row r="3202" customFormat="false" ht="15.75" hidden="false" customHeight="true" outlineLevel="0" collapsed="false">
      <c r="A3202" s="21" t="s">
        <v>47</v>
      </c>
      <c r="B3202" s="26" t="n">
        <v>3</v>
      </c>
      <c r="C3202" s="27" t="s">
        <v>56</v>
      </c>
      <c r="D3202" s="27" t="n">
        <v>287</v>
      </c>
      <c r="E3202" s="24" t="s">
        <v>92</v>
      </c>
      <c r="F3202" s="15" t="n">
        <v>1</v>
      </c>
      <c r="G3202" s="15" t="n">
        <v>0</v>
      </c>
      <c r="H3202" s="2" t="n">
        <f aca="false">MAX(I3202:J3202)</f>
        <v>0</v>
      </c>
      <c r="I3202" s="15" t="n">
        <v>0</v>
      </c>
      <c r="J3202" s="15" t="n">
        <v>0</v>
      </c>
      <c r="K3202" s="15" t="n">
        <v>13.9744324416981</v>
      </c>
      <c r="L3202" s="15" t="n">
        <v>90</v>
      </c>
      <c r="M3202" s="25" t="n">
        <v>8.38914996</v>
      </c>
      <c r="N3202" s="0" t="str">
        <f aca="false">A3202&amp;"_"&amp;B3202</f>
        <v>MAW744_3</v>
      </c>
      <c r="O3202" s="0" t="n">
        <f aca="false">HLOOKUP(N3202,UP!$C$15:$AH$16,2,0)</f>
        <v>1</v>
      </c>
    </row>
    <row r="3203" customFormat="false" ht="15.75" hidden="false" customHeight="true" outlineLevel="0" collapsed="false">
      <c r="A3203" s="21" t="s">
        <v>47</v>
      </c>
      <c r="B3203" s="26" t="n">
        <v>4</v>
      </c>
      <c r="C3203" s="27" t="s">
        <v>56</v>
      </c>
      <c r="D3203" s="27" t="n">
        <v>327</v>
      </c>
      <c r="E3203" s="24" t="s">
        <v>92</v>
      </c>
      <c r="F3203" s="15" t="n">
        <v>1</v>
      </c>
      <c r="G3203" s="15" t="n">
        <v>0</v>
      </c>
      <c r="H3203" s="2" t="n">
        <f aca="false">MAX(I3203:J3203)</f>
        <v>0</v>
      </c>
      <c r="I3203" s="15" t="n">
        <v>0</v>
      </c>
      <c r="J3203" s="15" t="n">
        <v>0</v>
      </c>
      <c r="K3203" s="15" t="n">
        <v>10.8860505136785</v>
      </c>
      <c r="L3203" s="15" t="n">
        <v>90</v>
      </c>
      <c r="M3203" s="25" t="n">
        <v>8.38914996</v>
      </c>
      <c r="N3203" s="0" t="str">
        <f aca="false">A3203&amp;"_"&amp;B3203</f>
        <v>MAW744_4</v>
      </c>
      <c r="O3203" s="0" t="n">
        <f aca="false">HLOOKUP(N3203,UP!$C$15:$AH$16,2,0)</f>
        <v>0</v>
      </c>
    </row>
    <row r="3204" customFormat="false" ht="15.75" hidden="false" customHeight="true" outlineLevel="0" collapsed="false">
      <c r="A3204" s="21" t="s">
        <v>47</v>
      </c>
      <c r="B3204" s="26" t="n">
        <v>4</v>
      </c>
      <c r="C3204" s="27" t="s">
        <v>56</v>
      </c>
      <c r="D3204" s="27" t="n">
        <v>321</v>
      </c>
      <c r="E3204" s="24" t="s">
        <v>92</v>
      </c>
      <c r="F3204" s="15" t="n">
        <v>1</v>
      </c>
      <c r="G3204" s="15" t="n">
        <v>0</v>
      </c>
      <c r="H3204" s="2" t="n">
        <f aca="false">MAX(I3204:J3204)</f>
        <v>0</v>
      </c>
      <c r="I3204" s="15" t="n">
        <v>0</v>
      </c>
      <c r="J3204" s="15" t="n">
        <v>0</v>
      </c>
      <c r="K3204" s="15" t="n">
        <v>8.0836320569519</v>
      </c>
      <c r="L3204" s="15" t="n">
        <v>90</v>
      </c>
      <c r="M3204" s="25" t="n">
        <v>8.38914996</v>
      </c>
      <c r="N3204" s="0" t="str">
        <f aca="false">A3204&amp;"_"&amp;B3204</f>
        <v>MAW744_4</v>
      </c>
      <c r="O3204" s="0" t="n">
        <f aca="false">HLOOKUP(N3204,UP!$C$15:$AH$16,2,0)</f>
        <v>0</v>
      </c>
    </row>
    <row r="3205" customFormat="false" ht="15.75" hidden="false" customHeight="true" outlineLevel="0" collapsed="false">
      <c r="A3205" s="21" t="s">
        <v>47</v>
      </c>
      <c r="B3205" s="26" t="n">
        <v>4</v>
      </c>
      <c r="C3205" s="27" t="s">
        <v>60</v>
      </c>
      <c r="D3205" s="27" t="n">
        <v>347</v>
      </c>
      <c r="E3205" s="24" t="s">
        <v>92</v>
      </c>
      <c r="F3205" s="15" t="n">
        <v>1</v>
      </c>
      <c r="G3205" s="15" t="n">
        <v>0</v>
      </c>
      <c r="H3205" s="2" t="n">
        <f aca="false">MAX(I3205:J3205)</f>
        <v>0</v>
      </c>
      <c r="I3205" s="15" t="n">
        <v>0</v>
      </c>
      <c r="J3205" s="15" t="n">
        <v>0</v>
      </c>
      <c r="K3205" s="15" t="n">
        <v>7.9595391471351</v>
      </c>
      <c r="L3205" s="15" t="n">
        <v>90</v>
      </c>
      <c r="M3205" s="25" t="n">
        <v>8.38914996</v>
      </c>
      <c r="N3205" s="0" t="str">
        <f aca="false">A3205&amp;"_"&amp;B3205</f>
        <v>MAW744_4</v>
      </c>
      <c r="O3205" s="0" t="n">
        <f aca="false">HLOOKUP(N3205,UP!$C$15:$AH$16,2,0)</f>
        <v>0</v>
      </c>
    </row>
    <row r="3206" customFormat="false" ht="15.75" hidden="false" customHeight="true" outlineLevel="0" collapsed="false">
      <c r="A3206" s="21" t="s">
        <v>47</v>
      </c>
      <c r="B3206" s="26" t="n">
        <v>4</v>
      </c>
      <c r="C3206" s="27" t="s">
        <v>56</v>
      </c>
      <c r="D3206" s="27" t="n">
        <v>306</v>
      </c>
      <c r="E3206" s="24" t="s">
        <v>92</v>
      </c>
      <c r="F3206" s="15" t="n">
        <v>1</v>
      </c>
      <c r="G3206" s="15" t="n">
        <v>0</v>
      </c>
      <c r="H3206" s="2" t="n">
        <f aca="false">MAX(I3206:J3206)</f>
        <v>0</v>
      </c>
      <c r="I3206" s="15" t="n">
        <v>0</v>
      </c>
      <c r="J3206" s="15" t="n">
        <v>0</v>
      </c>
      <c r="K3206" s="15" t="n">
        <v>8.1665308330985</v>
      </c>
      <c r="L3206" s="15" t="n">
        <v>90</v>
      </c>
      <c r="M3206" s="25" t="n">
        <v>8.38914996</v>
      </c>
      <c r="N3206" s="0" t="str">
        <f aca="false">A3206&amp;"_"&amp;B3206</f>
        <v>MAW744_4</v>
      </c>
      <c r="O3206" s="0" t="n">
        <f aca="false">HLOOKUP(N3206,UP!$C$15:$AH$16,2,0)</f>
        <v>0</v>
      </c>
    </row>
    <row r="3207" customFormat="false" ht="15.75" hidden="false" customHeight="true" outlineLevel="0" collapsed="false">
      <c r="A3207" s="21" t="s">
        <v>47</v>
      </c>
      <c r="B3207" s="26" t="n">
        <v>4</v>
      </c>
      <c r="C3207" s="27" t="s">
        <v>56</v>
      </c>
      <c r="D3207" s="27" t="n">
        <v>307</v>
      </c>
      <c r="E3207" s="24" t="s">
        <v>92</v>
      </c>
      <c r="F3207" s="15" t="n">
        <v>1</v>
      </c>
      <c r="G3207" s="15" t="n">
        <v>0</v>
      </c>
      <c r="H3207" s="2" t="n">
        <f aca="false">MAX(I3207:J3207)</f>
        <v>0</v>
      </c>
      <c r="I3207" s="15" t="n">
        <v>0</v>
      </c>
      <c r="J3207" s="15" t="n">
        <v>0</v>
      </c>
      <c r="K3207" s="15" t="n">
        <v>7.49057790377048</v>
      </c>
      <c r="L3207" s="15" t="n">
        <v>90</v>
      </c>
      <c r="M3207" s="25" t="n">
        <v>8.38914996</v>
      </c>
      <c r="N3207" s="0" t="str">
        <f aca="false">A3207&amp;"_"&amp;B3207</f>
        <v>MAW744_4</v>
      </c>
      <c r="O3207" s="0" t="n">
        <f aca="false">HLOOKUP(N3207,UP!$C$15:$AH$16,2,0)</f>
        <v>0</v>
      </c>
    </row>
    <row r="3208" customFormat="false" ht="15.75" hidden="false" customHeight="true" outlineLevel="0" collapsed="false">
      <c r="A3208" s="21" t="s">
        <v>47</v>
      </c>
      <c r="B3208" s="26" t="n">
        <v>4</v>
      </c>
      <c r="C3208" s="27" t="s">
        <v>56</v>
      </c>
      <c r="D3208" s="27" t="n">
        <v>128</v>
      </c>
      <c r="E3208" s="24" t="s">
        <v>92</v>
      </c>
      <c r="F3208" s="15" t="n">
        <v>1</v>
      </c>
      <c r="G3208" s="15" t="n">
        <v>0</v>
      </c>
      <c r="H3208" s="2" t="n">
        <f aca="false">MAX(I3208:J3208)</f>
        <v>0</v>
      </c>
      <c r="I3208" s="15" t="n">
        <v>0</v>
      </c>
      <c r="J3208" s="15" t="n">
        <v>0</v>
      </c>
      <c r="K3208" s="15" t="n">
        <v>6.54370187797852</v>
      </c>
      <c r="L3208" s="15" t="n">
        <v>90</v>
      </c>
      <c r="M3208" s="25" t="n">
        <v>8.38914996</v>
      </c>
      <c r="N3208" s="0" t="str">
        <f aca="false">A3208&amp;"_"&amp;B3208</f>
        <v>MAW744_4</v>
      </c>
      <c r="O3208" s="0" t="n">
        <f aca="false">HLOOKUP(N3208,UP!$C$15:$AH$16,2,0)</f>
        <v>0</v>
      </c>
    </row>
    <row r="3209" customFormat="false" ht="15.75" hidden="false" customHeight="true" outlineLevel="0" collapsed="false">
      <c r="A3209" s="21" t="s">
        <v>47</v>
      </c>
      <c r="B3209" s="26" t="n">
        <v>4</v>
      </c>
      <c r="C3209" s="27" t="s">
        <v>56</v>
      </c>
      <c r="D3209" s="27" t="n">
        <v>352</v>
      </c>
      <c r="E3209" s="24" t="s">
        <v>92</v>
      </c>
      <c r="F3209" s="15" t="n">
        <v>1</v>
      </c>
      <c r="G3209" s="15" t="n">
        <v>0</v>
      </c>
      <c r="H3209" s="2" t="n">
        <f aca="false">MAX(I3209:J3209)</f>
        <v>0</v>
      </c>
      <c r="I3209" s="15" t="n">
        <v>0</v>
      </c>
      <c r="J3209" s="15" t="n">
        <v>0</v>
      </c>
      <c r="K3209" s="15" t="n">
        <v>6.1008158536387</v>
      </c>
      <c r="L3209" s="15" t="n">
        <v>90</v>
      </c>
      <c r="M3209" s="25" t="n">
        <v>8.38914996</v>
      </c>
      <c r="N3209" s="0" t="str">
        <f aca="false">A3209&amp;"_"&amp;B3209</f>
        <v>MAW744_4</v>
      </c>
      <c r="O3209" s="0" t="n">
        <f aca="false">HLOOKUP(N3209,UP!$C$15:$AH$16,2,0)</f>
        <v>0</v>
      </c>
    </row>
    <row r="3210" customFormat="false" ht="15.75" hidden="false" customHeight="true" outlineLevel="0" collapsed="false">
      <c r="A3210" s="21" t="s">
        <v>47</v>
      </c>
      <c r="B3210" s="26" t="n">
        <v>3</v>
      </c>
      <c r="C3210" s="27" t="s">
        <v>56</v>
      </c>
      <c r="D3210" s="27" t="n">
        <v>41</v>
      </c>
      <c r="E3210" s="24" t="s">
        <v>92</v>
      </c>
      <c r="F3210" s="15" t="n">
        <v>1</v>
      </c>
      <c r="G3210" s="15" t="n">
        <v>0</v>
      </c>
      <c r="H3210" s="2" t="n">
        <f aca="false">MAX(I3210:J3210)</f>
        <v>0</v>
      </c>
      <c r="I3210" s="15" t="n">
        <v>0</v>
      </c>
      <c r="J3210" s="15" t="n">
        <v>0</v>
      </c>
      <c r="K3210" s="15" t="n">
        <v>9.34937973708323</v>
      </c>
      <c r="L3210" s="15" t="n">
        <v>90</v>
      </c>
      <c r="M3210" s="25" t="n">
        <v>8.38914996</v>
      </c>
      <c r="N3210" s="0" t="str">
        <f aca="false">A3210&amp;"_"&amp;B3210</f>
        <v>MAW744_3</v>
      </c>
      <c r="O3210" s="0" t="n">
        <f aca="false">HLOOKUP(N3210,UP!$C$15:$AH$16,2,0)</f>
        <v>1</v>
      </c>
    </row>
    <row r="3211" customFormat="false" ht="15.75" hidden="false" customHeight="true" outlineLevel="0" collapsed="false">
      <c r="A3211" s="21" t="s">
        <v>47</v>
      </c>
      <c r="B3211" s="26" t="n">
        <v>2</v>
      </c>
      <c r="C3211" s="27" t="s">
        <v>56</v>
      </c>
      <c r="D3211" s="27" t="n">
        <v>150</v>
      </c>
      <c r="E3211" s="24" t="s">
        <v>92</v>
      </c>
      <c r="F3211" s="15" t="n">
        <v>1</v>
      </c>
      <c r="G3211" s="15" t="n">
        <v>0</v>
      </c>
      <c r="H3211" s="2" t="n">
        <f aca="false">MAX(I3211:J3211)</f>
        <v>0</v>
      </c>
      <c r="I3211" s="15" t="n">
        <v>0</v>
      </c>
      <c r="J3211" s="15" t="n">
        <v>0</v>
      </c>
      <c r="K3211" s="15" t="n">
        <v>7.85574877984213</v>
      </c>
      <c r="L3211" s="15" t="n">
        <v>90</v>
      </c>
      <c r="M3211" s="25" t="n">
        <v>8.38914996</v>
      </c>
      <c r="N3211" s="0" t="str">
        <f aca="false">A3211&amp;"_"&amp;B3211</f>
        <v>MAW744_2</v>
      </c>
      <c r="O3211" s="0" t="n">
        <f aca="false">HLOOKUP(N3211,UP!$C$15:$AH$16,2,0)</f>
        <v>1</v>
      </c>
    </row>
    <row r="3212" customFormat="false" ht="15.75" hidden="false" customHeight="true" outlineLevel="0" collapsed="false">
      <c r="A3212" s="21" t="s">
        <v>47</v>
      </c>
      <c r="B3212" s="26" t="n">
        <v>2</v>
      </c>
      <c r="C3212" s="27" t="s">
        <v>56</v>
      </c>
      <c r="D3212" s="27" t="n">
        <v>151</v>
      </c>
      <c r="E3212" s="24" t="s">
        <v>92</v>
      </c>
      <c r="F3212" s="15" t="n">
        <v>1</v>
      </c>
      <c r="G3212" s="15" t="n">
        <v>0</v>
      </c>
      <c r="H3212" s="2" t="n">
        <f aca="false">MAX(I3212:J3212)</f>
        <v>0</v>
      </c>
      <c r="I3212" s="15" t="n">
        <v>0</v>
      </c>
      <c r="J3212" s="15" t="n">
        <v>0</v>
      </c>
      <c r="K3212" s="15" t="n">
        <v>6.43029038318393</v>
      </c>
      <c r="L3212" s="15" t="n">
        <v>90</v>
      </c>
      <c r="M3212" s="25" t="n">
        <v>8.38914996</v>
      </c>
      <c r="N3212" s="0" t="str">
        <f aca="false">A3212&amp;"_"&amp;B3212</f>
        <v>MAW744_2</v>
      </c>
      <c r="O3212" s="0" t="n">
        <f aca="false">HLOOKUP(N3212,UP!$C$15:$AH$16,2,0)</f>
        <v>1</v>
      </c>
    </row>
    <row r="3213" customFormat="false" ht="15.75" hidden="false" customHeight="true" outlineLevel="0" collapsed="false">
      <c r="A3213" s="21" t="s">
        <v>47</v>
      </c>
      <c r="B3213" s="12" t="n">
        <v>5</v>
      </c>
      <c r="C3213" s="29" t="s">
        <v>74</v>
      </c>
      <c r="D3213" s="30" t="n">
        <v>7211</v>
      </c>
      <c r="E3213" s="24" t="s">
        <v>92</v>
      </c>
      <c r="F3213" s="15" t="n">
        <v>1</v>
      </c>
      <c r="G3213" s="15" t="n">
        <v>0</v>
      </c>
      <c r="H3213" s="2" t="n">
        <f aca="false">MAX(I3213:J3213)</f>
        <v>0</v>
      </c>
      <c r="I3213" s="15" t="n">
        <v>0</v>
      </c>
      <c r="J3213" s="15" t="n">
        <v>0</v>
      </c>
      <c r="K3213" s="15" t="n">
        <v>7.68025156023097</v>
      </c>
      <c r="L3213" s="15" t="n">
        <v>90</v>
      </c>
      <c r="M3213" s="25" t="n">
        <v>8.38914996</v>
      </c>
      <c r="N3213" s="0" t="str">
        <f aca="false">A3213&amp;"_"&amp;B3213</f>
        <v>MAW744_5</v>
      </c>
      <c r="O3213" s="0" t="n">
        <f aca="false">HLOOKUP(N3213,UP!$C$15:$AH$16,2,0)</f>
        <v>0</v>
      </c>
    </row>
    <row r="3214" customFormat="false" ht="15.75" hidden="false" customHeight="true" outlineLevel="0" collapsed="false">
      <c r="A3214" s="21" t="s">
        <v>47</v>
      </c>
      <c r="B3214" s="12" t="n">
        <v>5</v>
      </c>
      <c r="C3214" s="29" t="s">
        <v>56</v>
      </c>
      <c r="D3214" s="30" t="n">
        <v>7605</v>
      </c>
      <c r="E3214" s="24" t="s">
        <v>92</v>
      </c>
      <c r="F3214" s="15" t="n">
        <v>1</v>
      </c>
      <c r="G3214" s="15" t="n">
        <v>0</v>
      </c>
      <c r="H3214" s="2" t="n">
        <f aca="false">MAX(I3214:J3214)</f>
        <v>0</v>
      </c>
      <c r="I3214" s="15" t="n">
        <v>0</v>
      </c>
      <c r="J3214" s="15" t="n">
        <v>0</v>
      </c>
      <c r="K3214" s="15" t="n">
        <v>6.17087336981375</v>
      </c>
      <c r="L3214" s="15" t="n">
        <v>90</v>
      </c>
      <c r="M3214" s="25" t="n">
        <v>8.38914996</v>
      </c>
      <c r="N3214" s="0" t="str">
        <f aca="false">A3214&amp;"_"&amp;B3214</f>
        <v>MAW744_5</v>
      </c>
      <c r="O3214" s="0" t="n">
        <f aca="false">HLOOKUP(N3214,UP!$C$15:$AH$16,2,0)</f>
        <v>0</v>
      </c>
    </row>
    <row r="3215" customFormat="false" ht="15.75" hidden="false" customHeight="true" outlineLevel="0" collapsed="false">
      <c r="A3215" s="21" t="s">
        <v>47</v>
      </c>
      <c r="B3215" s="12" t="n">
        <v>5</v>
      </c>
      <c r="C3215" s="29" t="s">
        <v>56</v>
      </c>
      <c r="D3215" s="30" t="n">
        <v>7001</v>
      </c>
      <c r="E3215" s="24" t="s">
        <v>92</v>
      </c>
      <c r="F3215" s="15" t="n">
        <v>1</v>
      </c>
      <c r="G3215" s="15" t="n">
        <v>0</v>
      </c>
      <c r="H3215" s="2" t="n">
        <f aca="false">MAX(I3215:J3215)</f>
        <v>0</v>
      </c>
      <c r="I3215" s="15" t="n">
        <v>0</v>
      </c>
      <c r="J3215" s="15" t="n">
        <v>0</v>
      </c>
      <c r="K3215" s="15" t="n">
        <v>8.1306774069394</v>
      </c>
      <c r="L3215" s="15" t="n">
        <v>90</v>
      </c>
      <c r="M3215" s="25" t="n">
        <v>8.38914996</v>
      </c>
      <c r="N3215" s="0" t="str">
        <f aca="false">A3215&amp;"_"&amp;B3215</f>
        <v>MAW744_5</v>
      </c>
      <c r="O3215" s="0" t="n">
        <f aca="false">HLOOKUP(N3215,UP!$C$15:$AH$16,2,0)</f>
        <v>0</v>
      </c>
    </row>
    <row r="3216" customFormat="false" ht="15.75" hidden="false" customHeight="true" outlineLevel="0" collapsed="false">
      <c r="A3216" s="21" t="s">
        <v>47</v>
      </c>
      <c r="B3216" s="12" t="n">
        <v>5</v>
      </c>
      <c r="C3216" s="29" t="s">
        <v>56</v>
      </c>
      <c r="D3216" s="30" t="n">
        <v>7615</v>
      </c>
      <c r="E3216" s="24" t="s">
        <v>92</v>
      </c>
      <c r="F3216" s="15" t="n">
        <v>1</v>
      </c>
      <c r="G3216" s="15" t="n">
        <v>0</v>
      </c>
      <c r="H3216" s="2" t="n">
        <f aca="false">MAX(I3216:J3216)</f>
        <v>0</v>
      </c>
      <c r="I3216" s="15" t="n">
        <v>0</v>
      </c>
      <c r="J3216" s="15" t="n">
        <v>0</v>
      </c>
      <c r="K3216" s="15" t="n">
        <v>8.26686544847252</v>
      </c>
      <c r="L3216" s="15" t="n">
        <v>90</v>
      </c>
      <c r="M3216" s="25" t="n">
        <v>8.38914996</v>
      </c>
      <c r="N3216" s="0" t="str">
        <f aca="false">A3216&amp;"_"&amp;B3216</f>
        <v>MAW744_5</v>
      </c>
      <c r="O3216" s="0" t="n">
        <f aca="false">HLOOKUP(N3216,UP!$C$15:$AH$16,2,0)</f>
        <v>0</v>
      </c>
    </row>
    <row r="3217" customFormat="false" ht="15.75" hidden="false" customHeight="true" outlineLevel="0" collapsed="false">
      <c r="A3217" s="21" t="s">
        <v>47</v>
      </c>
      <c r="B3217" s="12" t="n">
        <v>5</v>
      </c>
      <c r="C3217" s="29" t="s">
        <v>54</v>
      </c>
      <c r="D3217" s="30" t="n">
        <v>7222</v>
      </c>
      <c r="E3217" s="24" t="s">
        <v>92</v>
      </c>
      <c r="F3217" s="15" t="n">
        <v>1</v>
      </c>
      <c r="G3217" s="15" t="n">
        <v>0</v>
      </c>
      <c r="H3217" s="2" t="n">
        <f aca="false">MAX(I3217:J3217)</f>
        <v>0</v>
      </c>
      <c r="I3217" s="15" t="n">
        <v>0</v>
      </c>
      <c r="J3217" s="15" t="n">
        <v>0</v>
      </c>
      <c r="K3217" s="15" t="n">
        <v>9.63259431480435</v>
      </c>
      <c r="L3217" s="15" t="n">
        <v>90</v>
      </c>
      <c r="M3217" s="25" t="n">
        <v>8.38914996</v>
      </c>
      <c r="N3217" s="0" t="str">
        <f aca="false">A3217&amp;"_"&amp;B3217</f>
        <v>MAW744_5</v>
      </c>
      <c r="O3217" s="0" t="n">
        <f aca="false">HLOOKUP(N3217,UP!$C$15:$AH$16,2,0)</f>
        <v>0</v>
      </c>
    </row>
    <row r="3218" customFormat="false" ht="15.75" hidden="false" customHeight="true" outlineLevel="0" collapsed="false">
      <c r="A3218" s="21" t="s">
        <v>55</v>
      </c>
      <c r="B3218" s="26" t="n">
        <v>2</v>
      </c>
      <c r="C3218" s="27" t="s">
        <v>61</v>
      </c>
      <c r="D3218" s="27" t="n">
        <v>1168</v>
      </c>
      <c r="E3218" s="24" t="s">
        <v>92</v>
      </c>
      <c r="F3218" s="15" t="n">
        <v>1</v>
      </c>
      <c r="G3218" s="15" t="n">
        <v>0</v>
      </c>
      <c r="H3218" s="2" t="n">
        <f aca="false">MAX(I3218:J3218)</f>
        <v>0</v>
      </c>
      <c r="I3218" s="15" t="n">
        <v>0</v>
      </c>
      <c r="J3218" s="15" t="n">
        <v>0</v>
      </c>
      <c r="K3218" s="15" t="n">
        <v>6.0318578948924</v>
      </c>
      <c r="L3218" s="15" t="n">
        <v>90</v>
      </c>
      <c r="M3218" s="25" t="n">
        <v>8.38914996</v>
      </c>
      <c r="N3218" s="0" t="str">
        <f aca="false">A3218&amp;"_"&amp;B3218</f>
        <v>MAW745_2</v>
      </c>
      <c r="O3218" s="0" t="n">
        <f aca="false">HLOOKUP(N3218,UP!$C$15:$AH$16,2,0)</f>
        <v>0</v>
      </c>
    </row>
    <row r="3219" customFormat="false" ht="15.75" hidden="false" customHeight="true" outlineLevel="0" collapsed="false">
      <c r="A3219" s="21" t="s">
        <v>55</v>
      </c>
      <c r="B3219" s="26" t="n">
        <v>2</v>
      </c>
      <c r="C3219" s="27" t="s">
        <v>61</v>
      </c>
      <c r="D3219" s="27" t="n">
        <v>1520</v>
      </c>
      <c r="E3219" s="24" t="s">
        <v>92</v>
      </c>
      <c r="F3219" s="15" t="n">
        <v>1</v>
      </c>
      <c r="G3219" s="15" t="n">
        <v>0</v>
      </c>
      <c r="H3219" s="2" t="n">
        <f aca="false">MAX(I3219:J3219)</f>
        <v>0</v>
      </c>
      <c r="I3219" s="15" t="n">
        <v>0</v>
      </c>
      <c r="J3219" s="15" t="n">
        <v>0</v>
      </c>
      <c r="K3219" s="15" t="n">
        <v>6.56647842471705</v>
      </c>
      <c r="L3219" s="15" t="n">
        <v>90</v>
      </c>
      <c r="M3219" s="25" t="n">
        <v>8.38914996</v>
      </c>
      <c r="N3219" s="0" t="str">
        <f aca="false">A3219&amp;"_"&amp;B3219</f>
        <v>MAW745_2</v>
      </c>
      <c r="O3219" s="0" t="n">
        <f aca="false">HLOOKUP(N3219,UP!$C$15:$AH$16,2,0)</f>
        <v>0</v>
      </c>
    </row>
    <row r="3220" customFormat="false" ht="15.75" hidden="false" customHeight="true" outlineLevel="0" collapsed="false">
      <c r="A3220" s="21" t="s">
        <v>55</v>
      </c>
      <c r="B3220" s="26" t="n">
        <v>2</v>
      </c>
      <c r="C3220" s="27" t="s">
        <v>54</v>
      </c>
      <c r="D3220" s="27" t="n">
        <v>1347</v>
      </c>
      <c r="E3220" s="24" t="s">
        <v>92</v>
      </c>
      <c r="F3220" s="15" t="n">
        <v>1</v>
      </c>
      <c r="G3220" s="15" t="n">
        <v>0</v>
      </c>
      <c r="H3220" s="2" t="n">
        <f aca="false">MAX(I3220:J3220)</f>
        <v>0</v>
      </c>
      <c r="I3220" s="15" t="n">
        <v>0</v>
      </c>
      <c r="J3220" s="15" t="n">
        <v>0</v>
      </c>
      <c r="K3220" s="15" t="n">
        <v>13.5829899970608</v>
      </c>
      <c r="L3220" s="15" t="n">
        <v>90</v>
      </c>
      <c r="M3220" s="25" t="n">
        <v>8.38914996</v>
      </c>
      <c r="N3220" s="0" t="str">
        <f aca="false">A3220&amp;"_"&amp;B3220</f>
        <v>MAW745_2</v>
      </c>
      <c r="O3220" s="0" t="n">
        <f aca="false">HLOOKUP(N3220,UP!$C$15:$AH$16,2,0)</f>
        <v>0</v>
      </c>
    </row>
    <row r="3221" customFormat="false" ht="15.75" hidden="false" customHeight="true" outlineLevel="0" collapsed="false">
      <c r="A3221" s="21" t="s">
        <v>55</v>
      </c>
      <c r="B3221" s="26" t="n">
        <v>2</v>
      </c>
      <c r="C3221" s="27" t="s">
        <v>76</v>
      </c>
      <c r="D3221" s="27" t="n">
        <v>1398</v>
      </c>
      <c r="E3221" s="24" t="s">
        <v>92</v>
      </c>
      <c r="F3221" s="15" t="n">
        <v>1</v>
      </c>
      <c r="G3221" s="15" t="n">
        <v>0</v>
      </c>
      <c r="H3221" s="2" t="n">
        <f aca="false">MAX(I3221:J3221)</f>
        <v>0</v>
      </c>
      <c r="I3221" s="15" t="n">
        <v>0</v>
      </c>
      <c r="J3221" s="15" t="n">
        <v>0</v>
      </c>
      <c r="K3221" s="15" t="n">
        <v>10.3992214620966</v>
      </c>
      <c r="L3221" s="15" t="n">
        <v>90</v>
      </c>
      <c r="M3221" s="25" t="n">
        <v>8.38914996</v>
      </c>
      <c r="N3221" s="0" t="str">
        <f aca="false">A3221&amp;"_"&amp;B3221</f>
        <v>MAW745_2</v>
      </c>
      <c r="O3221" s="0" t="n">
        <f aca="false">HLOOKUP(N3221,UP!$C$15:$AH$16,2,0)</f>
        <v>0</v>
      </c>
    </row>
    <row r="3222" customFormat="false" ht="15.75" hidden="false" customHeight="true" outlineLevel="0" collapsed="false">
      <c r="A3222" s="21" t="s">
        <v>55</v>
      </c>
      <c r="B3222" s="26" t="n">
        <v>2</v>
      </c>
      <c r="C3222" s="27" t="s">
        <v>56</v>
      </c>
      <c r="D3222" s="27" t="n">
        <v>1335</v>
      </c>
      <c r="E3222" s="24" t="s">
        <v>92</v>
      </c>
      <c r="F3222" s="15" t="n">
        <v>1</v>
      </c>
      <c r="G3222" s="15" t="n">
        <v>0</v>
      </c>
      <c r="H3222" s="2" t="n">
        <f aca="false">MAX(I3222:J3222)</f>
        <v>0</v>
      </c>
      <c r="I3222" s="15" t="n">
        <v>0</v>
      </c>
      <c r="J3222" s="15" t="n">
        <v>0</v>
      </c>
      <c r="K3222" s="15" t="n">
        <v>12.2723175419832</v>
      </c>
      <c r="L3222" s="15" t="n">
        <v>90</v>
      </c>
      <c r="M3222" s="25" t="n">
        <v>8.38914996</v>
      </c>
      <c r="N3222" s="0" t="str">
        <f aca="false">A3222&amp;"_"&amp;B3222</f>
        <v>MAW745_2</v>
      </c>
      <c r="O3222" s="0" t="n">
        <f aca="false">HLOOKUP(N3222,UP!$C$15:$AH$16,2,0)</f>
        <v>0</v>
      </c>
    </row>
    <row r="3223" customFormat="false" ht="15.75" hidden="false" customHeight="true" outlineLevel="0" collapsed="false">
      <c r="A3223" s="21" t="s">
        <v>55</v>
      </c>
      <c r="B3223" s="26" t="n">
        <v>2</v>
      </c>
      <c r="C3223" s="27" t="s">
        <v>56</v>
      </c>
      <c r="D3223" s="27" t="n">
        <v>1333</v>
      </c>
      <c r="E3223" s="24" t="s">
        <v>92</v>
      </c>
      <c r="F3223" s="15" t="n">
        <v>1</v>
      </c>
      <c r="G3223" s="15" t="n">
        <v>0</v>
      </c>
      <c r="H3223" s="2" t="n">
        <f aca="false">MAX(I3223:J3223)</f>
        <v>0</v>
      </c>
      <c r="I3223" s="15" t="n">
        <v>0</v>
      </c>
      <c r="J3223" s="15" t="n">
        <v>0</v>
      </c>
      <c r="K3223" s="15" t="n">
        <v>8.74462315126719</v>
      </c>
      <c r="L3223" s="15" t="n">
        <v>90</v>
      </c>
      <c r="M3223" s="25" t="n">
        <v>8.38914996</v>
      </c>
      <c r="N3223" s="0" t="str">
        <f aca="false">A3223&amp;"_"&amp;B3223</f>
        <v>MAW745_2</v>
      </c>
      <c r="O3223" s="0" t="n">
        <f aca="false">HLOOKUP(N3223,UP!$C$15:$AH$16,2,0)</f>
        <v>0</v>
      </c>
    </row>
    <row r="3224" customFormat="false" ht="15.75" hidden="false" customHeight="true" outlineLevel="0" collapsed="false">
      <c r="A3224" s="21" t="s">
        <v>55</v>
      </c>
      <c r="B3224" s="26" t="n">
        <v>2</v>
      </c>
      <c r="C3224" s="27" t="s">
        <v>56</v>
      </c>
      <c r="D3224" s="27" t="n">
        <v>1112</v>
      </c>
      <c r="E3224" s="24" t="s">
        <v>92</v>
      </c>
      <c r="F3224" s="15" t="n">
        <v>1</v>
      </c>
      <c r="G3224" s="15" t="n">
        <v>0</v>
      </c>
      <c r="H3224" s="2" t="n">
        <f aca="false">MAX(I3224:J3224)</f>
        <v>0</v>
      </c>
      <c r="I3224" s="15" t="n">
        <v>0</v>
      </c>
      <c r="J3224" s="15" t="n">
        <v>0</v>
      </c>
      <c r="K3224" s="15" t="n">
        <v>6.88103038915772</v>
      </c>
      <c r="L3224" s="15" t="n">
        <v>90</v>
      </c>
      <c r="M3224" s="25" t="n">
        <v>8.38914996</v>
      </c>
      <c r="N3224" s="0" t="str">
        <f aca="false">A3224&amp;"_"&amp;B3224</f>
        <v>MAW745_2</v>
      </c>
      <c r="O3224" s="0" t="n">
        <f aca="false">HLOOKUP(N3224,UP!$C$15:$AH$16,2,0)</f>
        <v>0</v>
      </c>
    </row>
    <row r="3225" customFormat="false" ht="15.75" hidden="false" customHeight="true" outlineLevel="0" collapsed="false">
      <c r="A3225" s="21" t="s">
        <v>55</v>
      </c>
      <c r="B3225" s="26" t="n">
        <v>2</v>
      </c>
      <c r="C3225" s="27" t="s">
        <v>56</v>
      </c>
      <c r="D3225" s="27" t="n">
        <v>1124</v>
      </c>
      <c r="E3225" s="24" t="s">
        <v>92</v>
      </c>
      <c r="F3225" s="15" t="n">
        <v>1</v>
      </c>
      <c r="G3225" s="15" t="n">
        <v>0</v>
      </c>
      <c r="H3225" s="2" t="n">
        <f aca="false">MAX(I3225:J3225)</f>
        <v>0</v>
      </c>
      <c r="I3225" s="15" t="n">
        <v>0</v>
      </c>
      <c r="J3225" s="15" t="n">
        <v>0</v>
      </c>
      <c r="K3225" s="15" t="n">
        <v>7.98600706524159</v>
      </c>
      <c r="L3225" s="15" t="n">
        <v>90</v>
      </c>
      <c r="M3225" s="25" t="n">
        <v>8.38914996</v>
      </c>
      <c r="N3225" s="0" t="str">
        <f aca="false">A3225&amp;"_"&amp;B3225</f>
        <v>MAW745_2</v>
      </c>
      <c r="O3225" s="0" t="n">
        <f aca="false">HLOOKUP(N3225,UP!$C$15:$AH$16,2,0)</f>
        <v>0</v>
      </c>
    </row>
    <row r="3226" customFormat="false" ht="15.75" hidden="false" customHeight="true" outlineLevel="0" collapsed="false">
      <c r="A3226" s="21" t="s">
        <v>55</v>
      </c>
      <c r="B3226" s="26" t="n">
        <v>1</v>
      </c>
      <c r="C3226" s="27" t="s">
        <v>56</v>
      </c>
      <c r="D3226" s="27" t="n">
        <v>1271</v>
      </c>
      <c r="E3226" s="24" t="s">
        <v>92</v>
      </c>
      <c r="F3226" s="15" t="n">
        <v>1</v>
      </c>
      <c r="G3226" s="15" t="n">
        <v>0</v>
      </c>
      <c r="H3226" s="2" t="n">
        <f aca="false">MAX(I3226:J3226)</f>
        <v>0</v>
      </c>
      <c r="I3226" s="15" t="n">
        <v>0</v>
      </c>
      <c r="J3226" s="15" t="n">
        <v>0</v>
      </c>
      <c r="K3226" s="15" t="n">
        <v>5.37950618037448</v>
      </c>
      <c r="L3226" s="15" t="n">
        <v>90</v>
      </c>
      <c r="M3226" s="25" t="n">
        <v>8.38914996</v>
      </c>
      <c r="N3226" s="0" t="str">
        <f aca="false">A3226&amp;"_"&amp;B3226</f>
        <v>MAW745_1</v>
      </c>
      <c r="O3226" s="0" t="n">
        <f aca="false">HLOOKUP(N3226,UP!$C$15:$AH$16,2,0)</f>
        <v>0</v>
      </c>
    </row>
    <row r="3227" customFormat="false" ht="15.75" hidden="false" customHeight="true" outlineLevel="0" collapsed="false">
      <c r="A3227" s="21" t="s">
        <v>55</v>
      </c>
      <c r="B3227" s="26" t="n">
        <v>1</v>
      </c>
      <c r="C3227" s="27" t="s">
        <v>56</v>
      </c>
      <c r="D3227" s="27" t="n">
        <v>1283</v>
      </c>
      <c r="E3227" s="24" t="s">
        <v>92</v>
      </c>
      <c r="F3227" s="15" t="n">
        <v>1</v>
      </c>
      <c r="G3227" s="15" t="n">
        <v>0</v>
      </c>
      <c r="H3227" s="2" t="n">
        <f aca="false">MAX(I3227:J3227)</f>
        <v>0</v>
      </c>
      <c r="I3227" s="15" t="n">
        <v>0</v>
      </c>
      <c r="J3227" s="15" t="n">
        <v>0</v>
      </c>
      <c r="K3227" s="15" t="n">
        <v>9.62513303225207</v>
      </c>
      <c r="L3227" s="15" t="n">
        <v>90</v>
      </c>
      <c r="M3227" s="25" t="n">
        <v>8.38914996</v>
      </c>
      <c r="N3227" s="0" t="str">
        <f aca="false">A3227&amp;"_"&amp;B3227</f>
        <v>MAW745_1</v>
      </c>
      <c r="O3227" s="0" t="n">
        <f aca="false">HLOOKUP(N3227,UP!$C$15:$AH$16,2,0)</f>
        <v>0</v>
      </c>
    </row>
    <row r="3228" customFormat="false" ht="15.75" hidden="false" customHeight="true" outlineLevel="0" collapsed="false">
      <c r="A3228" s="21" t="s">
        <v>55</v>
      </c>
      <c r="B3228" s="26" t="n">
        <v>1</v>
      </c>
      <c r="C3228" s="27" t="s">
        <v>56</v>
      </c>
      <c r="D3228" s="27" t="n">
        <v>1083</v>
      </c>
      <c r="E3228" s="24" t="s">
        <v>92</v>
      </c>
      <c r="F3228" s="15" t="n">
        <v>1</v>
      </c>
      <c r="G3228" s="15" t="n">
        <v>0</v>
      </c>
      <c r="H3228" s="2" t="n">
        <f aca="false">MAX(I3228:J3228)</f>
        <v>0</v>
      </c>
      <c r="I3228" s="15" t="n">
        <v>0</v>
      </c>
      <c r="J3228" s="15" t="n">
        <v>0</v>
      </c>
      <c r="K3228" s="15" t="n">
        <v>11.7253662609932</v>
      </c>
      <c r="L3228" s="15" t="n">
        <v>90</v>
      </c>
      <c r="M3228" s="25" t="n">
        <v>8.38914996</v>
      </c>
      <c r="N3228" s="0" t="str">
        <f aca="false">A3228&amp;"_"&amp;B3228</f>
        <v>MAW745_1</v>
      </c>
      <c r="O3228" s="0" t="n">
        <f aca="false">HLOOKUP(N3228,UP!$C$15:$AH$16,2,0)</f>
        <v>0</v>
      </c>
    </row>
    <row r="3229" customFormat="false" ht="15.75" hidden="false" customHeight="true" outlineLevel="0" collapsed="false">
      <c r="A3229" s="21" t="s">
        <v>55</v>
      </c>
      <c r="B3229" s="26" t="n">
        <v>1</v>
      </c>
      <c r="C3229" s="27" t="s">
        <v>56</v>
      </c>
      <c r="D3229" s="27" t="n">
        <v>1058</v>
      </c>
      <c r="E3229" s="24" t="s">
        <v>92</v>
      </c>
      <c r="F3229" s="15" t="n">
        <v>1</v>
      </c>
      <c r="G3229" s="15" t="n">
        <v>0</v>
      </c>
      <c r="H3229" s="2" t="n">
        <f aca="false">MAX(I3229:J3229)</f>
        <v>0</v>
      </c>
      <c r="I3229" s="15" t="n">
        <v>0</v>
      </c>
      <c r="J3229" s="15" t="n">
        <v>0</v>
      </c>
      <c r="K3229" s="15" t="n">
        <v>6.96824885520301</v>
      </c>
      <c r="L3229" s="15" t="n">
        <v>90</v>
      </c>
      <c r="M3229" s="25" t="n">
        <v>8.38914996</v>
      </c>
      <c r="N3229" s="0" t="str">
        <f aca="false">A3229&amp;"_"&amp;B3229</f>
        <v>MAW745_1</v>
      </c>
      <c r="O3229" s="0" t="n">
        <f aca="false">HLOOKUP(N3229,UP!$C$15:$AH$16,2,0)</f>
        <v>0</v>
      </c>
    </row>
    <row r="3230" customFormat="false" ht="15.75" hidden="false" customHeight="true" outlineLevel="0" collapsed="false">
      <c r="A3230" s="21" t="s">
        <v>55</v>
      </c>
      <c r="B3230" s="26" t="n">
        <v>1</v>
      </c>
      <c r="C3230" s="27" t="s">
        <v>56</v>
      </c>
      <c r="D3230" s="27" t="n">
        <v>1233</v>
      </c>
      <c r="E3230" s="24" t="s">
        <v>92</v>
      </c>
      <c r="F3230" s="15" t="n">
        <v>1</v>
      </c>
      <c r="G3230" s="15" t="n">
        <v>0</v>
      </c>
      <c r="H3230" s="2" t="n">
        <f aca="false">MAX(I3230:J3230)</f>
        <v>0</v>
      </c>
      <c r="I3230" s="15" t="n">
        <v>0</v>
      </c>
      <c r="J3230" s="15" t="n">
        <v>0</v>
      </c>
      <c r="K3230" s="15" t="n">
        <v>12.4906975013158</v>
      </c>
      <c r="L3230" s="15" t="n">
        <v>90</v>
      </c>
      <c r="M3230" s="25" t="n">
        <v>8.38914996</v>
      </c>
      <c r="N3230" s="0" t="str">
        <f aca="false">A3230&amp;"_"&amp;B3230</f>
        <v>MAW745_1</v>
      </c>
      <c r="O3230" s="0" t="n">
        <f aca="false">HLOOKUP(N3230,UP!$C$15:$AH$16,2,0)</f>
        <v>0</v>
      </c>
    </row>
    <row r="3231" customFormat="false" ht="15.75" hidden="false" customHeight="true" outlineLevel="0" collapsed="false">
      <c r="A3231" s="21" t="s">
        <v>55</v>
      </c>
      <c r="B3231" s="26" t="n">
        <v>1</v>
      </c>
      <c r="C3231" s="27" t="s">
        <v>56</v>
      </c>
      <c r="D3231" s="27" t="n">
        <v>1228</v>
      </c>
      <c r="E3231" s="24" t="s">
        <v>92</v>
      </c>
      <c r="F3231" s="15" t="n">
        <v>1</v>
      </c>
      <c r="G3231" s="15" t="n">
        <v>0</v>
      </c>
      <c r="H3231" s="2" t="n">
        <f aca="false">MAX(I3231:J3231)</f>
        <v>0</v>
      </c>
      <c r="I3231" s="15" t="n">
        <v>0</v>
      </c>
      <c r="J3231" s="15" t="n">
        <v>0</v>
      </c>
      <c r="K3231" s="15" t="n">
        <v>6.20276053524769</v>
      </c>
      <c r="L3231" s="15" t="n">
        <v>90</v>
      </c>
      <c r="M3231" s="25" t="n">
        <v>8.38914996</v>
      </c>
      <c r="N3231" s="0" t="str">
        <f aca="false">A3231&amp;"_"&amp;B3231</f>
        <v>MAW745_1</v>
      </c>
      <c r="O3231" s="0" t="n">
        <f aca="false">HLOOKUP(N3231,UP!$C$15:$AH$16,2,0)</f>
        <v>0</v>
      </c>
    </row>
    <row r="3232" customFormat="false" ht="15.75" hidden="false" customHeight="true" outlineLevel="0" collapsed="false">
      <c r="A3232" s="21" t="s">
        <v>55</v>
      </c>
      <c r="B3232" s="26" t="n">
        <v>1</v>
      </c>
      <c r="C3232" s="27" t="s">
        <v>56</v>
      </c>
      <c r="D3232" s="27" t="n">
        <v>1405</v>
      </c>
      <c r="E3232" s="24" t="s">
        <v>92</v>
      </c>
      <c r="F3232" s="15" t="n">
        <v>1</v>
      </c>
      <c r="G3232" s="15" t="n">
        <v>0</v>
      </c>
      <c r="H3232" s="2" t="n">
        <f aca="false">MAX(I3232:J3232)</f>
        <v>0</v>
      </c>
      <c r="I3232" s="15" t="n">
        <v>0</v>
      </c>
      <c r="J3232" s="15" t="n">
        <v>0</v>
      </c>
      <c r="K3232" s="15" t="n">
        <v>10.2109615223302</v>
      </c>
      <c r="L3232" s="15" t="n">
        <v>90</v>
      </c>
      <c r="M3232" s="25" t="n">
        <v>8.38914996</v>
      </c>
      <c r="N3232" s="0" t="str">
        <f aca="false">A3232&amp;"_"&amp;B3232</f>
        <v>MAW745_1</v>
      </c>
      <c r="O3232" s="0" t="n">
        <f aca="false">HLOOKUP(N3232,UP!$C$15:$AH$16,2,0)</f>
        <v>0</v>
      </c>
    </row>
    <row r="3233" customFormat="false" ht="15.75" hidden="false" customHeight="true" outlineLevel="0" collapsed="false">
      <c r="A3233" s="21" t="s">
        <v>55</v>
      </c>
      <c r="B3233" s="26" t="n">
        <v>1</v>
      </c>
      <c r="C3233" s="27" t="s">
        <v>56</v>
      </c>
      <c r="D3233" s="27" t="n">
        <v>1214</v>
      </c>
      <c r="E3233" s="24" t="s">
        <v>92</v>
      </c>
      <c r="F3233" s="15" t="n">
        <v>1</v>
      </c>
      <c r="G3233" s="15" t="n">
        <v>0</v>
      </c>
      <c r="H3233" s="2" t="n">
        <f aca="false">MAX(I3233:J3233)</f>
        <v>0</v>
      </c>
      <c r="I3233" s="15" t="n">
        <v>0</v>
      </c>
      <c r="J3233" s="15" t="n">
        <v>0</v>
      </c>
      <c r="K3233" s="15" t="n">
        <v>9.41378238648181</v>
      </c>
      <c r="L3233" s="15" t="n">
        <v>90</v>
      </c>
      <c r="M3233" s="25" t="n">
        <v>8.38914996</v>
      </c>
      <c r="N3233" s="0" t="str">
        <f aca="false">A3233&amp;"_"&amp;B3233</f>
        <v>MAW745_1</v>
      </c>
      <c r="O3233" s="0" t="n">
        <f aca="false">HLOOKUP(N3233,UP!$C$15:$AH$16,2,0)</f>
        <v>0</v>
      </c>
    </row>
    <row r="3234" customFormat="false" ht="15.75" hidden="false" customHeight="true" outlineLevel="0" collapsed="false">
      <c r="A3234" s="21" t="s">
        <v>55</v>
      </c>
      <c r="B3234" s="26" t="n">
        <v>1</v>
      </c>
      <c r="C3234" s="27" t="s">
        <v>57</v>
      </c>
      <c r="D3234" s="27" t="n">
        <v>1401</v>
      </c>
      <c r="E3234" s="24" t="s">
        <v>92</v>
      </c>
      <c r="F3234" s="15" t="n">
        <v>1</v>
      </c>
      <c r="G3234" s="15" t="n">
        <v>0</v>
      </c>
      <c r="H3234" s="2" t="n">
        <f aca="false">MAX(I3234:J3234)</f>
        <v>0</v>
      </c>
      <c r="I3234" s="15" t="n">
        <v>0</v>
      </c>
      <c r="J3234" s="15" t="n">
        <v>0</v>
      </c>
      <c r="K3234" s="15" t="n">
        <v>6.8035115904304</v>
      </c>
      <c r="L3234" s="15" t="n">
        <v>90</v>
      </c>
      <c r="M3234" s="25" t="n">
        <v>8.38914996</v>
      </c>
      <c r="N3234" s="0" t="str">
        <f aca="false">A3234&amp;"_"&amp;B3234</f>
        <v>MAW745_1</v>
      </c>
      <c r="O3234" s="0" t="n">
        <f aca="false">HLOOKUP(N3234,UP!$C$15:$AH$16,2,0)</f>
        <v>0</v>
      </c>
    </row>
    <row r="3235" customFormat="false" ht="15.75" hidden="false" customHeight="true" outlineLevel="0" collapsed="false">
      <c r="A3235" s="21" t="s">
        <v>49</v>
      </c>
      <c r="B3235" s="28" t="n">
        <v>2</v>
      </c>
      <c r="C3235" s="29" t="s">
        <v>56</v>
      </c>
      <c r="D3235" s="30" t="n">
        <v>4487</v>
      </c>
      <c r="E3235" s="24" t="s">
        <v>92</v>
      </c>
      <c r="F3235" s="15" t="n">
        <v>1</v>
      </c>
      <c r="G3235" s="15" t="n">
        <v>0</v>
      </c>
      <c r="H3235" s="2" t="n">
        <f aca="false">MAX(I3235:J3235)</f>
        <v>0</v>
      </c>
      <c r="I3235" s="15" t="n">
        <v>0</v>
      </c>
      <c r="J3235" s="15" t="n">
        <v>0</v>
      </c>
      <c r="K3235" s="15" t="n">
        <v>6.7533246477893</v>
      </c>
      <c r="L3235" s="15" t="n">
        <v>90</v>
      </c>
      <c r="M3235" s="25" t="n">
        <v>8.38914996</v>
      </c>
      <c r="N3235" s="0" t="str">
        <f aca="false">A3235&amp;"_"&amp;B3235</f>
        <v>MAW746_2</v>
      </c>
      <c r="O3235" s="0" t="n">
        <f aca="false">HLOOKUP(N3235,UP!$C$15:$AH$16,2,0)</f>
        <v>1</v>
      </c>
    </row>
    <row r="3236" customFormat="false" ht="15.75" hidden="false" customHeight="true" outlineLevel="0" collapsed="false">
      <c r="A3236" s="21" t="s">
        <v>49</v>
      </c>
      <c r="B3236" s="28" t="n">
        <v>1</v>
      </c>
      <c r="C3236" s="29" t="s">
        <v>56</v>
      </c>
      <c r="D3236" s="30" t="n">
        <v>4946</v>
      </c>
      <c r="E3236" s="24" t="s">
        <v>92</v>
      </c>
      <c r="F3236" s="15" t="n">
        <v>1</v>
      </c>
      <c r="G3236" s="15" t="n">
        <v>0</v>
      </c>
      <c r="H3236" s="2" t="n">
        <f aca="false">MAX(I3236:J3236)</f>
        <v>0</v>
      </c>
      <c r="I3236" s="15" t="n">
        <v>0</v>
      </c>
      <c r="J3236" s="15" t="n">
        <v>0</v>
      </c>
      <c r="K3236" s="15" t="n">
        <v>6.77068194720038</v>
      </c>
      <c r="L3236" s="15" t="n">
        <v>90</v>
      </c>
      <c r="M3236" s="25" t="n">
        <v>8.38914996</v>
      </c>
      <c r="N3236" s="0" t="str">
        <f aca="false">A3236&amp;"_"&amp;B3236</f>
        <v>MAW746_1</v>
      </c>
      <c r="O3236" s="0" t="n">
        <f aca="false">HLOOKUP(N3236,UP!$C$15:$AH$16,2,0)</f>
        <v>1</v>
      </c>
    </row>
    <row r="3237" customFormat="false" ht="15.75" hidden="false" customHeight="true" outlineLevel="0" collapsed="false">
      <c r="A3237" s="21" t="s">
        <v>49</v>
      </c>
      <c r="B3237" s="28" t="n">
        <v>1</v>
      </c>
      <c r="C3237" s="29" t="s">
        <v>56</v>
      </c>
      <c r="D3237" s="30" t="n">
        <v>4590</v>
      </c>
      <c r="E3237" s="24" t="s">
        <v>92</v>
      </c>
      <c r="F3237" s="15" t="n">
        <v>1</v>
      </c>
      <c r="G3237" s="15" t="n">
        <v>0</v>
      </c>
      <c r="H3237" s="2" t="n">
        <f aca="false">MAX(I3237:J3237)</f>
        <v>0</v>
      </c>
      <c r="I3237" s="15" t="n">
        <v>0</v>
      </c>
      <c r="J3237" s="15" t="n">
        <v>0</v>
      </c>
      <c r="K3237" s="15" t="n">
        <v>11.3041964958713</v>
      </c>
      <c r="L3237" s="15" t="n">
        <v>90</v>
      </c>
      <c r="M3237" s="25" t="n">
        <v>8.38914996</v>
      </c>
      <c r="N3237" s="0" t="str">
        <f aca="false">A3237&amp;"_"&amp;B3237</f>
        <v>MAW746_1</v>
      </c>
      <c r="O3237" s="0" t="n">
        <f aca="false">HLOOKUP(N3237,UP!$C$15:$AH$16,2,0)</f>
        <v>1</v>
      </c>
    </row>
    <row r="3238" customFormat="false" ht="15.75" hidden="false" customHeight="true" outlineLevel="0" collapsed="false">
      <c r="A3238" s="21" t="s">
        <v>49</v>
      </c>
      <c r="B3238" s="28" t="n">
        <v>1</v>
      </c>
      <c r="C3238" s="29" t="s">
        <v>95</v>
      </c>
      <c r="D3238" s="30" t="n">
        <v>4599</v>
      </c>
      <c r="E3238" s="24" t="s">
        <v>92</v>
      </c>
      <c r="F3238" s="15" t="n">
        <v>1</v>
      </c>
      <c r="G3238" s="15" t="n">
        <v>0</v>
      </c>
      <c r="H3238" s="2" t="n">
        <f aca="false">MAX(I3238:J3238)</f>
        <v>0</v>
      </c>
      <c r="I3238" s="15" t="n">
        <v>0</v>
      </c>
      <c r="J3238" s="15" t="n">
        <v>0</v>
      </c>
      <c r="K3238" s="15" t="n">
        <v>11.2827158561024</v>
      </c>
      <c r="L3238" s="15" t="n">
        <v>90</v>
      </c>
      <c r="M3238" s="25" t="n">
        <v>8.38914996</v>
      </c>
      <c r="N3238" s="0" t="str">
        <f aca="false">A3238&amp;"_"&amp;B3238</f>
        <v>MAW746_1</v>
      </c>
      <c r="O3238" s="0" t="n">
        <f aca="false">HLOOKUP(N3238,UP!$C$15:$AH$16,2,0)</f>
        <v>1</v>
      </c>
    </row>
    <row r="3239" customFormat="false" ht="15.75" hidden="false" customHeight="true" outlineLevel="0" collapsed="false">
      <c r="A3239" s="21" t="s">
        <v>49</v>
      </c>
      <c r="B3239" s="28" t="n">
        <v>2</v>
      </c>
      <c r="C3239" s="29" t="s">
        <v>56</v>
      </c>
      <c r="D3239" s="30" t="n">
        <v>4613</v>
      </c>
      <c r="E3239" s="24" t="s">
        <v>92</v>
      </c>
      <c r="F3239" s="15" t="n">
        <v>1</v>
      </c>
      <c r="G3239" s="15" t="n">
        <v>0</v>
      </c>
      <c r="H3239" s="2" t="n">
        <f aca="false">MAX(I3239:J3239)</f>
        <v>0</v>
      </c>
      <c r="I3239" s="15" t="n">
        <v>0</v>
      </c>
      <c r="J3239" s="15" t="n">
        <v>0</v>
      </c>
      <c r="K3239" s="15" t="n">
        <v>7.44934450019212</v>
      </c>
      <c r="L3239" s="15" t="n">
        <v>90</v>
      </c>
      <c r="M3239" s="25" t="n">
        <v>8.38914996</v>
      </c>
      <c r="N3239" s="0" t="str">
        <f aca="false">A3239&amp;"_"&amp;B3239</f>
        <v>MAW746_2</v>
      </c>
      <c r="O3239" s="0" t="n">
        <f aca="false">HLOOKUP(N3239,UP!$C$15:$AH$16,2,0)</f>
        <v>1</v>
      </c>
    </row>
    <row r="3240" customFormat="false" ht="15.75" hidden="false" customHeight="true" outlineLevel="0" collapsed="false">
      <c r="A3240" s="21" t="s">
        <v>49</v>
      </c>
      <c r="B3240" s="28" t="n">
        <v>2</v>
      </c>
      <c r="C3240" s="29" t="s">
        <v>56</v>
      </c>
      <c r="D3240" s="30" t="n">
        <v>4043</v>
      </c>
      <c r="E3240" s="24" t="s">
        <v>92</v>
      </c>
      <c r="F3240" s="15" t="n">
        <v>1</v>
      </c>
      <c r="G3240" s="15" t="n">
        <v>0</v>
      </c>
      <c r="H3240" s="2" t="n">
        <f aca="false">MAX(I3240:J3240)</f>
        <v>0</v>
      </c>
      <c r="I3240" s="15" t="n">
        <v>0</v>
      </c>
      <c r="J3240" s="15" t="n">
        <v>0</v>
      </c>
      <c r="K3240" s="15" t="n">
        <v>11.7546616124879</v>
      </c>
      <c r="L3240" s="15" t="n">
        <v>90</v>
      </c>
      <c r="M3240" s="25" t="n">
        <v>8.38914996</v>
      </c>
      <c r="N3240" s="0" t="str">
        <f aca="false">A3240&amp;"_"&amp;B3240</f>
        <v>MAW746_2</v>
      </c>
      <c r="O3240" s="0" t="n">
        <f aca="false">HLOOKUP(N3240,UP!$C$15:$AH$16,2,0)</f>
        <v>1</v>
      </c>
    </row>
    <row r="3241" customFormat="false" ht="15.75" hidden="false" customHeight="true" outlineLevel="0" collapsed="false">
      <c r="A3241" s="21" t="s">
        <v>49</v>
      </c>
      <c r="B3241" s="28" t="n">
        <v>2</v>
      </c>
      <c r="C3241" s="29" t="s">
        <v>56</v>
      </c>
      <c r="D3241" s="30" t="n">
        <v>4240</v>
      </c>
      <c r="E3241" s="24" t="s">
        <v>92</v>
      </c>
      <c r="F3241" s="15" t="n">
        <v>1</v>
      </c>
      <c r="G3241" s="15" t="n">
        <v>0</v>
      </c>
      <c r="H3241" s="2" t="n">
        <f aca="false">MAX(I3241:J3241)</f>
        <v>0</v>
      </c>
      <c r="I3241" s="15" t="n">
        <v>0</v>
      </c>
      <c r="J3241" s="15" t="n">
        <v>0</v>
      </c>
      <c r="K3241" s="15" t="n">
        <v>10.9346273900846</v>
      </c>
      <c r="L3241" s="15" t="n">
        <v>90</v>
      </c>
      <c r="M3241" s="25" t="n">
        <v>8.38914996</v>
      </c>
      <c r="N3241" s="0" t="str">
        <f aca="false">A3241&amp;"_"&amp;B3241</f>
        <v>MAW746_2</v>
      </c>
      <c r="O3241" s="0" t="n">
        <f aca="false">HLOOKUP(N3241,UP!$C$15:$AH$16,2,0)</f>
        <v>1</v>
      </c>
    </row>
    <row r="3242" customFormat="false" ht="15.75" hidden="false" customHeight="true" outlineLevel="0" collapsed="false">
      <c r="A3242" s="21" t="s">
        <v>49</v>
      </c>
      <c r="B3242" s="28" t="n">
        <v>2</v>
      </c>
      <c r="C3242" s="29" t="s">
        <v>56</v>
      </c>
      <c r="D3242" s="30" t="n">
        <v>4097</v>
      </c>
      <c r="E3242" s="24" t="s">
        <v>92</v>
      </c>
      <c r="F3242" s="15" t="n">
        <v>1</v>
      </c>
      <c r="G3242" s="15" t="n">
        <v>0</v>
      </c>
      <c r="H3242" s="2" t="n">
        <f aca="false">MAX(I3242:J3242)</f>
        <v>0</v>
      </c>
      <c r="I3242" s="15" t="n">
        <v>0</v>
      </c>
      <c r="J3242" s="15" t="n">
        <v>0</v>
      </c>
      <c r="K3242" s="15" t="n">
        <v>9.91529838371926</v>
      </c>
      <c r="L3242" s="15" t="n">
        <v>90</v>
      </c>
      <c r="M3242" s="25" t="n">
        <v>8.38914996</v>
      </c>
      <c r="N3242" s="0" t="str">
        <f aca="false">A3242&amp;"_"&amp;B3242</f>
        <v>MAW746_2</v>
      </c>
      <c r="O3242" s="0" t="n">
        <f aca="false">HLOOKUP(N3242,UP!$C$15:$AH$16,2,0)</f>
        <v>1</v>
      </c>
    </row>
    <row r="3243" customFormat="false" ht="15.75" hidden="false" customHeight="true" outlineLevel="0" collapsed="false">
      <c r="A3243" s="21" t="s">
        <v>49</v>
      </c>
      <c r="B3243" s="28" t="n">
        <v>2</v>
      </c>
      <c r="C3243" s="29" t="s">
        <v>56</v>
      </c>
      <c r="D3243" s="30" t="n">
        <v>4221</v>
      </c>
      <c r="E3243" s="24" t="s">
        <v>92</v>
      </c>
      <c r="F3243" s="15" t="n">
        <v>1</v>
      </c>
      <c r="G3243" s="15" t="n">
        <v>0</v>
      </c>
      <c r="H3243" s="2" t="n">
        <f aca="false">MAX(I3243:J3243)</f>
        <v>0</v>
      </c>
      <c r="I3243" s="15" t="n">
        <v>0</v>
      </c>
      <c r="J3243" s="15" t="n">
        <v>0</v>
      </c>
      <c r="K3243" s="15" t="n">
        <v>11.8299812963577</v>
      </c>
      <c r="L3243" s="15" t="n">
        <v>90</v>
      </c>
      <c r="M3243" s="25" t="n">
        <v>8.38914996</v>
      </c>
      <c r="N3243" s="0" t="str">
        <f aca="false">A3243&amp;"_"&amp;B3243</f>
        <v>MAW746_2</v>
      </c>
      <c r="O3243" s="0" t="n">
        <f aca="false">HLOOKUP(N3243,UP!$C$15:$AH$16,2,0)</f>
        <v>1</v>
      </c>
    </row>
    <row r="3244" customFormat="false" ht="15.75" hidden="false" customHeight="true" outlineLevel="0" collapsed="false">
      <c r="A3244" s="21" t="s">
        <v>49</v>
      </c>
      <c r="B3244" s="28" t="n">
        <v>2</v>
      </c>
      <c r="C3244" s="29" t="s">
        <v>56</v>
      </c>
      <c r="D3244" s="30" t="n">
        <v>4004</v>
      </c>
      <c r="E3244" s="24" t="s">
        <v>92</v>
      </c>
      <c r="F3244" s="15" t="n">
        <v>1</v>
      </c>
      <c r="G3244" s="15" t="n">
        <v>0</v>
      </c>
      <c r="H3244" s="2" t="n">
        <f aca="false">MAX(I3244:J3244)</f>
        <v>0</v>
      </c>
      <c r="I3244" s="15" t="n">
        <v>0</v>
      </c>
      <c r="J3244" s="15" t="n">
        <v>0</v>
      </c>
      <c r="K3244" s="15" t="n">
        <v>9.33838416279566</v>
      </c>
      <c r="L3244" s="15" t="n">
        <v>90</v>
      </c>
      <c r="M3244" s="25" t="n">
        <v>8.38914996</v>
      </c>
      <c r="N3244" s="0" t="str">
        <f aca="false">A3244&amp;"_"&amp;B3244</f>
        <v>MAW746_2</v>
      </c>
      <c r="O3244" s="0" t="n">
        <f aca="false">HLOOKUP(N3244,UP!$C$15:$AH$16,2,0)</f>
        <v>1</v>
      </c>
    </row>
    <row r="3245" customFormat="false" ht="15.75" hidden="false" customHeight="true" outlineLevel="0" collapsed="false">
      <c r="A3245" s="21" t="s">
        <v>49</v>
      </c>
      <c r="B3245" s="28" t="n">
        <v>2</v>
      </c>
      <c r="C3245" s="29" t="s">
        <v>56</v>
      </c>
      <c r="D3245" s="30" t="n">
        <v>4208</v>
      </c>
      <c r="E3245" s="24" t="s">
        <v>92</v>
      </c>
      <c r="F3245" s="15" t="n">
        <v>1</v>
      </c>
      <c r="G3245" s="15" t="n">
        <v>0</v>
      </c>
      <c r="H3245" s="2" t="n">
        <f aca="false">MAX(I3245:J3245)</f>
        <v>0</v>
      </c>
      <c r="I3245" s="15" t="n">
        <v>0</v>
      </c>
      <c r="J3245" s="15" t="n">
        <v>0</v>
      </c>
      <c r="K3245" s="15" t="n">
        <v>8.78452137796778</v>
      </c>
      <c r="L3245" s="15" t="n">
        <v>90</v>
      </c>
      <c r="M3245" s="25" t="n">
        <v>8.38914996</v>
      </c>
      <c r="N3245" s="0" t="str">
        <f aca="false">A3245&amp;"_"&amp;B3245</f>
        <v>MAW746_2</v>
      </c>
      <c r="O3245" s="0" t="n">
        <f aca="false">HLOOKUP(N3245,UP!$C$15:$AH$16,2,0)</f>
        <v>1</v>
      </c>
    </row>
    <row r="3246" customFormat="false" ht="15.75" hidden="false" customHeight="true" outlineLevel="0" collapsed="false">
      <c r="A3246" s="21" t="s">
        <v>49</v>
      </c>
      <c r="B3246" s="28" t="n">
        <v>2</v>
      </c>
      <c r="C3246" s="29" t="s">
        <v>56</v>
      </c>
      <c r="D3246" s="30" t="n">
        <v>4209</v>
      </c>
      <c r="E3246" s="24" t="s">
        <v>92</v>
      </c>
      <c r="F3246" s="15" t="n">
        <v>1</v>
      </c>
      <c r="G3246" s="15" t="n">
        <v>0</v>
      </c>
      <c r="H3246" s="2" t="n">
        <f aca="false">MAX(I3246:J3246)</f>
        <v>0</v>
      </c>
      <c r="I3246" s="15" t="n">
        <v>0</v>
      </c>
      <c r="J3246" s="15" t="n">
        <v>0</v>
      </c>
      <c r="K3246" s="15" t="n">
        <v>7.40237769002095</v>
      </c>
      <c r="L3246" s="15" t="n">
        <v>90</v>
      </c>
      <c r="M3246" s="25" t="n">
        <v>8.38914996</v>
      </c>
      <c r="N3246" s="0" t="str">
        <f aca="false">A3246&amp;"_"&amp;B3246</f>
        <v>MAW746_2</v>
      </c>
      <c r="O3246" s="0" t="n">
        <f aca="false">HLOOKUP(N3246,UP!$C$15:$AH$16,2,0)</f>
        <v>1</v>
      </c>
    </row>
    <row r="3247" customFormat="false" ht="15.75" hidden="false" customHeight="true" outlineLevel="0" collapsed="false">
      <c r="A3247" s="21" t="s">
        <v>49</v>
      </c>
      <c r="B3247" s="28" t="n">
        <v>2</v>
      </c>
      <c r="C3247" s="29" t="s">
        <v>56</v>
      </c>
      <c r="D3247" s="30" t="n">
        <v>4212</v>
      </c>
      <c r="E3247" s="24" t="s">
        <v>92</v>
      </c>
      <c r="F3247" s="15" t="n">
        <v>1</v>
      </c>
      <c r="G3247" s="15" t="n">
        <v>0</v>
      </c>
      <c r="H3247" s="2" t="n">
        <f aca="false">MAX(I3247:J3247)</f>
        <v>0</v>
      </c>
      <c r="I3247" s="15" t="n">
        <v>0</v>
      </c>
      <c r="J3247" s="15" t="n">
        <v>0</v>
      </c>
      <c r="K3247" s="15" t="n">
        <v>10.2238420522099</v>
      </c>
      <c r="L3247" s="15" t="n">
        <v>90</v>
      </c>
      <c r="M3247" s="25" t="n">
        <v>8.38914996</v>
      </c>
      <c r="N3247" s="0" t="str">
        <f aca="false">A3247&amp;"_"&amp;B3247</f>
        <v>MAW746_2</v>
      </c>
      <c r="O3247" s="0" t="n">
        <f aca="false">HLOOKUP(N3247,UP!$C$15:$AH$16,2,0)</f>
        <v>1</v>
      </c>
    </row>
    <row r="3248" customFormat="false" ht="15.75" hidden="false" customHeight="true" outlineLevel="0" collapsed="false">
      <c r="A3248" s="21" t="s">
        <v>49</v>
      </c>
      <c r="B3248" s="28" t="n">
        <v>2</v>
      </c>
      <c r="C3248" s="29" t="s">
        <v>57</v>
      </c>
      <c r="D3248" s="30" t="n">
        <v>4213</v>
      </c>
      <c r="E3248" s="24" t="s">
        <v>92</v>
      </c>
      <c r="F3248" s="15" t="n">
        <v>1</v>
      </c>
      <c r="G3248" s="15" t="n">
        <v>0</v>
      </c>
      <c r="H3248" s="2" t="n">
        <f aca="false">MAX(I3248:J3248)</f>
        <v>0</v>
      </c>
      <c r="I3248" s="15" t="n">
        <v>0</v>
      </c>
      <c r="J3248" s="15" t="n">
        <v>0</v>
      </c>
      <c r="K3248" s="15" t="n">
        <v>4.63875790256618</v>
      </c>
      <c r="L3248" s="15" t="n">
        <v>90</v>
      </c>
      <c r="M3248" s="25" t="n">
        <v>8.38914996</v>
      </c>
      <c r="N3248" s="0" t="str">
        <f aca="false">A3248&amp;"_"&amp;B3248</f>
        <v>MAW746_2</v>
      </c>
      <c r="O3248" s="0" t="n">
        <f aca="false">HLOOKUP(N3248,UP!$C$15:$AH$16,2,0)</f>
        <v>1</v>
      </c>
    </row>
    <row r="3249" customFormat="false" ht="15.75" hidden="false" customHeight="true" outlineLevel="0" collapsed="false">
      <c r="A3249" s="21" t="s">
        <v>49</v>
      </c>
      <c r="B3249" s="28" t="n">
        <v>2</v>
      </c>
      <c r="C3249" s="29" t="s">
        <v>56</v>
      </c>
      <c r="D3249" s="30" t="n">
        <v>4009</v>
      </c>
      <c r="E3249" s="24" t="s">
        <v>92</v>
      </c>
      <c r="F3249" s="15" t="n">
        <v>1</v>
      </c>
      <c r="G3249" s="15" t="n">
        <v>0</v>
      </c>
      <c r="H3249" s="2" t="n">
        <f aca="false">MAX(I3249:J3249)</f>
        <v>0</v>
      </c>
      <c r="I3249" s="15" t="n">
        <v>0</v>
      </c>
      <c r="J3249" s="15" t="n">
        <v>0</v>
      </c>
      <c r="K3249" s="15" t="n">
        <v>9.59611257011453</v>
      </c>
      <c r="L3249" s="15" t="n">
        <v>90</v>
      </c>
      <c r="M3249" s="25" t="n">
        <v>8.38914996</v>
      </c>
      <c r="N3249" s="0" t="str">
        <f aca="false">A3249&amp;"_"&amp;B3249</f>
        <v>MAW746_2</v>
      </c>
      <c r="O3249" s="0" t="n">
        <f aca="false">HLOOKUP(N3249,UP!$C$15:$AH$16,2,0)</f>
        <v>1</v>
      </c>
    </row>
    <row r="3250" customFormat="false" ht="15.75" hidden="false" customHeight="true" outlineLevel="0" collapsed="false">
      <c r="A3250" s="21" t="s">
        <v>49</v>
      </c>
      <c r="B3250" s="28" t="n">
        <v>4</v>
      </c>
      <c r="C3250" s="29" t="s">
        <v>56</v>
      </c>
      <c r="D3250" s="30" t="n">
        <v>4369</v>
      </c>
      <c r="E3250" s="24" t="s">
        <v>92</v>
      </c>
      <c r="F3250" s="15" t="n">
        <v>1</v>
      </c>
      <c r="G3250" s="15" t="n">
        <v>0</v>
      </c>
      <c r="H3250" s="2" t="n">
        <f aca="false">MAX(I3250:J3250)</f>
        <v>0</v>
      </c>
      <c r="I3250" s="15" t="n">
        <v>0</v>
      </c>
      <c r="J3250" s="15" t="n">
        <v>0</v>
      </c>
      <c r="K3250" s="15" t="n">
        <v>10.3992214620966</v>
      </c>
      <c r="L3250" s="15" t="n">
        <v>90</v>
      </c>
      <c r="M3250" s="25" t="n">
        <v>8.38914996</v>
      </c>
      <c r="N3250" s="0" t="str">
        <f aca="false">A3250&amp;"_"&amp;B3250</f>
        <v>MAW746_4</v>
      </c>
      <c r="O3250" s="0" t="n">
        <f aca="false">HLOOKUP(N3250,UP!$C$15:$AH$16,2,0)</f>
        <v>1</v>
      </c>
    </row>
    <row r="3251" customFormat="false" ht="15.75" hidden="false" customHeight="true" outlineLevel="0" collapsed="false">
      <c r="A3251" s="21" t="s">
        <v>49</v>
      </c>
      <c r="B3251" s="28" t="n">
        <v>4</v>
      </c>
      <c r="C3251" s="29" t="s">
        <v>56</v>
      </c>
      <c r="D3251" s="30" t="n">
        <v>4531</v>
      </c>
      <c r="E3251" s="24" t="s">
        <v>92</v>
      </c>
      <c r="F3251" s="15" t="n">
        <v>1</v>
      </c>
      <c r="G3251" s="15" t="n">
        <v>0</v>
      </c>
      <c r="H3251" s="2" t="n">
        <f aca="false">MAX(I3251:J3251)</f>
        <v>0</v>
      </c>
      <c r="I3251" s="15" t="n">
        <v>0</v>
      </c>
      <c r="J3251" s="15" t="n">
        <v>0</v>
      </c>
      <c r="K3251" s="15" t="n">
        <v>11.065317644474</v>
      </c>
      <c r="L3251" s="15" t="n">
        <v>90</v>
      </c>
      <c r="M3251" s="25" t="n">
        <v>8.38914996</v>
      </c>
      <c r="N3251" s="0" t="str">
        <f aca="false">A3251&amp;"_"&amp;B3251</f>
        <v>MAW746_4</v>
      </c>
      <c r="O3251" s="0" t="n">
        <f aca="false">HLOOKUP(N3251,UP!$C$15:$AH$16,2,0)</f>
        <v>1</v>
      </c>
    </row>
    <row r="3252" customFormat="false" ht="15.75" hidden="false" customHeight="true" outlineLevel="0" collapsed="false">
      <c r="A3252" s="21" t="s">
        <v>49</v>
      </c>
      <c r="B3252" s="28" t="n">
        <v>4</v>
      </c>
      <c r="C3252" s="29" t="s">
        <v>56</v>
      </c>
      <c r="D3252" s="30" t="n">
        <v>4129</v>
      </c>
      <c r="E3252" s="24" t="s">
        <v>92</v>
      </c>
      <c r="F3252" s="15" t="n">
        <v>1</v>
      </c>
      <c r="G3252" s="15" t="n">
        <v>0</v>
      </c>
      <c r="H3252" s="2" t="n">
        <f aca="false">MAX(I3252:J3252)</f>
        <v>0</v>
      </c>
      <c r="I3252" s="15" t="n">
        <v>0</v>
      </c>
      <c r="J3252" s="15" t="n">
        <v>0</v>
      </c>
      <c r="K3252" s="15" t="n">
        <v>9.24020939237098</v>
      </c>
      <c r="L3252" s="15" t="n">
        <v>90</v>
      </c>
      <c r="M3252" s="25" t="n">
        <v>8.38914996</v>
      </c>
      <c r="N3252" s="0" t="str">
        <f aca="false">A3252&amp;"_"&amp;B3252</f>
        <v>MAW746_4</v>
      </c>
      <c r="O3252" s="0" t="n">
        <f aca="false">HLOOKUP(N3252,UP!$C$15:$AH$16,2,0)</f>
        <v>1</v>
      </c>
    </row>
    <row r="3253" customFormat="false" ht="15.75" hidden="false" customHeight="true" outlineLevel="0" collapsed="false">
      <c r="A3253" s="21" t="s">
        <v>49</v>
      </c>
      <c r="B3253" s="28" t="n">
        <v>3</v>
      </c>
      <c r="C3253" s="29" t="s">
        <v>61</v>
      </c>
      <c r="D3253" s="30" t="n">
        <v>4174</v>
      </c>
      <c r="E3253" s="24" t="s">
        <v>92</v>
      </c>
      <c r="F3253" s="15" t="n">
        <v>1</v>
      </c>
      <c r="G3253" s="15" t="n">
        <v>0</v>
      </c>
      <c r="H3253" s="2" t="n">
        <f aca="false">MAX(I3253:J3253)</f>
        <v>0</v>
      </c>
      <c r="I3253" s="15" t="n">
        <v>0</v>
      </c>
      <c r="J3253" s="15" t="n">
        <v>0</v>
      </c>
      <c r="K3253" s="15" t="n">
        <v>8.49997162336888</v>
      </c>
      <c r="L3253" s="15" t="n">
        <v>90</v>
      </c>
      <c r="M3253" s="25" t="n">
        <v>8.38914996</v>
      </c>
      <c r="N3253" s="0" t="str">
        <f aca="false">A3253&amp;"_"&amp;B3253</f>
        <v>MAW746_3</v>
      </c>
      <c r="O3253" s="0" t="n">
        <f aca="false">HLOOKUP(N3253,UP!$C$15:$AH$16,2,0)</f>
        <v>1</v>
      </c>
    </row>
    <row r="3254" customFormat="false" ht="15.75" hidden="false" customHeight="true" outlineLevel="0" collapsed="false">
      <c r="A3254" s="21" t="s">
        <v>49</v>
      </c>
      <c r="B3254" s="28" t="n">
        <v>3</v>
      </c>
      <c r="C3254" s="29" t="s">
        <v>83</v>
      </c>
      <c r="D3254" s="30" t="n">
        <v>4697</v>
      </c>
      <c r="E3254" s="24" t="s">
        <v>92</v>
      </c>
      <c r="F3254" s="15" t="n">
        <v>1</v>
      </c>
      <c r="G3254" s="15" t="n">
        <v>0</v>
      </c>
      <c r="H3254" s="2" t="n">
        <f aca="false">MAX(I3254:J3254)</f>
        <v>0</v>
      </c>
      <c r="I3254" s="15" t="n">
        <v>0</v>
      </c>
      <c r="J3254" s="15" t="n">
        <v>0</v>
      </c>
      <c r="K3254" s="15" t="n">
        <v>7.7810966844112</v>
      </c>
      <c r="L3254" s="15" t="n">
        <v>90</v>
      </c>
      <c r="M3254" s="25" t="n">
        <v>8.38914996</v>
      </c>
      <c r="N3254" s="0" t="str">
        <f aca="false">A3254&amp;"_"&amp;B3254</f>
        <v>MAW746_3</v>
      </c>
      <c r="O3254" s="0" t="n">
        <f aca="false">HLOOKUP(N3254,UP!$C$15:$AH$16,2,0)</f>
        <v>1</v>
      </c>
    </row>
    <row r="3255" customFormat="false" ht="15.75" hidden="false" customHeight="true" outlineLevel="0" collapsed="false">
      <c r="A3255" s="21" t="s">
        <v>49</v>
      </c>
      <c r="B3255" s="28" t="n">
        <v>4</v>
      </c>
      <c r="C3255" s="29" t="s">
        <v>56</v>
      </c>
      <c r="D3255" s="30" t="n">
        <v>4341</v>
      </c>
      <c r="E3255" s="24" t="s">
        <v>92</v>
      </c>
      <c r="F3255" s="15" t="n">
        <v>1</v>
      </c>
      <c r="G3255" s="15" t="n">
        <v>0</v>
      </c>
      <c r="H3255" s="2" t="n">
        <f aca="false">MAX(I3255:J3255)</f>
        <v>0</v>
      </c>
      <c r="I3255" s="15" t="n">
        <v>0</v>
      </c>
      <c r="J3255" s="15" t="n">
        <v>0</v>
      </c>
      <c r="K3255" s="15" t="n">
        <v>10.1849648431218</v>
      </c>
      <c r="L3255" s="15" t="n">
        <v>90</v>
      </c>
      <c r="M3255" s="25" t="n">
        <v>8.38914996</v>
      </c>
      <c r="N3255" s="0" t="str">
        <f aca="false">A3255&amp;"_"&amp;B3255</f>
        <v>MAW746_4</v>
      </c>
      <c r="O3255" s="0" t="n">
        <f aca="false">HLOOKUP(N3255,UP!$C$15:$AH$16,2,0)</f>
        <v>1</v>
      </c>
    </row>
    <row r="3256" customFormat="false" ht="15.75" hidden="false" customHeight="true" outlineLevel="0" collapsed="false">
      <c r="A3256" s="21" t="s">
        <v>49</v>
      </c>
      <c r="B3256" s="28" t="n">
        <v>4</v>
      </c>
      <c r="C3256" s="29" t="s">
        <v>60</v>
      </c>
      <c r="D3256" s="30" t="n">
        <v>4327</v>
      </c>
      <c r="E3256" s="24" t="s">
        <v>92</v>
      </c>
      <c r="F3256" s="15" t="n">
        <v>1</v>
      </c>
      <c r="G3256" s="15" t="n">
        <v>0</v>
      </c>
      <c r="H3256" s="2" t="n">
        <f aca="false">MAX(I3256:J3256)</f>
        <v>0</v>
      </c>
      <c r="I3256" s="15" t="n">
        <v>0</v>
      </c>
      <c r="J3256" s="15" t="n">
        <v>0</v>
      </c>
      <c r="K3256" s="15" t="n">
        <v>11.1729171928594</v>
      </c>
      <c r="L3256" s="15" t="n">
        <v>90</v>
      </c>
      <c r="M3256" s="25" t="n">
        <v>8.38914996</v>
      </c>
      <c r="N3256" s="0" t="str">
        <f aca="false">A3256&amp;"_"&amp;B3256</f>
        <v>MAW746_4</v>
      </c>
      <c r="O3256" s="0" t="n">
        <f aca="false">HLOOKUP(N3256,UP!$C$15:$AH$16,2,0)</f>
        <v>1</v>
      </c>
    </row>
    <row r="3257" customFormat="false" ht="15.75" hidden="false" customHeight="true" outlineLevel="0" collapsed="false">
      <c r="A3257" s="21" t="s">
        <v>49</v>
      </c>
      <c r="B3257" s="28" t="n">
        <v>2</v>
      </c>
      <c r="C3257" s="29" t="s">
        <v>56</v>
      </c>
      <c r="D3257" s="30" t="n">
        <v>4055</v>
      </c>
      <c r="E3257" s="24" t="s">
        <v>92</v>
      </c>
      <c r="F3257" s="15" t="n">
        <v>1</v>
      </c>
      <c r="G3257" s="15" t="n">
        <v>0</v>
      </c>
      <c r="H3257" s="2" t="n">
        <f aca="false">MAX(I3257:J3257)</f>
        <v>0</v>
      </c>
      <c r="I3257" s="15" t="n">
        <v>0</v>
      </c>
      <c r="J3257" s="15" t="n">
        <v>0</v>
      </c>
      <c r="K3257" s="15" t="n">
        <v>12.1108396795887</v>
      </c>
      <c r="L3257" s="15" t="n">
        <v>90</v>
      </c>
      <c r="M3257" s="25" t="n">
        <v>8.38914996</v>
      </c>
      <c r="N3257" s="0" t="str">
        <f aca="false">A3257&amp;"_"&amp;B3257</f>
        <v>MAW746_2</v>
      </c>
      <c r="O3257" s="0" t="n">
        <f aca="false">HLOOKUP(N3257,UP!$C$15:$AH$16,2,0)</f>
        <v>1</v>
      </c>
    </row>
    <row r="3258" customFormat="false" ht="15.75" hidden="false" customHeight="true" outlineLevel="0" collapsed="false">
      <c r="A3258" s="21" t="s">
        <v>49</v>
      </c>
      <c r="B3258" s="28" t="n">
        <v>2</v>
      </c>
      <c r="C3258" s="29" t="s">
        <v>56</v>
      </c>
      <c r="D3258" s="30" t="n">
        <v>4448</v>
      </c>
      <c r="E3258" s="24" t="s">
        <v>92</v>
      </c>
      <c r="F3258" s="15" t="n">
        <v>1</v>
      </c>
      <c r="G3258" s="15" t="n">
        <v>0</v>
      </c>
      <c r="H3258" s="2" t="n">
        <f aca="false">MAX(I3258:J3258)</f>
        <v>0</v>
      </c>
      <c r="I3258" s="15" t="n">
        <v>0</v>
      </c>
      <c r="J3258" s="15" t="n">
        <v>0</v>
      </c>
      <c r="K3258" s="15" t="n">
        <v>7.40068908396964</v>
      </c>
      <c r="L3258" s="15" t="n">
        <v>90</v>
      </c>
      <c r="M3258" s="25" t="n">
        <v>8.38914996</v>
      </c>
      <c r="N3258" s="0" t="str">
        <f aca="false">A3258&amp;"_"&amp;B3258</f>
        <v>MAW746_2</v>
      </c>
      <c r="O3258" s="0" t="n">
        <f aca="false">HLOOKUP(N3258,UP!$C$15:$AH$16,2,0)</f>
        <v>1</v>
      </c>
    </row>
    <row r="3259" customFormat="false" ht="15.75" hidden="false" customHeight="true" outlineLevel="0" collapsed="false">
      <c r="A3259" s="21" t="s">
        <v>49</v>
      </c>
      <c r="B3259" s="28" t="n">
        <v>2</v>
      </c>
      <c r="C3259" s="29" t="s">
        <v>56</v>
      </c>
      <c r="D3259" s="30" t="n">
        <v>4300</v>
      </c>
      <c r="E3259" s="24" t="s">
        <v>92</v>
      </c>
      <c r="F3259" s="15" t="n">
        <v>1</v>
      </c>
      <c r="G3259" s="15" t="n">
        <v>0</v>
      </c>
      <c r="H3259" s="2" t="n">
        <f aca="false">MAX(I3259:J3259)</f>
        <v>0</v>
      </c>
      <c r="I3259" s="15" t="n">
        <v>0</v>
      </c>
      <c r="J3259" s="15" t="n">
        <v>0</v>
      </c>
      <c r="K3259" s="15" t="n">
        <v>4.30017275432554</v>
      </c>
      <c r="L3259" s="15" t="n">
        <v>90</v>
      </c>
      <c r="M3259" s="25" t="n">
        <v>8.38914996</v>
      </c>
      <c r="N3259" s="0" t="str">
        <f aca="false">A3259&amp;"_"&amp;B3259</f>
        <v>MAW746_2</v>
      </c>
      <c r="O3259" s="0" t="n">
        <f aca="false">HLOOKUP(N3259,UP!$C$15:$AH$16,2,0)</f>
        <v>1</v>
      </c>
    </row>
    <row r="3260" customFormat="false" ht="15.75" hidden="false" customHeight="true" outlineLevel="0" collapsed="false">
      <c r="A3260" s="21" t="s">
        <v>49</v>
      </c>
      <c r="B3260" s="28" t="n">
        <v>2</v>
      </c>
      <c r="C3260" s="29" t="s">
        <v>56</v>
      </c>
      <c r="D3260" s="30" t="n">
        <v>4467</v>
      </c>
      <c r="E3260" s="24" t="s">
        <v>92</v>
      </c>
      <c r="F3260" s="15" t="n">
        <v>1</v>
      </c>
      <c r="G3260" s="15" t="n">
        <v>0</v>
      </c>
      <c r="H3260" s="2" t="n">
        <f aca="false">MAX(I3260:J3260)</f>
        <v>0</v>
      </c>
      <c r="I3260" s="15" t="n">
        <v>0</v>
      </c>
      <c r="J3260" s="15" t="n">
        <v>0</v>
      </c>
      <c r="K3260" s="15" t="n">
        <v>8.06737431496957</v>
      </c>
      <c r="L3260" s="15" t="n">
        <v>90</v>
      </c>
      <c r="M3260" s="25" t="n">
        <v>8.38914996</v>
      </c>
      <c r="N3260" s="0" t="str">
        <f aca="false">A3260&amp;"_"&amp;B3260</f>
        <v>MAW746_2</v>
      </c>
      <c r="O3260" s="0" t="n">
        <f aca="false">HLOOKUP(N3260,UP!$C$15:$AH$16,2,0)</f>
        <v>1</v>
      </c>
    </row>
    <row r="3261" customFormat="false" ht="15.75" hidden="false" customHeight="true" outlineLevel="0" collapsed="false">
      <c r="A3261" s="21" t="s">
        <v>59</v>
      </c>
      <c r="B3261" s="28" t="n">
        <v>1</v>
      </c>
      <c r="C3261" s="34" t="s">
        <v>76</v>
      </c>
      <c r="D3261" s="34" t="n">
        <v>7967</v>
      </c>
      <c r="E3261" s="24" t="s">
        <v>92</v>
      </c>
      <c r="F3261" s="15" t="n">
        <v>1</v>
      </c>
      <c r="G3261" s="15" t="n">
        <v>0</v>
      </c>
      <c r="H3261" s="2" t="n">
        <f aca="false">MAX(I3261:J3261)</f>
        <v>0</v>
      </c>
      <c r="I3261" s="15" t="n">
        <v>0</v>
      </c>
      <c r="J3261" s="15" t="n">
        <v>0</v>
      </c>
      <c r="K3261" s="15" t="n">
        <v>7.47993575865645</v>
      </c>
      <c r="L3261" s="15" t="n">
        <v>90</v>
      </c>
      <c r="M3261" s="25" t="n">
        <v>8.38914996</v>
      </c>
      <c r="N3261" s="0" t="str">
        <f aca="false">A3261&amp;"_"&amp;B3261</f>
        <v>MAW748_1</v>
      </c>
      <c r="O3261" s="0" t="n">
        <f aca="false">HLOOKUP(N3261,UP!$C$15:$AH$16,2,0)</f>
        <v>0</v>
      </c>
    </row>
    <row r="3262" customFormat="false" ht="15.75" hidden="false" customHeight="true" outlineLevel="0" collapsed="false">
      <c r="A3262" s="21" t="s">
        <v>69</v>
      </c>
      <c r="B3262" s="12" t="n">
        <v>1</v>
      </c>
      <c r="C3262" s="44" t="s">
        <v>66</v>
      </c>
      <c r="D3262" s="44" t="n">
        <v>19846</v>
      </c>
      <c r="E3262" s="24" t="s">
        <v>92</v>
      </c>
      <c r="F3262" s="15" t="n">
        <v>1</v>
      </c>
      <c r="G3262" s="15" t="n">
        <v>0</v>
      </c>
      <c r="H3262" s="2" t="n">
        <f aca="false">MAX(I3262:J3262)</f>
        <v>0</v>
      </c>
      <c r="I3262" s="15" t="n">
        <v>0</v>
      </c>
      <c r="J3262" s="15" t="n">
        <v>0</v>
      </c>
      <c r="K3262" s="15" t="n">
        <v>4.82332647096458</v>
      </c>
      <c r="L3262" s="15" t="n">
        <v>90</v>
      </c>
      <c r="M3262" s="25" t="n">
        <v>8.38914996</v>
      </c>
      <c r="N3262" s="0" t="str">
        <f aca="false">A3262&amp;"_"&amp;B3262</f>
        <v>MAW750_1</v>
      </c>
      <c r="O3262" s="0" t="n">
        <f aca="false">HLOOKUP(N3262,UP!$C$15:$AH$16,2,0)</f>
        <v>0</v>
      </c>
    </row>
    <row r="3263" customFormat="false" ht="15.75" hidden="false" customHeight="true" outlineLevel="0" collapsed="false">
      <c r="A3263" s="21" t="s">
        <v>69</v>
      </c>
      <c r="B3263" s="12" t="n">
        <v>1</v>
      </c>
      <c r="C3263" s="44" t="s">
        <v>66</v>
      </c>
      <c r="D3263" s="44" t="n">
        <v>23664</v>
      </c>
      <c r="E3263" s="24" t="s">
        <v>92</v>
      </c>
      <c r="F3263" s="15" t="n">
        <v>1</v>
      </c>
      <c r="G3263" s="15" t="n">
        <v>0</v>
      </c>
      <c r="H3263" s="2" t="n">
        <f aca="false">MAX(I3263:J3263)</f>
        <v>0</v>
      </c>
      <c r="I3263" s="15" t="n">
        <v>0</v>
      </c>
      <c r="J3263" s="15" t="n">
        <v>0</v>
      </c>
      <c r="K3263" s="15" t="n">
        <v>3.84884369972919</v>
      </c>
      <c r="L3263" s="15" t="n">
        <v>90</v>
      </c>
      <c r="M3263" s="25" t="n">
        <v>8.38914996</v>
      </c>
      <c r="N3263" s="0" t="str">
        <f aca="false">A3263&amp;"_"&amp;B3263</f>
        <v>MAW750_1</v>
      </c>
      <c r="O3263" s="0" t="n">
        <f aca="false">HLOOKUP(N3263,UP!$C$15:$AH$16,2,0)</f>
        <v>0</v>
      </c>
    </row>
    <row r="3264" customFormat="false" ht="15.75" hidden="false" customHeight="true" outlineLevel="0" collapsed="false">
      <c r="A3264" s="21" t="s">
        <v>69</v>
      </c>
      <c r="B3264" s="12" t="n">
        <v>1</v>
      </c>
      <c r="C3264" s="44" t="s">
        <v>66</v>
      </c>
      <c r="D3264" s="44" t="n">
        <v>18811</v>
      </c>
      <c r="E3264" s="24" t="s">
        <v>92</v>
      </c>
      <c r="F3264" s="15" t="n">
        <v>1</v>
      </c>
      <c r="G3264" s="15" t="n">
        <v>0</v>
      </c>
      <c r="H3264" s="2" t="n">
        <f aca="false">MAX(I3264:J3264)</f>
        <v>0</v>
      </c>
      <c r="I3264" s="15" t="n">
        <v>0</v>
      </c>
      <c r="J3264" s="15" t="n">
        <v>0</v>
      </c>
      <c r="K3264" s="15" t="n">
        <v>9.5083050554467</v>
      </c>
      <c r="L3264" s="15" t="n">
        <v>90</v>
      </c>
      <c r="M3264" s="25" t="n">
        <v>8.38914996</v>
      </c>
      <c r="N3264" s="0" t="str">
        <f aca="false">A3264&amp;"_"&amp;B3264</f>
        <v>MAW750_1</v>
      </c>
      <c r="O3264" s="0" t="n">
        <f aca="false">HLOOKUP(N3264,UP!$C$15:$AH$16,2,0)</f>
        <v>0</v>
      </c>
    </row>
    <row r="3265" customFormat="false" ht="15.75" hidden="false" customHeight="true" outlineLevel="0" collapsed="false">
      <c r="A3265" s="21" t="s">
        <v>69</v>
      </c>
      <c r="B3265" s="12" t="n">
        <v>1</v>
      </c>
      <c r="C3265" s="44" t="s">
        <v>56</v>
      </c>
      <c r="D3265" s="44" t="n">
        <v>18557</v>
      </c>
      <c r="E3265" s="24" t="s">
        <v>92</v>
      </c>
      <c r="F3265" s="15" t="n">
        <v>1</v>
      </c>
      <c r="G3265" s="15" t="n">
        <v>0</v>
      </c>
      <c r="H3265" s="2" t="n">
        <f aca="false">MAX(I3265:J3265)</f>
        <v>0</v>
      </c>
      <c r="I3265" s="15" t="n">
        <v>0</v>
      </c>
      <c r="J3265" s="15" t="n">
        <v>0</v>
      </c>
      <c r="K3265" s="15" t="n">
        <v>5.27893594555144</v>
      </c>
      <c r="L3265" s="15" t="n">
        <v>90</v>
      </c>
      <c r="M3265" s="25" t="n">
        <v>8.38914996</v>
      </c>
      <c r="N3265" s="0" t="str">
        <f aca="false">A3265&amp;"_"&amp;B3265</f>
        <v>MAW750_1</v>
      </c>
      <c r="O3265" s="0" t="n">
        <f aca="false">HLOOKUP(N3265,UP!$C$15:$AH$16,2,0)</f>
        <v>0</v>
      </c>
    </row>
    <row r="3266" customFormat="false" ht="15.75" hidden="false" customHeight="true" outlineLevel="0" collapsed="false">
      <c r="A3266" s="21" t="s">
        <v>69</v>
      </c>
      <c r="B3266" s="12" t="n">
        <v>1</v>
      </c>
      <c r="C3266" s="44" t="s">
        <v>56</v>
      </c>
      <c r="D3266" s="44" t="n">
        <v>19874</v>
      </c>
      <c r="E3266" s="24" t="s">
        <v>92</v>
      </c>
      <c r="F3266" s="15" t="n">
        <v>1</v>
      </c>
      <c r="G3266" s="15" t="n">
        <v>0</v>
      </c>
      <c r="H3266" s="2" t="n">
        <f aca="false">MAX(I3266:J3266)</f>
        <v>0</v>
      </c>
      <c r="I3266" s="15" t="n">
        <v>0</v>
      </c>
      <c r="J3266" s="15" t="n">
        <v>0</v>
      </c>
      <c r="K3266" s="15" t="n">
        <v>11.5403264536967</v>
      </c>
      <c r="L3266" s="15" t="n">
        <v>90</v>
      </c>
      <c r="M3266" s="25" t="n">
        <v>8.38914996</v>
      </c>
      <c r="N3266" s="0" t="str">
        <f aca="false">A3266&amp;"_"&amp;B3266</f>
        <v>MAW750_1</v>
      </c>
      <c r="O3266" s="0" t="n">
        <f aca="false">HLOOKUP(N3266,UP!$C$15:$AH$16,2,0)</f>
        <v>0</v>
      </c>
    </row>
    <row r="3267" customFormat="false" ht="15.75" hidden="false" customHeight="true" outlineLevel="0" collapsed="false">
      <c r="A3267" s="21" t="s">
        <v>69</v>
      </c>
      <c r="B3267" s="12" t="n">
        <v>1</v>
      </c>
      <c r="C3267" s="44" t="s">
        <v>56</v>
      </c>
      <c r="D3267" s="44" t="n">
        <v>18491</v>
      </c>
      <c r="E3267" s="24" t="s">
        <v>92</v>
      </c>
      <c r="F3267" s="15" t="n">
        <v>1</v>
      </c>
      <c r="G3267" s="15" t="n">
        <v>0</v>
      </c>
      <c r="H3267" s="2" t="n">
        <f aca="false">MAX(I3267:J3267)</f>
        <v>0</v>
      </c>
      <c r="I3267" s="15" t="n">
        <v>0</v>
      </c>
      <c r="J3267" s="15" t="n">
        <v>0</v>
      </c>
      <c r="K3267" s="15" t="n">
        <v>12.4615199595456</v>
      </c>
      <c r="L3267" s="15" t="n">
        <v>90</v>
      </c>
      <c r="M3267" s="25" t="n">
        <v>8.38914996</v>
      </c>
      <c r="N3267" s="0" t="str">
        <f aca="false">A3267&amp;"_"&amp;B3267</f>
        <v>MAW750_1</v>
      </c>
      <c r="O3267" s="0" t="n">
        <f aca="false">HLOOKUP(N3267,UP!$C$15:$AH$16,2,0)</f>
        <v>0</v>
      </c>
    </row>
    <row r="3268" customFormat="false" ht="15.75" hidden="false" customHeight="true" outlineLevel="0" collapsed="false">
      <c r="A3268" s="21" t="s">
        <v>69</v>
      </c>
      <c r="B3268" s="12" t="n">
        <v>1</v>
      </c>
      <c r="C3268" s="44" t="s">
        <v>56</v>
      </c>
      <c r="D3268" s="44" t="n">
        <v>23388</v>
      </c>
      <c r="E3268" s="24" t="s">
        <v>92</v>
      </c>
      <c r="F3268" s="15" t="n">
        <v>1</v>
      </c>
      <c r="G3268" s="15" t="n">
        <v>0</v>
      </c>
      <c r="H3268" s="2" t="n">
        <f aca="false">MAX(I3268:J3268)</f>
        <v>0</v>
      </c>
      <c r="I3268" s="15" t="n">
        <v>0</v>
      </c>
      <c r="J3268" s="15" t="n">
        <v>0</v>
      </c>
      <c r="K3268" s="15" t="n">
        <v>9.83094662097037</v>
      </c>
      <c r="L3268" s="15" t="n">
        <v>90</v>
      </c>
      <c r="M3268" s="25" t="n">
        <v>8.38914996</v>
      </c>
      <c r="N3268" s="0" t="str">
        <f aca="false">A3268&amp;"_"&amp;B3268</f>
        <v>MAW750_1</v>
      </c>
      <c r="O3268" s="0" t="n">
        <f aca="false">HLOOKUP(N3268,UP!$C$15:$AH$16,2,0)</f>
        <v>0</v>
      </c>
    </row>
    <row r="3269" customFormat="false" ht="15.75" hidden="false" customHeight="true" outlineLevel="0" collapsed="false">
      <c r="A3269" s="21" t="s">
        <v>69</v>
      </c>
      <c r="B3269" s="12" t="n">
        <v>1</v>
      </c>
      <c r="C3269" s="44" t="s">
        <v>56</v>
      </c>
      <c r="D3269" s="44" t="n">
        <v>19307</v>
      </c>
      <c r="E3269" s="24" t="s">
        <v>92</v>
      </c>
      <c r="F3269" s="15" t="n">
        <v>1</v>
      </c>
      <c r="G3269" s="15" t="n">
        <v>0</v>
      </c>
      <c r="H3269" s="2" t="n">
        <f aca="false">MAX(I3269:J3269)</f>
        <v>0</v>
      </c>
      <c r="I3269" s="15" t="n">
        <v>0</v>
      </c>
      <c r="J3269" s="15" t="n">
        <v>0</v>
      </c>
      <c r="K3269" s="15" t="n">
        <v>4.41150294398713</v>
      </c>
      <c r="L3269" s="15" t="n">
        <v>90</v>
      </c>
      <c r="M3269" s="25" t="n">
        <v>8.38914996</v>
      </c>
      <c r="N3269" s="0" t="str">
        <f aca="false">A3269&amp;"_"&amp;B3269</f>
        <v>MAW750_1</v>
      </c>
      <c r="O3269" s="0" t="n">
        <f aca="false">HLOOKUP(N3269,UP!$C$15:$AH$16,2,0)</f>
        <v>0</v>
      </c>
    </row>
    <row r="3270" customFormat="false" ht="15.75" hidden="false" customHeight="true" outlineLevel="0" collapsed="false">
      <c r="A3270" s="21" t="s">
        <v>69</v>
      </c>
      <c r="B3270" s="12" t="n">
        <v>1</v>
      </c>
      <c r="C3270" s="44" t="s">
        <v>56</v>
      </c>
      <c r="D3270" s="44" t="n">
        <v>23673</v>
      </c>
      <c r="E3270" s="24" t="s">
        <v>92</v>
      </c>
      <c r="F3270" s="15" t="n">
        <v>1</v>
      </c>
      <c r="G3270" s="15" t="n">
        <v>0</v>
      </c>
      <c r="H3270" s="2" t="n">
        <f aca="false">MAX(I3270:J3270)</f>
        <v>0</v>
      </c>
      <c r="I3270" s="15" t="n">
        <v>0</v>
      </c>
      <c r="J3270" s="15" t="n">
        <v>0</v>
      </c>
      <c r="K3270" s="15" t="n">
        <v>8.38424320399227</v>
      </c>
      <c r="L3270" s="15" t="n">
        <v>90</v>
      </c>
      <c r="M3270" s="25" t="n">
        <v>8.38914996</v>
      </c>
      <c r="N3270" s="0" t="str">
        <f aca="false">A3270&amp;"_"&amp;B3270</f>
        <v>MAW750_1</v>
      </c>
      <c r="O3270" s="0" t="n">
        <f aca="false">HLOOKUP(N3270,UP!$C$15:$AH$16,2,0)</f>
        <v>0</v>
      </c>
    </row>
    <row r="3271" customFormat="false" ht="15.75" hidden="false" customHeight="true" outlineLevel="0" collapsed="false">
      <c r="A3271" s="21" t="s">
        <v>69</v>
      </c>
      <c r="B3271" s="12" t="n">
        <v>1</v>
      </c>
      <c r="C3271" s="44" t="s">
        <v>56</v>
      </c>
      <c r="D3271" s="44" t="n">
        <v>18677</v>
      </c>
      <c r="E3271" s="24" t="s">
        <v>92</v>
      </c>
      <c r="F3271" s="15" t="n">
        <v>1</v>
      </c>
      <c r="G3271" s="15" t="n">
        <v>0</v>
      </c>
      <c r="H3271" s="2" t="n">
        <f aca="false">MAX(I3271:J3271)</f>
        <v>0</v>
      </c>
      <c r="I3271" s="15" t="n">
        <v>0</v>
      </c>
      <c r="J3271" s="15" t="n">
        <v>0</v>
      </c>
      <c r="K3271" s="15" t="n">
        <v>7.11621786918709</v>
      </c>
      <c r="L3271" s="15" t="n">
        <v>90</v>
      </c>
      <c r="M3271" s="25" t="n">
        <v>8.38914996</v>
      </c>
      <c r="N3271" s="0" t="str">
        <f aca="false">A3271&amp;"_"&amp;B3271</f>
        <v>MAW750_1</v>
      </c>
      <c r="O3271" s="0" t="n">
        <f aca="false">HLOOKUP(N3271,UP!$C$15:$AH$16,2,0)</f>
        <v>0</v>
      </c>
    </row>
    <row r="3272" customFormat="false" ht="15.75" hidden="false" customHeight="true" outlineLevel="0" collapsed="false">
      <c r="A3272" s="21" t="s">
        <v>69</v>
      </c>
      <c r="B3272" s="12" t="n">
        <v>1</v>
      </c>
      <c r="C3272" s="44" t="s">
        <v>56</v>
      </c>
      <c r="D3272" s="44" t="n">
        <v>18804</v>
      </c>
      <c r="E3272" s="24" t="s">
        <v>92</v>
      </c>
      <c r="F3272" s="15" t="n">
        <v>1</v>
      </c>
      <c r="G3272" s="15" t="n">
        <v>0</v>
      </c>
      <c r="H3272" s="2" t="n">
        <f aca="false">MAX(I3272:J3272)</f>
        <v>0</v>
      </c>
      <c r="I3272" s="15" t="n">
        <v>0</v>
      </c>
      <c r="J3272" s="15" t="n">
        <v>0</v>
      </c>
      <c r="K3272" s="15" t="n">
        <v>6.69787553745344</v>
      </c>
      <c r="L3272" s="15" t="n">
        <v>90</v>
      </c>
      <c r="M3272" s="25" t="n">
        <v>8.38914996</v>
      </c>
      <c r="N3272" s="0" t="str">
        <f aca="false">A3272&amp;"_"&amp;B3272</f>
        <v>MAW750_1</v>
      </c>
      <c r="O3272" s="0" t="n">
        <f aca="false">HLOOKUP(N3272,UP!$C$15:$AH$16,2,0)</f>
        <v>0</v>
      </c>
    </row>
    <row r="3273" customFormat="false" ht="15.75" hidden="false" customHeight="true" outlineLevel="0" collapsed="false">
      <c r="A3273" s="21" t="s">
        <v>69</v>
      </c>
      <c r="B3273" s="12" t="n">
        <v>1</v>
      </c>
      <c r="C3273" s="44" t="s">
        <v>83</v>
      </c>
      <c r="D3273" s="44" t="n">
        <v>18560</v>
      </c>
      <c r="E3273" s="24" t="s">
        <v>92</v>
      </c>
      <c r="F3273" s="15" t="n">
        <v>1</v>
      </c>
      <c r="G3273" s="15" t="n">
        <v>0</v>
      </c>
      <c r="H3273" s="2" t="n">
        <f aca="false">MAX(I3273:J3273)</f>
        <v>0</v>
      </c>
      <c r="I3273" s="15" t="n">
        <v>0</v>
      </c>
      <c r="J3273" s="15" t="n">
        <v>0</v>
      </c>
      <c r="K3273" s="15" t="n">
        <v>8.25217850281699</v>
      </c>
      <c r="L3273" s="15" t="n">
        <v>90</v>
      </c>
      <c r="M3273" s="25" t="n">
        <v>8.38914996</v>
      </c>
      <c r="N3273" s="0" t="str">
        <f aca="false">A3273&amp;"_"&amp;B3273</f>
        <v>MAW750_1</v>
      </c>
      <c r="O3273" s="0" t="n">
        <f aca="false">HLOOKUP(N3273,UP!$C$15:$AH$16,2,0)</f>
        <v>0</v>
      </c>
    </row>
    <row r="3274" customFormat="false" ht="15.75" hidden="false" customHeight="true" outlineLevel="0" collapsed="false">
      <c r="A3274" s="21" t="s">
        <v>69</v>
      </c>
      <c r="B3274" s="12" t="n">
        <v>2</v>
      </c>
      <c r="C3274" s="44" t="s">
        <v>66</v>
      </c>
      <c r="D3274" s="44" t="n">
        <v>23775</v>
      </c>
      <c r="E3274" s="24" t="s">
        <v>92</v>
      </c>
      <c r="F3274" s="15" t="n">
        <v>1</v>
      </c>
      <c r="G3274" s="15" t="n">
        <v>0</v>
      </c>
      <c r="H3274" s="2" t="n">
        <f aca="false">MAX(I3274:J3274)</f>
        <v>0</v>
      </c>
      <c r="I3274" s="15" t="n">
        <v>0</v>
      </c>
      <c r="J3274" s="15" t="n">
        <v>0</v>
      </c>
      <c r="K3274" s="15" t="n">
        <v>3.73928065593525</v>
      </c>
      <c r="L3274" s="15" t="n">
        <v>90</v>
      </c>
      <c r="M3274" s="25" t="n">
        <v>8.38914996</v>
      </c>
      <c r="N3274" s="0" t="str">
        <f aca="false">A3274&amp;"_"&amp;B3274</f>
        <v>MAW750_2</v>
      </c>
      <c r="O3274" s="0" t="n">
        <f aca="false">HLOOKUP(N3274,UP!$C$15:$AH$16,2,0)</f>
        <v>0</v>
      </c>
    </row>
    <row r="3275" customFormat="false" ht="15.75" hidden="false" customHeight="true" outlineLevel="0" collapsed="false">
      <c r="A3275" s="21" t="s">
        <v>69</v>
      </c>
      <c r="B3275" s="12" t="n">
        <v>2</v>
      </c>
      <c r="C3275" s="44" t="s">
        <v>66</v>
      </c>
      <c r="D3275" s="44" t="n">
        <v>18648</v>
      </c>
      <c r="E3275" s="24" t="s">
        <v>92</v>
      </c>
      <c r="F3275" s="15" t="n">
        <v>1</v>
      </c>
      <c r="G3275" s="15" t="n">
        <v>0</v>
      </c>
      <c r="H3275" s="2" t="n">
        <f aca="false">MAX(I3275:J3275)</f>
        <v>0</v>
      </c>
      <c r="I3275" s="15" t="n">
        <v>0</v>
      </c>
      <c r="J3275" s="15" t="n">
        <v>0</v>
      </c>
      <c r="K3275" s="15" t="n">
        <v>4.51588235990265</v>
      </c>
      <c r="L3275" s="15" t="n">
        <v>90</v>
      </c>
      <c r="M3275" s="25" t="n">
        <v>8.38914996</v>
      </c>
      <c r="N3275" s="0" t="str">
        <f aca="false">A3275&amp;"_"&amp;B3275</f>
        <v>MAW750_2</v>
      </c>
      <c r="O3275" s="0" t="n">
        <f aca="false">HLOOKUP(N3275,UP!$C$15:$AH$16,2,0)</f>
        <v>0</v>
      </c>
    </row>
    <row r="3276" customFormat="false" ht="15.75" hidden="false" customHeight="true" outlineLevel="0" collapsed="false">
      <c r="A3276" s="21" t="s">
        <v>52</v>
      </c>
      <c r="B3276" s="32" t="n">
        <v>1</v>
      </c>
      <c r="C3276" s="33" t="s">
        <v>66</v>
      </c>
      <c r="D3276" s="33" t="n">
        <v>54610</v>
      </c>
      <c r="E3276" s="24" t="s">
        <v>92</v>
      </c>
      <c r="F3276" s="15" t="n">
        <v>1</v>
      </c>
      <c r="G3276" s="15" t="n">
        <v>0</v>
      </c>
      <c r="H3276" s="2" t="n">
        <f aca="false">MAX(I3276:J3276)</f>
        <v>0</v>
      </c>
      <c r="I3276" s="15" t="n">
        <v>0</v>
      </c>
      <c r="J3276" s="15" t="n">
        <v>0</v>
      </c>
      <c r="K3276" s="15" t="n">
        <v>11.0202750598031</v>
      </c>
      <c r="L3276" s="15" t="n">
        <v>90</v>
      </c>
      <c r="M3276" s="25" t="n">
        <v>8.38914996</v>
      </c>
      <c r="N3276" s="0" t="str">
        <f aca="false">A3276&amp;"_"&amp;B3276</f>
        <v>MAW751_1</v>
      </c>
      <c r="O3276" s="0" t="n">
        <f aca="false">HLOOKUP(N3276,UP!$C$15:$AH$16,2,0)</f>
        <v>0</v>
      </c>
    </row>
    <row r="3277" customFormat="false" ht="15.75" hidden="false" customHeight="true" outlineLevel="0" collapsed="false">
      <c r="A3277" s="21" t="s">
        <v>52</v>
      </c>
      <c r="B3277" s="32" t="n">
        <v>1</v>
      </c>
      <c r="C3277" s="33" t="s">
        <v>66</v>
      </c>
      <c r="D3277" s="33" t="n">
        <v>23905</v>
      </c>
      <c r="E3277" s="24" t="s">
        <v>92</v>
      </c>
      <c r="F3277" s="15" t="n">
        <v>1</v>
      </c>
      <c r="G3277" s="15" t="n">
        <v>0</v>
      </c>
      <c r="H3277" s="2" t="n">
        <f aca="false">MAX(I3277:J3277)</f>
        <v>0</v>
      </c>
      <c r="I3277" s="15" t="n">
        <v>0</v>
      </c>
      <c r="J3277" s="15" t="n">
        <v>0</v>
      </c>
      <c r="K3277" s="15" t="n">
        <v>6.86045295727671</v>
      </c>
      <c r="L3277" s="15" t="n">
        <v>90</v>
      </c>
      <c r="M3277" s="25" t="n">
        <v>8.38914996</v>
      </c>
      <c r="N3277" s="0" t="str">
        <f aca="false">A3277&amp;"_"&amp;B3277</f>
        <v>MAW751_1</v>
      </c>
      <c r="O3277" s="0" t="n">
        <f aca="false">HLOOKUP(N3277,UP!$C$15:$AH$16,2,0)</f>
        <v>0</v>
      </c>
    </row>
    <row r="3278" customFormat="false" ht="15.75" hidden="false" customHeight="true" outlineLevel="0" collapsed="false">
      <c r="A3278" s="21" t="s">
        <v>52</v>
      </c>
      <c r="B3278" s="32" t="n">
        <v>1</v>
      </c>
      <c r="C3278" s="33" t="s">
        <v>56</v>
      </c>
      <c r="D3278" s="33" t="n">
        <v>54604</v>
      </c>
      <c r="E3278" s="24" t="s">
        <v>92</v>
      </c>
      <c r="F3278" s="15" t="n">
        <v>1</v>
      </c>
      <c r="G3278" s="15" t="n">
        <v>0</v>
      </c>
      <c r="H3278" s="2" t="n">
        <f aca="false">MAX(I3278:J3278)</f>
        <v>0</v>
      </c>
      <c r="I3278" s="15" t="n">
        <v>0</v>
      </c>
      <c r="J3278" s="15" t="n">
        <v>0</v>
      </c>
      <c r="K3278" s="15" t="n">
        <v>6.74672730321676</v>
      </c>
      <c r="L3278" s="15" t="n">
        <v>90</v>
      </c>
      <c r="M3278" s="25" t="n">
        <v>8.38914996</v>
      </c>
      <c r="N3278" s="0" t="str">
        <f aca="false">A3278&amp;"_"&amp;B3278</f>
        <v>MAW751_1</v>
      </c>
      <c r="O3278" s="0" t="n">
        <f aca="false">HLOOKUP(N3278,UP!$C$15:$AH$16,2,0)</f>
        <v>0</v>
      </c>
    </row>
    <row r="3279" customFormat="false" ht="15.75" hidden="false" customHeight="true" outlineLevel="0" collapsed="false">
      <c r="A3279" s="21" t="s">
        <v>52</v>
      </c>
      <c r="B3279" s="32" t="n">
        <v>1</v>
      </c>
      <c r="C3279" s="33" t="s">
        <v>56</v>
      </c>
      <c r="D3279" s="33" t="n">
        <v>29877</v>
      </c>
      <c r="E3279" s="24" t="s">
        <v>92</v>
      </c>
      <c r="F3279" s="15" t="n">
        <v>1</v>
      </c>
      <c r="G3279" s="15" t="n">
        <v>0</v>
      </c>
      <c r="H3279" s="2" t="n">
        <f aca="false">MAX(I3279:J3279)</f>
        <v>0</v>
      </c>
      <c r="I3279" s="15" t="n">
        <v>0</v>
      </c>
      <c r="J3279" s="15" t="n">
        <v>0</v>
      </c>
      <c r="K3279" s="15" t="n">
        <v>9.1171375001666</v>
      </c>
      <c r="L3279" s="15" t="n">
        <v>90</v>
      </c>
      <c r="M3279" s="25" t="n">
        <v>8.38914996</v>
      </c>
      <c r="N3279" s="0" t="str">
        <f aca="false">A3279&amp;"_"&amp;B3279</f>
        <v>MAW751_1</v>
      </c>
      <c r="O3279" s="0" t="n">
        <f aca="false">HLOOKUP(N3279,UP!$C$15:$AH$16,2,0)</f>
        <v>0</v>
      </c>
    </row>
    <row r="3280" customFormat="false" ht="15.75" hidden="false" customHeight="true" outlineLevel="0" collapsed="false">
      <c r="A3280" s="21" t="s">
        <v>52</v>
      </c>
      <c r="B3280" s="32" t="n">
        <v>1</v>
      </c>
      <c r="C3280" s="33" t="s">
        <v>56</v>
      </c>
      <c r="D3280" s="33" t="n">
        <v>29203</v>
      </c>
      <c r="E3280" s="24" t="s">
        <v>92</v>
      </c>
      <c r="F3280" s="15" t="n">
        <v>1</v>
      </c>
      <c r="G3280" s="15" t="n">
        <v>0</v>
      </c>
      <c r="H3280" s="2" t="n">
        <f aca="false">MAX(I3280:J3280)</f>
        <v>0</v>
      </c>
      <c r="I3280" s="15" t="n">
        <v>0</v>
      </c>
      <c r="J3280" s="15" t="n">
        <v>0</v>
      </c>
      <c r="K3280" s="15" t="n">
        <v>7.0129772806085</v>
      </c>
      <c r="L3280" s="15" t="n">
        <v>90</v>
      </c>
      <c r="M3280" s="25" t="n">
        <v>8.38914996</v>
      </c>
      <c r="N3280" s="0" t="str">
        <f aca="false">A3280&amp;"_"&amp;B3280</f>
        <v>MAW751_1</v>
      </c>
      <c r="O3280" s="0" t="n">
        <f aca="false">HLOOKUP(N3280,UP!$C$15:$AH$16,2,0)</f>
        <v>0</v>
      </c>
    </row>
    <row r="3281" customFormat="false" ht="15.75" hidden="false" customHeight="true" outlineLevel="0" collapsed="false">
      <c r="A3281" s="21" t="s">
        <v>52</v>
      </c>
      <c r="B3281" s="32" t="n">
        <v>1</v>
      </c>
      <c r="C3281" s="33" t="s">
        <v>56</v>
      </c>
      <c r="D3281" s="33" t="n">
        <v>29926</v>
      </c>
      <c r="E3281" s="24" t="s">
        <v>92</v>
      </c>
      <c r="F3281" s="15" t="n">
        <v>1</v>
      </c>
      <c r="G3281" s="15" t="n">
        <v>0</v>
      </c>
      <c r="H3281" s="2" t="n">
        <f aca="false">MAX(I3281:J3281)</f>
        <v>0</v>
      </c>
      <c r="I3281" s="15" t="n">
        <v>0</v>
      </c>
      <c r="J3281" s="15" t="n">
        <v>0</v>
      </c>
      <c r="K3281" s="15" t="n">
        <v>7.03339763285683</v>
      </c>
      <c r="L3281" s="15" t="n">
        <v>90</v>
      </c>
      <c r="M3281" s="25" t="n">
        <v>8.38914996</v>
      </c>
      <c r="N3281" s="0" t="str">
        <f aca="false">A3281&amp;"_"&amp;B3281</f>
        <v>MAW751_1</v>
      </c>
      <c r="O3281" s="0" t="n">
        <f aca="false">HLOOKUP(N3281,UP!$C$15:$AH$16,2,0)</f>
        <v>0</v>
      </c>
    </row>
    <row r="3282" customFormat="false" ht="15.75" hidden="false" customHeight="true" outlineLevel="0" collapsed="false">
      <c r="A3282" s="21" t="s">
        <v>52</v>
      </c>
      <c r="B3282" s="32" t="n">
        <v>1</v>
      </c>
      <c r="C3282" s="33" t="s">
        <v>56</v>
      </c>
      <c r="D3282" s="33" t="n">
        <v>29219</v>
      </c>
      <c r="E3282" s="24" t="s">
        <v>92</v>
      </c>
      <c r="F3282" s="15" t="n">
        <v>1</v>
      </c>
      <c r="G3282" s="15" t="n">
        <v>0</v>
      </c>
      <c r="H3282" s="2" t="n">
        <f aca="false">MAX(I3282:J3282)</f>
        <v>0</v>
      </c>
      <c r="I3282" s="15" t="n">
        <v>0</v>
      </c>
      <c r="J3282" s="15" t="n">
        <v>0</v>
      </c>
      <c r="K3282" s="15" t="n">
        <v>7.01847506775228</v>
      </c>
      <c r="L3282" s="15" t="n">
        <v>90</v>
      </c>
      <c r="M3282" s="25" t="n">
        <v>8.38914996</v>
      </c>
      <c r="N3282" s="0" t="str">
        <f aca="false">A3282&amp;"_"&amp;B3282</f>
        <v>MAW751_1</v>
      </c>
      <c r="O3282" s="0" t="n">
        <f aca="false">HLOOKUP(N3282,UP!$C$15:$AH$16,2,0)</f>
        <v>0</v>
      </c>
    </row>
    <row r="3283" customFormat="false" ht="15.75" hidden="false" customHeight="true" outlineLevel="0" collapsed="false">
      <c r="A3283" s="21" t="s">
        <v>52</v>
      </c>
      <c r="B3283" s="32" t="n">
        <v>1</v>
      </c>
      <c r="C3283" s="33" t="s">
        <v>56</v>
      </c>
      <c r="D3283" s="33" t="n">
        <v>29225</v>
      </c>
      <c r="E3283" s="24" t="s">
        <v>92</v>
      </c>
      <c r="F3283" s="15" t="n">
        <v>1</v>
      </c>
      <c r="G3283" s="15" t="n">
        <v>0</v>
      </c>
      <c r="H3283" s="2" t="n">
        <f aca="false">MAX(I3283:J3283)</f>
        <v>0</v>
      </c>
      <c r="I3283" s="15" t="n">
        <v>0</v>
      </c>
      <c r="J3283" s="15" t="n">
        <v>0</v>
      </c>
      <c r="K3283" s="15" t="n">
        <v>8.00277531603013</v>
      </c>
      <c r="L3283" s="15" t="n">
        <v>90</v>
      </c>
      <c r="M3283" s="25" t="n">
        <v>8.38914996</v>
      </c>
      <c r="N3283" s="0" t="str">
        <f aca="false">A3283&amp;"_"&amp;B3283</f>
        <v>MAW751_1</v>
      </c>
      <c r="O3283" s="0" t="n">
        <f aca="false">HLOOKUP(N3283,UP!$C$15:$AH$16,2,0)</f>
        <v>0</v>
      </c>
    </row>
    <row r="3284" customFormat="false" ht="15.75" hidden="false" customHeight="true" outlineLevel="0" collapsed="false">
      <c r="A3284" s="21" t="s">
        <v>52</v>
      </c>
      <c r="B3284" s="32" t="n">
        <v>1</v>
      </c>
      <c r="C3284" s="33" t="s">
        <v>56</v>
      </c>
      <c r="D3284" s="33" t="n">
        <v>29943</v>
      </c>
      <c r="E3284" s="24" t="s">
        <v>92</v>
      </c>
      <c r="F3284" s="15" t="n">
        <v>1</v>
      </c>
      <c r="G3284" s="15" t="n">
        <v>0</v>
      </c>
      <c r="H3284" s="2" t="n">
        <f aca="false">MAX(I3284:J3284)</f>
        <v>0</v>
      </c>
      <c r="I3284" s="15" t="n">
        <v>0</v>
      </c>
      <c r="J3284" s="15" t="n">
        <v>0</v>
      </c>
      <c r="K3284" s="15" t="n">
        <v>9.3344179020705</v>
      </c>
      <c r="L3284" s="15" t="n">
        <v>90</v>
      </c>
      <c r="M3284" s="25" t="n">
        <v>8.38914996</v>
      </c>
      <c r="N3284" s="0" t="str">
        <f aca="false">A3284&amp;"_"&amp;B3284</f>
        <v>MAW751_1</v>
      </c>
      <c r="O3284" s="0" t="n">
        <f aca="false">HLOOKUP(N3284,UP!$C$15:$AH$16,2,0)</f>
        <v>0</v>
      </c>
    </row>
    <row r="3285" customFormat="false" ht="15.75" hidden="false" customHeight="true" outlineLevel="0" collapsed="false">
      <c r="A3285" s="21" t="s">
        <v>52</v>
      </c>
      <c r="B3285" s="32" t="n">
        <v>1</v>
      </c>
      <c r="C3285" s="33" t="s">
        <v>56</v>
      </c>
      <c r="D3285" s="33" t="n">
        <v>29229</v>
      </c>
      <c r="E3285" s="24" t="s">
        <v>92</v>
      </c>
      <c r="F3285" s="15" t="n">
        <v>1</v>
      </c>
      <c r="G3285" s="15" t="n">
        <v>0</v>
      </c>
      <c r="H3285" s="2" t="n">
        <f aca="false">MAX(I3285:J3285)</f>
        <v>0</v>
      </c>
      <c r="I3285" s="15" t="n">
        <v>0</v>
      </c>
      <c r="J3285" s="15" t="n">
        <v>0</v>
      </c>
      <c r="K3285" s="15" t="n">
        <v>5.56061899685393</v>
      </c>
      <c r="L3285" s="15" t="n">
        <v>90</v>
      </c>
      <c r="M3285" s="25" t="n">
        <v>8.38914996</v>
      </c>
      <c r="N3285" s="0" t="str">
        <f aca="false">A3285&amp;"_"&amp;B3285</f>
        <v>MAW751_1</v>
      </c>
      <c r="O3285" s="0" t="n">
        <f aca="false">HLOOKUP(N3285,UP!$C$15:$AH$16,2,0)</f>
        <v>0</v>
      </c>
    </row>
    <row r="3286" customFormat="false" ht="15.75" hidden="false" customHeight="true" outlineLevel="0" collapsed="false">
      <c r="A3286" s="21" t="s">
        <v>52</v>
      </c>
      <c r="B3286" s="32" t="n">
        <v>1</v>
      </c>
      <c r="C3286" s="33" t="s">
        <v>61</v>
      </c>
      <c r="D3286" s="33" t="n">
        <v>54715</v>
      </c>
      <c r="E3286" s="24" t="s">
        <v>92</v>
      </c>
      <c r="F3286" s="15" t="n">
        <v>1</v>
      </c>
      <c r="G3286" s="15" t="n">
        <v>0</v>
      </c>
      <c r="H3286" s="2" t="n">
        <f aca="false">MAX(I3286:J3286)</f>
        <v>0</v>
      </c>
      <c r="I3286" s="15" t="n">
        <v>0</v>
      </c>
      <c r="J3286" s="15" t="n">
        <v>0</v>
      </c>
      <c r="K3286" s="15" t="n">
        <v>7.21945845776568</v>
      </c>
      <c r="L3286" s="15" t="n">
        <v>90</v>
      </c>
      <c r="M3286" s="25" t="n">
        <v>8.38914996</v>
      </c>
      <c r="N3286" s="0" t="str">
        <f aca="false">A3286&amp;"_"&amp;B3286</f>
        <v>MAW751_1</v>
      </c>
      <c r="O3286" s="0" t="n">
        <f aca="false">HLOOKUP(N3286,UP!$C$15:$AH$16,2,0)</f>
        <v>0</v>
      </c>
    </row>
    <row r="3287" customFormat="false" ht="15.75" hidden="false" customHeight="true" outlineLevel="0" collapsed="false">
      <c r="A3287" s="21" t="s">
        <v>52</v>
      </c>
      <c r="B3287" s="32" t="n">
        <v>1</v>
      </c>
      <c r="C3287" s="33" t="s">
        <v>67</v>
      </c>
      <c r="D3287" s="33" t="n">
        <v>29206</v>
      </c>
      <c r="E3287" s="24" t="s">
        <v>92</v>
      </c>
      <c r="F3287" s="15" t="n">
        <v>1</v>
      </c>
      <c r="G3287" s="15" t="n">
        <v>0</v>
      </c>
      <c r="H3287" s="2" t="n">
        <f aca="false">MAX(I3287:J3287)</f>
        <v>0</v>
      </c>
      <c r="I3287" s="15" t="n">
        <v>0</v>
      </c>
      <c r="J3287" s="15" t="n">
        <v>0</v>
      </c>
      <c r="K3287" s="15" t="n">
        <v>6.37696184788924</v>
      </c>
      <c r="L3287" s="15" t="n">
        <v>90</v>
      </c>
      <c r="M3287" s="25" t="n">
        <v>8.38914996</v>
      </c>
      <c r="N3287" s="0" t="str">
        <f aca="false">A3287&amp;"_"&amp;B3287</f>
        <v>MAW751_1</v>
      </c>
      <c r="O3287" s="0" t="n">
        <f aca="false">HLOOKUP(N3287,UP!$C$15:$AH$16,2,0)</f>
        <v>0</v>
      </c>
    </row>
    <row r="3288" customFormat="false" ht="15.75" hidden="false" customHeight="true" outlineLevel="0" collapsed="false">
      <c r="A3288" s="21" t="s">
        <v>52</v>
      </c>
      <c r="B3288" s="24" t="n">
        <v>2</v>
      </c>
      <c r="C3288" s="31" t="s">
        <v>66</v>
      </c>
      <c r="D3288" s="31" t="n">
        <v>29044</v>
      </c>
      <c r="E3288" s="24" t="s">
        <v>92</v>
      </c>
      <c r="F3288" s="15" t="n">
        <v>1</v>
      </c>
      <c r="G3288" s="15" t="n">
        <v>0</v>
      </c>
      <c r="H3288" s="2" t="n">
        <f aca="false">MAX(I3288:J3288)</f>
        <v>0</v>
      </c>
      <c r="I3288" s="15" t="n">
        <v>0</v>
      </c>
      <c r="J3288" s="15" t="n">
        <v>0</v>
      </c>
      <c r="K3288" s="15" t="n">
        <v>8.83722159473175</v>
      </c>
      <c r="L3288" s="15" t="n">
        <v>90</v>
      </c>
      <c r="M3288" s="25" t="n">
        <v>8.38914996</v>
      </c>
      <c r="N3288" s="0" t="str">
        <f aca="false">A3288&amp;"_"&amp;B3288</f>
        <v>MAW751_2</v>
      </c>
      <c r="O3288" s="0" t="n">
        <f aca="false">HLOOKUP(N3288,UP!$C$15:$AH$16,2,0)</f>
        <v>0</v>
      </c>
    </row>
    <row r="3289" customFormat="false" ht="15.75" hidden="false" customHeight="true" outlineLevel="0" collapsed="false">
      <c r="A3289" s="21" t="s">
        <v>52</v>
      </c>
      <c r="B3289" s="45" t="n">
        <v>2</v>
      </c>
      <c r="C3289" s="46" t="s">
        <v>56</v>
      </c>
      <c r="D3289" s="46" t="n">
        <v>54491</v>
      </c>
      <c r="E3289" s="24" t="s">
        <v>92</v>
      </c>
      <c r="F3289" s="15" t="n">
        <v>1</v>
      </c>
      <c r="G3289" s="15" t="n">
        <v>0</v>
      </c>
      <c r="H3289" s="2" t="n">
        <f aca="false">MAX(I3289:J3289)</f>
        <v>0</v>
      </c>
      <c r="I3289" s="15" t="n">
        <v>0</v>
      </c>
      <c r="J3289" s="15" t="n">
        <v>0</v>
      </c>
      <c r="K3289" s="15" t="n">
        <v>4.64704385319002</v>
      </c>
      <c r="L3289" s="15" t="n">
        <v>90</v>
      </c>
      <c r="M3289" s="25" t="n">
        <v>8.38914996</v>
      </c>
      <c r="N3289" s="0" t="str">
        <f aca="false">A3289&amp;"_"&amp;B3289</f>
        <v>MAW751_2</v>
      </c>
      <c r="O3289" s="0" t="n">
        <f aca="false">HLOOKUP(N3289,UP!$C$15:$AH$16,2,0)</f>
        <v>0</v>
      </c>
    </row>
    <row r="3290" customFormat="false" ht="15.75" hidden="false" customHeight="true" outlineLevel="0" collapsed="false">
      <c r="A3290" s="21" t="s">
        <v>52</v>
      </c>
      <c r="B3290" s="24" t="n">
        <v>2</v>
      </c>
      <c r="C3290" s="31" t="s">
        <v>56</v>
      </c>
      <c r="D3290" s="31" t="n">
        <v>29006</v>
      </c>
      <c r="E3290" s="24" t="s">
        <v>92</v>
      </c>
      <c r="F3290" s="15" t="n">
        <v>1</v>
      </c>
      <c r="G3290" s="15" t="n">
        <v>0</v>
      </c>
      <c r="H3290" s="2" t="n">
        <f aca="false">MAX(I3290:J3290)</f>
        <v>0</v>
      </c>
      <c r="I3290" s="15" t="n">
        <v>0</v>
      </c>
      <c r="J3290" s="15" t="n">
        <v>0</v>
      </c>
      <c r="K3290" s="15" t="n">
        <v>5.55464997081211</v>
      </c>
      <c r="L3290" s="15" t="n">
        <v>90</v>
      </c>
      <c r="M3290" s="25" t="n">
        <v>8.38914996</v>
      </c>
      <c r="N3290" s="0" t="str">
        <f aca="false">A3290&amp;"_"&amp;B3290</f>
        <v>MAW751_2</v>
      </c>
      <c r="O3290" s="0" t="n">
        <f aca="false">HLOOKUP(N3290,UP!$C$15:$AH$16,2,0)</f>
        <v>0</v>
      </c>
    </row>
    <row r="3291" customFormat="false" ht="15.75" hidden="false" customHeight="true" outlineLevel="0" collapsed="false">
      <c r="A3291" s="21" t="s">
        <v>52</v>
      </c>
      <c r="B3291" s="24" t="n">
        <v>2</v>
      </c>
      <c r="C3291" s="31" t="s">
        <v>56</v>
      </c>
      <c r="D3291" s="31" t="n">
        <v>54657</v>
      </c>
      <c r="E3291" s="24" t="s">
        <v>92</v>
      </c>
      <c r="F3291" s="15" t="n">
        <v>1</v>
      </c>
      <c r="G3291" s="15" t="n">
        <v>0</v>
      </c>
      <c r="H3291" s="2" t="n">
        <f aca="false">MAX(I3291:J3291)</f>
        <v>0</v>
      </c>
      <c r="I3291" s="15" t="n">
        <v>0</v>
      </c>
      <c r="J3291" s="15" t="n">
        <v>0</v>
      </c>
      <c r="K3291" s="15" t="n">
        <v>9.62246267849651</v>
      </c>
      <c r="L3291" s="15" t="n">
        <v>90</v>
      </c>
      <c r="M3291" s="25" t="n">
        <v>8.38914996</v>
      </c>
      <c r="N3291" s="0" t="str">
        <f aca="false">A3291&amp;"_"&amp;B3291</f>
        <v>MAW751_2</v>
      </c>
      <c r="O3291" s="0" t="n">
        <f aca="false">HLOOKUP(N3291,UP!$C$15:$AH$16,2,0)</f>
        <v>0</v>
      </c>
    </row>
    <row r="3292" customFormat="false" ht="15.75" hidden="false" customHeight="true" outlineLevel="0" collapsed="false">
      <c r="A3292" s="21" t="s">
        <v>52</v>
      </c>
      <c r="B3292" s="24" t="n">
        <v>2</v>
      </c>
      <c r="C3292" s="31" t="s">
        <v>56</v>
      </c>
      <c r="D3292" s="31" t="n">
        <v>29032</v>
      </c>
      <c r="E3292" s="24" t="s">
        <v>92</v>
      </c>
      <c r="F3292" s="15" t="n">
        <v>1</v>
      </c>
      <c r="G3292" s="15" t="n">
        <v>0</v>
      </c>
      <c r="H3292" s="2" t="n">
        <f aca="false">MAX(I3292:J3292)</f>
        <v>0</v>
      </c>
      <c r="I3292" s="15" t="n">
        <v>0</v>
      </c>
      <c r="J3292" s="15" t="n">
        <v>0</v>
      </c>
      <c r="K3292" s="15" t="n">
        <v>3.0159289474462</v>
      </c>
      <c r="L3292" s="15" t="n">
        <v>90</v>
      </c>
      <c r="M3292" s="25" t="n">
        <v>8.38914996</v>
      </c>
      <c r="N3292" s="0" t="str">
        <f aca="false">A3292&amp;"_"&amp;B3292</f>
        <v>MAW751_2</v>
      </c>
      <c r="O3292" s="0" t="n">
        <f aca="false">HLOOKUP(N3292,UP!$C$15:$AH$16,2,0)</f>
        <v>0</v>
      </c>
    </row>
    <row r="3293" customFormat="false" ht="15.75" hidden="false" customHeight="true" outlineLevel="0" collapsed="false">
      <c r="A3293" s="21" t="s">
        <v>52</v>
      </c>
      <c r="B3293" s="24" t="n">
        <v>2</v>
      </c>
      <c r="C3293" s="31" t="s">
        <v>56</v>
      </c>
      <c r="D3293" s="31" t="n">
        <v>54409</v>
      </c>
      <c r="E3293" s="24" t="s">
        <v>92</v>
      </c>
      <c r="F3293" s="15" t="n">
        <v>1</v>
      </c>
      <c r="G3293" s="15" t="n">
        <v>0</v>
      </c>
      <c r="H3293" s="2" t="n">
        <f aca="false">MAX(I3293:J3293)</f>
        <v>0</v>
      </c>
      <c r="I3293" s="15" t="n">
        <v>0</v>
      </c>
      <c r="J3293" s="15" t="n">
        <v>0</v>
      </c>
      <c r="K3293" s="15" t="n">
        <v>6.49555697056226</v>
      </c>
      <c r="L3293" s="15" t="n">
        <v>90</v>
      </c>
      <c r="M3293" s="25" t="n">
        <v>8.38914996</v>
      </c>
      <c r="N3293" s="0" t="str">
        <f aca="false">A3293&amp;"_"&amp;B3293</f>
        <v>MAW751_2</v>
      </c>
      <c r="O3293" s="0" t="n">
        <f aca="false">HLOOKUP(N3293,UP!$C$15:$AH$16,2,0)</f>
        <v>0</v>
      </c>
    </row>
    <row r="3294" customFormat="false" ht="15.75" hidden="false" customHeight="true" outlineLevel="0" collapsed="false">
      <c r="A3294" s="21" t="s">
        <v>52</v>
      </c>
      <c r="B3294" s="24" t="n">
        <v>2</v>
      </c>
      <c r="C3294" s="31" t="s">
        <v>61</v>
      </c>
      <c r="D3294" s="31" t="n">
        <v>54405</v>
      </c>
      <c r="E3294" s="24" t="s">
        <v>92</v>
      </c>
      <c r="F3294" s="15" t="n">
        <v>1</v>
      </c>
      <c r="G3294" s="15" t="n">
        <v>0</v>
      </c>
      <c r="H3294" s="2" t="n">
        <f aca="false">MAX(I3294:J3294)</f>
        <v>0</v>
      </c>
      <c r="I3294" s="15" t="n">
        <v>0</v>
      </c>
      <c r="J3294" s="15" t="n">
        <v>0</v>
      </c>
      <c r="K3294" s="15" t="n">
        <v>7.86309225266989</v>
      </c>
      <c r="L3294" s="15" t="n">
        <v>90</v>
      </c>
      <c r="M3294" s="25" t="n">
        <v>8.38914996</v>
      </c>
      <c r="N3294" s="0" t="str">
        <f aca="false">A3294&amp;"_"&amp;B3294</f>
        <v>MAW751_2</v>
      </c>
      <c r="O3294" s="0" t="n">
        <f aca="false">HLOOKUP(N3294,UP!$C$15:$AH$16,2,0)</f>
        <v>0</v>
      </c>
    </row>
    <row r="3295" customFormat="false" ht="15.75" hidden="false" customHeight="true" outlineLevel="0" collapsed="false">
      <c r="A3295" s="21" t="s">
        <v>52</v>
      </c>
      <c r="B3295" s="32" t="n">
        <v>1</v>
      </c>
      <c r="C3295" s="33" t="s">
        <v>61</v>
      </c>
      <c r="D3295" s="33" t="n">
        <v>57627</v>
      </c>
      <c r="E3295" s="24" t="s">
        <v>92</v>
      </c>
      <c r="F3295" s="15" t="n">
        <v>1</v>
      </c>
      <c r="G3295" s="15" t="n">
        <v>0</v>
      </c>
      <c r="H3295" s="2" t="n">
        <f aca="false">MAX(I3295:J3295)</f>
        <v>0</v>
      </c>
      <c r="I3295" s="15" t="n">
        <v>0</v>
      </c>
      <c r="J3295" s="15" t="n">
        <v>0</v>
      </c>
      <c r="K3295" s="15" t="n">
        <v>5.91718976303637</v>
      </c>
      <c r="L3295" s="15" t="n">
        <v>90</v>
      </c>
      <c r="M3295" s="25" t="n">
        <v>8.38914996</v>
      </c>
      <c r="N3295" s="0" t="str">
        <f aca="false">A3295&amp;"_"&amp;B3295</f>
        <v>MAW751_1</v>
      </c>
      <c r="O3295" s="0" t="n">
        <f aca="false">HLOOKUP(N3295,UP!$C$15:$AH$16,2,0)</f>
        <v>0</v>
      </c>
    </row>
    <row r="3296" customFormat="false" ht="15.75" hidden="false" customHeight="true" outlineLevel="0" collapsed="false">
      <c r="A3296" s="21" t="s">
        <v>44</v>
      </c>
      <c r="B3296" s="22" t="n">
        <v>2</v>
      </c>
      <c r="C3296" s="23" t="s">
        <v>56</v>
      </c>
      <c r="D3296" s="23" t="n">
        <v>18248</v>
      </c>
      <c r="E3296" s="24" t="s">
        <v>91</v>
      </c>
      <c r="F3296" s="15" t="n">
        <f aca="false">IF(ISERROR(SEARCH("2",E3296)),0,1)</f>
        <v>1</v>
      </c>
      <c r="G3296" s="15" t="n">
        <v>0</v>
      </c>
      <c r="H3296" s="2" t="n">
        <f aca="false">MAX(I3296:J3296)</f>
        <v>0</v>
      </c>
      <c r="I3296" s="15" t="n">
        <v>0</v>
      </c>
      <c r="J3296" s="15" t="n">
        <v>0</v>
      </c>
      <c r="K3296" s="15" t="n">
        <v>7.13887660620111</v>
      </c>
      <c r="L3296" s="15" t="n">
        <v>95</v>
      </c>
      <c r="M3296" s="25" t="n">
        <v>9.35682169</v>
      </c>
      <c r="N3296" s="0" t="str">
        <f aca="false">A3296&amp;"_"&amp;B3296</f>
        <v>MAW752_2</v>
      </c>
      <c r="O3296" s="0" t="n">
        <f aca="false">HLOOKUP(N3296,UP!$C$15:$AH$16,2,0)</f>
        <v>0</v>
      </c>
    </row>
    <row r="3297" customFormat="false" ht="15.75" hidden="false" customHeight="true" outlineLevel="0" collapsed="false">
      <c r="A3297" s="21" t="s">
        <v>44</v>
      </c>
      <c r="B3297" s="22" t="n">
        <v>3</v>
      </c>
      <c r="C3297" s="23" t="s">
        <v>66</v>
      </c>
      <c r="D3297" s="23" t="n">
        <v>18686</v>
      </c>
      <c r="E3297" s="24" t="s">
        <v>91</v>
      </c>
      <c r="F3297" s="15" t="n">
        <f aca="false">IF(ISERROR(SEARCH("2",E3297)),0,1)</f>
        <v>1</v>
      </c>
      <c r="G3297" s="15" t="n">
        <v>0</v>
      </c>
      <c r="H3297" s="2" t="n">
        <f aca="false">MAX(I3297:J3297)</f>
        <v>0</v>
      </c>
      <c r="I3297" s="15" t="n">
        <v>0</v>
      </c>
      <c r="J3297" s="15" t="n">
        <v>0</v>
      </c>
      <c r="K3297" s="15" t="n">
        <v>9.20930397464129</v>
      </c>
      <c r="L3297" s="15" t="n">
        <v>95</v>
      </c>
      <c r="M3297" s="25" t="n">
        <v>9.35682169</v>
      </c>
      <c r="N3297" s="0" t="str">
        <f aca="false">A3297&amp;"_"&amp;B3297</f>
        <v>MAW752_3</v>
      </c>
      <c r="O3297" s="0" t="n">
        <f aca="false">HLOOKUP(N3297,UP!$C$15:$AH$16,2,0)</f>
        <v>0</v>
      </c>
    </row>
    <row r="3298" customFormat="false" ht="15.75" hidden="false" customHeight="true" outlineLevel="0" collapsed="false">
      <c r="A3298" s="21" t="s">
        <v>44</v>
      </c>
      <c r="B3298" s="22" t="n">
        <v>3</v>
      </c>
      <c r="C3298" s="23" t="s">
        <v>66</v>
      </c>
      <c r="D3298" s="23" t="n">
        <v>19325</v>
      </c>
      <c r="E3298" s="24" t="s">
        <v>91</v>
      </c>
      <c r="F3298" s="15" t="n">
        <f aca="false">IF(ISERROR(SEARCH("2",E3298)),0,1)</f>
        <v>1</v>
      </c>
      <c r="G3298" s="15" t="n">
        <v>0</v>
      </c>
      <c r="H3298" s="2" t="n">
        <f aca="false">MAX(I3298:J3298)</f>
        <v>0</v>
      </c>
      <c r="I3298" s="15" t="n">
        <v>0</v>
      </c>
      <c r="J3298" s="15" t="n">
        <v>0</v>
      </c>
      <c r="K3298" s="15" t="n">
        <v>3.53429173528852</v>
      </c>
      <c r="L3298" s="15" t="n">
        <v>95</v>
      </c>
      <c r="M3298" s="25" t="n">
        <v>9.35682169</v>
      </c>
      <c r="N3298" s="0" t="str">
        <f aca="false">A3298&amp;"_"&amp;B3298</f>
        <v>MAW752_3</v>
      </c>
      <c r="O3298" s="0" t="n">
        <f aca="false">HLOOKUP(N3298,UP!$C$15:$AH$16,2,0)</f>
        <v>0</v>
      </c>
    </row>
    <row r="3299" customFormat="false" ht="15.75" hidden="false" customHeight="true" outlineLevel="0" collapsed="false">
      <c r="A3299" s="21" t="s">
        <v>44</v>
      </c>
      <c r="B3299" s="22" t="n">
        <v>3</v>
      </c>
      <c r="C3299" s="23" t="s">
        <v>56</v>
      </c>
      <c r="D3299" s="23" t="n">
        <v>19774</v>
      </c>
      <c r="E3299" s="24" t="s">
        <v>91</v>
      </c>
      <c r="F3299" s="15" t="n">
        <f aca="false">IF(ISERROR(SEARCH("2",E3299)),0,1)</f>
        <v>1</v>
      </c>
      <c r="G3299" s="15" t="n">
        <v>0</v>
      </c>
      <c r="H3299" s="2" t="n">
        <f aca="false">MAX(I3299:J3299)</f>
        <v>0</v>
      </c>
      <c r="I3299" s="15" t="n">
        <v>0</v>
      </c>
      <c r="J3299" s="15" t="n">
        <v>0</v>
      </c>
      <c r="K3299" s="15" t="n">
        <v>12.4718872153025</v>
      </c>
      <c r="L3299" s="15" t="n">
        <v>95</v>
      </c>
      <c r="M3299" s="25" t="n">
        <v>9.35682169</v>
      </c>
      <c r="N3299" s="0" t="str">
        <f aca="false">A3299&amp;"_"&amp;B3299</f>
        <v>MAW752_3</v>
      </c>
      <c r="O3299" s="0" t="n">
        <f aca="false">HLOOKUP(N3299,UP!$C$15:$AH$16,2,0)</f>
        <v>0</v>
      </c>
    </row>
    <row r="3300" customFormat="false" ht="15.75" hidden="false" customHeight="true" outlineLevel="0" collapsed="false">
      <c r="A3300" s="21" t="s">
        <v>44</v>
      </c>
      <c r="B3300" s="22" t="n">
        <v>2</v>
      </c>
      <c r="C3300" s="23" t="s">
        <v>56</v>
      </c>
      <c r="D3300" s="23" t="n">
        <v>18002</v>
      </c>
      <c r="E3300" s="24" t="s">
        <v>91</v>
      </c>
      <c r="F3300" s="15" t="n">
        <f aca="false">IF(ISERROR(SEARCH("2",E3300)),0,1)</f>
        <v>1</v>
      </c>
      <c r="G3300" s="15" t="n">
        <v>0</v>
      </c>
      <c r="H3300" s="2" t="n">
        <f aca="false">MAX(I3300:J3300)</f>
        <v>0</v>
      </c>
      <c r="I3300" s="15" t="n">
        <v>0</v>
      </c>
      <c r="J3300" s="15" t="n">
        <v>0</v>
      </c>
      <c r="K3300" s="15" t="n">
        <v>8.51092792774828</v>
      </c>
      <c r="L3300" s="15" t="n">
        <v>95</v>
      </c>
      <c r="M3300" s="25" t="n">
        <v>9.35682169</v>
      </c>
      <c r="N3300" s="0" t="str">
        <f aca="false">A3300&amp;"_"&amp;B3300</f>
        <v>MAW752_2</v>
      </c>
      <c r="O3300" s="0" t="n">
        <f aca="false">HLOOKUP(N3300,UP!$C$15:$AH$16,2,0)</f>
        <v>0</v>
      </c>
    </row>
    <row r="3301" customFormat="false" ht="15.75" hidden="false" customHeight="true" outlineLevel="0" collapsed="false">
      <c r="A3301" s="21" t="s">
        <v>44</v>
      </c>
      <c r="B3301" s="22" t="n">
        <v>2</v>
      </c>
      <c r="C3301" s="23" t="s">
        <v>56</v>
      </c>
      <c r="D3301" s="23" t="n">
        <v>29425</v>
      </c>
      <c r="E3301" s="24" t="s">
        <v>91</v>
      </c>
      <c r="F3301" s="15" t="n">
        <f aca="false">IF(ISERROR(SEARCH("2",E3301)),0,1)</f>
        <v>1</v>
      </c>
      <c r="G3301" s="15" t="n">
        <v>0</v>
      </c>
      <c r="H3301" s="2" t="n">
        <f aca="false">MAX(I3301:J3301)</f>
        <v>0</v>
      </c>
      <c r="I3301" s="15" t="n">
        <v>0</v>
      </c>
      <c r="J3301" s="15" t="n">
        <v>0</v>
      </c>
      <c r="K3301" s="15" t="n">
        <v>8.56794783441093</v>
      </c>
      <c r="L3301" s="15" t="n">
        <v>95</v>
      </c>
      <c r="M3301" s="25" t="n">
        <v>9.35682169</v>
      </c>
      <c r="N3301" s="0" t="str">
        <f aca="false">A3301&amp;"_"&amp;B3301</f>
        <v>MAW752_2</v>
      </c>
      <c r="O3301" s="0" t="n">
        <f aca="false">HLOOKUP(N3301,UP!$C$15:$AH$16,2,0)</f>
        <v>0</v>
      </c>
    </row>
    <row r="3302" customFormat="false" ht="15.75" hidden="false" customHeight="true" outlineLevel="0" collapsed="false">
      <c r="A3302" s="21" t="s">
        <v>44</v>
      </c>
      <c r="B3302" s="22" t="n">
        <v>2</v>
      </c>
      <c r="C3302" s="23" t="s">
        <v>56</v>
      </c>
      <c r="D3302" s="23" t="n">
        <v>29263</v>
      </c>
      <c r="E3302" s="24" t="s">
        <v>91</v>
      </c>
      <c r="F3302" s="15" t="n">
        <f aca="false">IF(ISERROR(SEARCH("2",E3302)),0,1)</f>
        <v>1</v>
      </c>
      <c r="G3302" s="15" t="n">
        <v>0</v>
      </c>
      <c r="H3302" s="2" t="n">
        <f aca="false">MAX(I3302:J3302)</f>
        <v>0</v>
      </c>
      <c r="I3302" s="15" t="n">
        <v>0</v>
      </c>
      <c r="J3302" s="15" t="n">
        <v>0</v>
      </c>
      <c r="K3302" s="15" t="n">
        <v>12.2266073688734</v>
      </c>
      <c r="L3302" s="15" t="n">
        <v>95</v>
      </c>
      <c r="M3302" s="25" t="n">
        <v>9.35682169</v>
      </c>
      <c r="N3302" s="0" t="str">
        <f aca="false">A3302&amp;"_"&amp;B3302</f>
        <v>MAW752_2</v>
      </c>
      <c r="O3302" s="0" t="n">
        <f aca="false">HLOOKUP(N3302,UP!$C$15:$AH$16,2,0)</f>
        <v>0</v>
      </c>
    </row>
    <row r="3303" customFormat="false" ht="15.75" hidden="false" customHeight="true" outlineLevel="0" collapsed="false">
      <c r="A3303" s="21" t="s">
        <v>44</v>
      </c>
      <c r="B3303" s="22" t="n">
        <v>2</v>
      </c>
      <c r="C3303" s="23" t="s">
        <v>56</v>
      </c>
      <c r="D3303" s="23" t="n">
        <v>18726</v>
      </c>
      <c r="E3303" s="24" t="s">
        <v>91</v>
      </c>
      <c r="F3303" s="15" t="n">
        <f aca="false">IF(ISERROR(SEARCH("2",E3303)),0,1)</f>
        <v>1</v>
      </c>
      <c r="G3303" s="15" t="n">
        <v>0</v>
      </c>
      <c r="H3303" s="2" t="n">
        <f aca="false">MAX(I3303:J3303)</f>
        <v>0</v>
      </c>
      <c r="I3303" s="15" t="n">
        <v>0</v>
      </c>
      <c r="J3303" s="15" t="n">
        <v>0</v>
      </c>
      <c r="K3303" s="15" t="n">
        <v>9.31132719606662</v>
      </c>
      <c r="L3303" s="15" t="n">
        <v>95</v>
      </c>
      <c r="M3303" s="25" t="n">
        <v>9.35682169</v>
      </c>
      <c r="N3303" s="0" t="str">
        <f aca="false">A3303&amp;"_"&amp;B3303</f>
        <v>MAW752_2</v>
      </c>
      <c r="O3303" s="0" t="n">
        <f aca="false">HLOOKUP(N3303,UP!$C$15:$AH$16,2,0)</f>
        <v>0</v>
      </c>
    </row>
    <row r="3304" customFormat="false" ht="15.75" hidden="false" customHeight="true" outlineLevel="0" collapsed="false">
      <c r="A3304" s="21" t="s">
        <v>44</v>
      </c>
      <c r="B3304" s="22" t="n">
        <v>1</v>
      </c>
      <c r="C3304" s="23" t="s">
        <v>56</v>
      </c>
      <c r="D3304" s="23" t="n">
        <v>29435</v>
      </c>
      <c r="E3304" s="24" t="s">
        <v>91</v>
      </c>
      <c r="F3304" s="15" t="n">
        <f aca="false">IF(ISERROR(SEARCH("2",E3304)),0,1)</f>
        <v>1</v>
      </c>
      <c r="G3304" s="15" t="n">
        <v>0</v>
      </c>
      <c r="H3304" s="2" t="n">
        <f aca="false">MAX(I3304:J3304)</f>
        <v>0</v>
      </c>
      <c r="I3304" s="15" t="n">
        <v>0</v>
      </c>
      <c r="J3304" s="15" t="n">
        <v>0</v>
      </c>
      <c r="K3304" s="15" t="n">
        <v>5.30143760293278</v>
      </c>
      <c r="L3304" s="15" t="n">
        <v>95</v>
      </c>
      <c r="M3304" s="25" t="n">
        <v>9.35682169</v>
      </c>
      <c r="N3304" s="0" t="str">
        <f aca="false">A3304&amp;"_"&amp;B3304</f>
        <v>MAW752_1</v>
      </c>
      <c r="O3304" s="0" t="n">
        <f aca="false">HLOOKUP(N3304,UP!$C$15:$AH$16,2,0)</f>
        <v>0</v>
      </c>
    </row>
    <row r="3305" customFormat="false" ht="15.75" hidden="false" customHeight="true" outlineLevel="0" collapsed="false">
      <c r="A3305" s="21" t="s">
        <v>44</v>
      </c>
      <c r="B3305" s="22" t="n">
        <v>1</v>
      </c>
      <c r="C3305" s="23" t="s">
        <v>56</v>
      </c>
      <c r="D3305" s="23" t="n">
        <v>29794</v>
      </c>
      <c r="E3305" s="24" t="s">
        <v>91</v>
      </c>
      <c r="F3305" s="15" t="n">
        <f aca="false">IF(ISERROR(SEARCH("2",E3305)),0,1)</f>
        <v>1</v>
      </c>
      <c r="G3305" s="15" t="n">
        <v>0</v>
      </c>
      <c r="H3305" s="2" t="n">
        <f aca="false">MAX(I3305:J3305)</f>
        <v>0</v>
      </c>
      <c r="I3305" s="15" t="n">
        <v>0</v>
      </c>
      <c r="J3305" s="15" t="n">
        <v>0</v>
      </c>
      <c r="K3305" s="15" t="n">
        <v>7.54665533263706</v>
      </c>
      <c r="L3305" s="15" t="n">
        <v>95</v>
      </c>
      <c r="M3305" s="25" t="n">
        <v>9.35682169</v>
      </c>
      <c r="N3305" s="0" t="str">
        <f aca="false">A3305&amp;"_"&amp;B3305</f>
        <v>MAW752_1</v>
      </c>
      <c r="O3305" s="0" t="n">
        <f aca="false">HLOOKUP(N3305,UP!$C$15:$AH$16,2,0)</f>
        <v>0</v>
      </c>
    </row>
    <row r="3306" customFormat="false" ht="15.75" hidden="false" customHeight="true" outlineLevel="0" collapsed="false">
      <c r="A3306" s="21" t="s">
        <v>44</v>
      </c>
      <c r="B3306" s="22" t="n">
        <v>1</v>
      </c>
      <c r="C3306" s="23" t="s">
        <v>56</v>
      </c>
      <c r="D3306" s="23" t="n">
        <v>29249</v>
      </c>
      <c r="E3306" s="24" t="s">
        <v>91</v>
      </c>
      <c r="F3306" s="15" t="n">
        <f aca="false">IF(ISERROR(SEARCH("2",E3306)),0,1)</f>
        <v>1</v>
      </c>
      <c r="G3306" s="15" t="n">
        <v>0</v>
      </c>
      <c r="H3306" s="2" t="n">
        <f aca="false">MAX(I3306:J3306)</f>
        <v>0</v>
      </c>
      <c r="I3306" s="15" t="n">
        <v>0</v>
      </c>
      <c r="J3306" s="15" t="n">
        <v>0</v>
      </c>
      <c r="K3306" s="15" t="n">
        <v>2.65071880146639</v>
      </c>
      <c r="L3306" s="15" t="n">
        <v>95</v>
      </c>
      <c r="M3306" s="25" t="n">
        <v>9.35682169</v>
      </c>
      <c r="N3306" s="0" t="str">
        <f aca="false">A3306&amp;"_"&amp;B3306</f>
        <v>MAW752_1</v>
      </c>
      <c r="O3306" s="0" t="n">
        <f aca="false">HLOOKUP(N3306,UP!$C$15:$AH$16,2,0)</f>
        <v>0</v>
      </c>
    </row>
    <row r="3307" customFormat="false" ht="15.75" hidden="false" customHeight="true" outlineLevel="0" collapsed="false">
      <c r="A3307" s="21" t="s">
        <v>62</v>
      </c>
      <c r="B3307" s="36" t="n">
        <v>2</v>
      </c>
      <c r="C3307" s="37" t="s">
        <v>56</v>
      </c>
      <c r="D3307" s="38" t="n">
        <v>6041</v>
      </c>
      <c r="E3307" s="24" t="s">
        <v>98</v>
      </c>
      <c r="F3307" s="15" t="n">
        <f aca="false">IF(ISERROR(SEARCH("2",E3307)),0,1)</f>
        <v>1</v>
      </c>
      <c r="G3307" s="15" t="n">
        <v>0</v>
      </c>
      <c r="H3307" s="2" t="n">
        <f aca="false">MAX(I3307:J3307)</f>
        <v>0</v>
      </c>
      <c r="I3307" s="15" t="n">
        <v>0</v>
      </c>
      <c r="J3307" s="15" t="n">
        <v>0</v>
      </c>
      <c r="K3307" s="15" t="n">
        <v>8.08296446851301</v>
      </c>
      <c r="L3307" s="15" t="n">
        <v>95</v>
      </c>
      <c r="M3307" s="25" t="n">
        <v>9.35682169</v>
      </c>
      <c r="N3307" s="0" t="str">
        <f aca="false">A3307&amp;"_"&amp;B3307</f>
        <v>MAW753_2</v>
      </c>
      <c r="O3307" s="0" t="n">
        <f aca="false">HLOOKUP(N3307,UP!$C$15:$AH$16,2,0)</f>
        <v>0</v>
      </c>
    </row>
    <row r="3308" customFormat="false" ht="15.75" hidden="false" customHeight="true" outlineLevel="0" collapsed="false">
      <c r="A3308" s="21" t="s">
        <v>62</v>
      </c>
      <c r="B3308" s="36" t="n">
        <v>2</v>
      </c>
      <c r="C3308" s="37" t="s">
        <v>56</v>
      </c>
      <c r="D3308" s="38" t="n">
        <v>6056</v>
      </c>
      <c r="E3308" s="24" t="s">
        <v>98</v>
      </c>
      <c r="F3308" s="15" t="n">
        <f aca="false">IF(ISERROR(SEARCH("2",E3308)),0,1)</f>
        <v>1</v>
      </c>
      <c r="G3308" s="15" t="n">
        <v>0</v>
      </c>
      <c r="H3308" s="2" t="n">
        <f aca="false">MAX(I3308:J3308)</f>
        <v>0</v>
      </c>
      <c r="I3308" s="15" t="n">
        <v>0</v>
      </c>
      <c r="J3308" s="15" t="n">
        <v>0</v>
      </c>
      <c r="K3308" s="15" t="n">
        <v>6.27792313948482</v>
      </c>
      <c r="L3308" s="15" t="n">
        <v>95</v>
      </c>
      <c r="M3308" s="25" t="n">
        <v>9.35682169</v>
      </c>
      <c r="N3308" s="0" t="str">
        <f aca="false">A3308&amp;"_"&amp;B3308</f>
        <v>MAW753_2</v>
      </c>
      <c r="O3308" s="0" t="n">
        <f aca="false">HLOOKUP(N3308,UP!$C$15:$AH$16,2,0)</f>
        <v>0</v>
      </c>
    </row>
    <row r="3309" customFormat="false" ht="15.75" hidden="false" customHeight="true" outlineLevel="0" collapsed="false">
      <c r="A3309" s="21" t="s">
        <v>62</v>
      </c>
      <c r="B3309" s="36" t="n">
        <v>2</v>
      </c>
      <c r="C3309" s="37" t="s">
        <v>56</v>
      </c>
      <c r="D3309" s="38" t="n">
        <v>6605</v>
      </c>
      <c r="E3309" s="24" t="s">
        <v>98</v>
      </c>
      <c r="F3309" s="15" t="n">
        <f aca="false">IF(ISERROR(SEARCH("2",E3309)),0,1)</f>
        <v>1</v>
      </c>
      <c r="G3309" s="15" t="n">
        <v>0</v>
      </c>
      <c r="H3309" s="2" t="n">
        <f aca="false">MAX(I3309:J3309)</f>
        <v>0</v>
      </c>
      <c r="I3309" s="15" t="n">
        <v>0</v>
      </c>
      <c r="J3309" s="15" t="n">
        <v>0</v>
      </c>
      <c r="K3309" s="15" t="n">
        <v>5.22792433483877</v>
      </c>
      <c r="L3309" s="15" t="n">
        <v>95</v>
      </c>
      <c r="M3309" s="25" t="n">
        <v>9.35682169</v>
      </c>
      <c r="N3309" s="0" t="str">
        <f aca="false">A3309&amp;"_"&amp;B3309</f>
        <v>MAW753_2</v>
      </c>
      <c r="O3309" s="0" t="n">
        <f aca="false">HLOOKUP(N3309,UP!$C$15:$AH$16,2,0)</f>
        <v>0</v>
      </c>
    </row>
    <row r="3310" customFormat="false" ht="15.75" hidden="false" customHeight="true" outlineLevel="0" collapsed="false">
      <c r="A3310" s="21" t="s">
        <v>62</v>
      </c>
      <c r="B3310" s="36" t="n">
        <v>2</v>
      </c>
      <c r="C3310" s="37" t="s">
        <v>56</v>
      </c>
      <c r="D3310" s="38" t="n">
        <v>6607</v>
      </c>
      <c r="E3310" s="24" t="s">
        <v>98</v>
      </c>
      <c r="F3310" s="15" t="n">
        <f aca="false">IF(ISERROR(SEARCH("2",E3310)),0,1)</f>
        <v>1</v>
      </c>
      <c r="G3310" s="15" t="n">
        <v>0</v>
      </c>
      <c r="H3310" s="2" t="n">
        <f aca="false">MAX(I3310:J3310)</f>
        <v>0</v>
      </c>
      <c r="I3310" s="15" t="n">
        <v>0</v>
      </c>
      <c r="J3310" s="15" t="n">
        <v>0</v>
      </c>
      <c r="K3310" s="15" t="n">
        <v>7.55066086327039</v>
      </c>
      <c r="L3310" s="15" t="n">
        <v>95</v>
      </c>
      <c r="M3310" s="25" t="n">
        <v>9.35682169</v>
      </c>
      <c r="N3310" s="0" t="str">
        <f aca="false">A3310&amp;"_"&amp;B3310</f>
        <v>MAW753_2</v>
      </c>
      <c r="O3310" s="0" t="n">
        <f aca="false">HLOOKUP(N3310,UP!$C$15:$AH$16,2,0)</f>
        <v>0</v>
      </c>
    </row>
    <row r="3311" customFormat="false" ht="15.75" hidden="false" customHeight="true" outlineLevel="0" collapsed="false">
      <c r="A3311" s="21" t="s">
        <v>62</v>
      </c>
      <c r="B3311" s="36" t="n">
        <v>2</v>
      </c>
      <c r="C3311" s="37" t="s">
        <v>56</v>
      </c>
      <c r="D3311" s="38" t="n">
        <v>6600</v>
      </c>
      <c r="E3311" s="24" t="s">
        <v>98</v>
      </c>
      <c r="F3311" s="15" t="n">
        <f aca="false">IF(ISERROR(SEARCH("2",E3311)),0,1)</f>
        <v>1</v>
      </c>
      <c r="G3311" s="15" t="n">
        <v>0</v>
      </c>
      <c r="H3311" s="2" t="n">
        <f aca="false">MAX(I3311:J3311)</f>
        <v>0</v>
      </c>
      <c r="I3311" s="15" t="n">
        <v>0</v>
      </c>
      <c r="J3311" s="15" t="n">
        <v>0</v>
      </c>
      <c r="K3311" s="15" t="n">
        <v>13.5278550459903</v>
      </c>
      <c r="L3311" s="15" t="n">
        <v>95</v>
      </c>
      <c r="M3311" s="25" t="n">
        <v>9.35682169</v>
      </c>
      <c r="N3311" s="0" t="str">
        <f aca="false">A3311&amp;"_"&amp;B3311</f>
        <v>MAW753_2</v>
      </c>
      <c r="O3311" s="0" t="n">
        <f aca="false">HLOOKUP(N3311,UP!$C$15:$AH$16,2,0)</f>
        <v>0</v>
      </c>
    </row>
    <row r="3312" customFormat="false" ht="15.75" hidden="false" customHeight="true" outlineLevel="0" collapsed="false">
      <c r="A3312" s="21" t="s">
        <v>47</v>
      </c>
      <c r="B3312" s="26" t="n">
        <v>1</v>
      </c>
      <c r="C3312" s="27" t="s">
        <v>56</v>
      </c>
      <c r="D3312" s="27" t="n">
        <v>574</v>
      </c>
      <c r="E3312" s="24" t="s">
        <v>92</v>
      </c>
      <c r="F3312" s="15" t="n">
        <v>1</v>
      </c>
      <c r="G3312" s="15" t="n">
        <v>0</v>
      </c>
      <c r="H3312" s="2" t="n">
        <f aca="false">MAX(I3312:J3312)</f>
        <v>0</v>
      </c>
      <c r="I3312" s="15" t="n">
        <v>0</v>
      </c>
      <c r="J3312" s="15" t="n">
        <v>0</v>
      </c>
      <c r="K3312" s="15" t="n">
        <v>10.6715190053465</v>
      </c>
      <c r="L3312" s="15" t="n">
        <v>95</v>
      </c>
      <c r="M3312" s="25" t="n">
        <v>9.35682169</v>
      </c>
      <c r="N3312" s="0" t="str">
        <f aca="false">A3312&amp;"_"&amp;B3312</f>
        <v>MAW744_1</v>
      </c>
      <c r="O3312" s="0" t="n">
        <f aca="false">HLOOKUP(N3312,UP!$C$15:$AH$16,2,0)</f>
        <v>0</v>
      </c>
    </row>
    <row r="3313" customFormat="false" ht="15.75" hidden="false" customHeight="true" outlineLevel="0" collapsed="false">
      <c r="A3313" s="21" t="s">
        <v>47</v>
      </c>
      <c r="B3313" s="26" t="n">
        <v>1</v>
      </c>
      <c r="C3313" s="27" t="s">
        <v>56</v>
      </c>
      <c r="D3313" s="27" t="n">
        <v>699</v>
      </c>
      <c r="E3313" s="24" t="s">
        <v>92</v>
      </c>
      <c r="F3313" s="15" t="n">
        <v>1</v>
      </c>
      <c r="G3313" s="15" t="n">
        <v>0</v>
      </c>
      <c r="H3313" s="2" t="n">
        <f aca="false">MAX(I3313:J3313)</f>
        <v>0</v>
      </c>
      <c r="I3313" s="15" t="n">
        <v>0</v>
      </c>
      <c r="J3313" s="15" t="n">
        <v>0</v>
      </c>
      <c r="K3313" s="15" t="n">
        <v>16.594285095343</v>
      </c>
      <c r="L3313" s="15" t="n">
        <v>95</v>
      </c>
      <c r="M3313" s="25" t="n">
        <v>9.35682169</v>
      </c>
      <c r="N3313" s="0" t="str">
        <f aca="false">A3313&amp;"_"&amp;B3313</f>
        <v>MAW744_1</v>
      </c>
      <c r="O3313" s="0" t="n">
        <f aca="false">HLOOKUP(N3313,UP!$C$15:$AH$16,2,0)</f>
        <v>0</v>
      </c>
    </row>
    <row r="3314" customFormat="false" ht="15.75" hidden="false" customHeight="true" outlineLevel="0" collapsed="false">
      <c r="A3314" s="21" t="s">
        <v>47</v>
      </c>
      <c r="B3314" s="26" t="n">
        <v>1</v>
      </c>
      <c r="C3314" s="27" t="s">
        <v>56</v>
      </c>
      <c r="D3314" s="27" t="n">
        <v>556</v>
      </c>
      <c r="E3314" s="24" t="s">
        <v>92</v>
      </c>
      <c r="F3314" s="15" t="n">
        <v>1</v>
      </c>
      <c r="G3314" s="15" t="n">
        <v>0</v>
      </c>
      <c r="H3314" s="2" t="n">
        <f aca="false">MAX(I3314:J3314)</f>
        <v>0</v>
      </c>
      <c r="I3314" s="15" t="n">
        <v>0</v>
      </c>
      <c r="J3314" s="15" t="n">
        <v>0</v>
      </c>
      <c r="K3314" s="15" t="n">
        <v>9.58739465050082</v>
      </c>
      <c r="L3314" s="15" t="n">
        <v>95</v>
      </c>
      <c r="M3314" s="25" t="n">
        <v>9.35682169</v>
      </c>
      <c r="N3314" s="0" t="str">
        <f aca="false">A3314&amp;"_"&amp;B3314</f>
        <v>MAW744_1</v>
      </c>
      <c r="O3314" s="0" t="n">
        <f aca="false">HLOOKUP(N3314,UP!$C$15:$AH$16,2,0)</f>
        <v>0</v>
      </c>
    </row>
    <row r="3315" customFormat="false" ht="15.75" hidden="false" customHeight="true" outlineLevel="0" collapsed="false">
      <c r="A3315" s="21" t="s">
        <v>47</v>
      </c>
      <c r="B3315" s="26" t="n">
        <v>1</v>
      </c>
      <c r="C3315" s="27" t="s">
        <v>60</v>
      </c>
      <c r="D3315" s="27" t="n">
        <v>838</v>
      </c>
      <c r="E3315" s="24" t="s">
        <v>92</v>
      </c>
      <c r="F3315" s="15" t="n">
        <v>1</v>
      </c>
      <c r="G3315" s="15" t="n">
        <v>0</v>
      </c>
      <c r="H3315" s="2" t="n">
        <f aca="false">MAX(I3315:J3315)</f>
        <v>0</v>
      </c>
      <c r="I3315" s="15" t="n">
        <v>0</v>
      </c>
      <c r="J3315" s="15" t="n">
        <v>0</v>
      </c>
      <c r="K3315" s="15" t="n">
        <v>8.34442351710802</v>
      </c>
      <c r="L3315" s="15" t="n">
        <v>95</v>
      </c>
      <c r="M3315" s="25" t="n">
        <v>9.35682169</v>
      </c>
      <c r="N3315" s="0" t="str">
        <f aca="false">A3315&amp;"_"&amp;B3315</f>
        <v>MAW744_1</v>
      </c>
      <c r="O3315" s="0" t="n">
        <f aca="false">HLOOKUP(N3315,UP!$C$15:$AH$16,2,0)</f>
        <v>0</v>
      </c>
    </row>
    <row r="3316" customFormat="false" ht="15.75" hidden="false" customHeight="true" outlineLevel="0" collapsed="false">
      <c r="A3316" s="21" t="s">
        <v>47</v>
      </c>
      <c r="B3316" s="26" t="n">
        <v>1</v>
      </c>
      <c r="C3316" s="27" t="s">
        <v>56</v>
      </c>
      <c r="D3316" s="27" t="n">
        <v>857</v>
      </c>
      <c r="E3316" s="24" t="s">
        <v>92</v>
      </c>
      <c r="F3316" s="15" t="n">
        <v>1</v>
      </c>
      <c r="G3316" s="15" t="n">
        <v>0</v>
      </c>
      <c r="H3316" s="2" t="n">
        <f aca="false">MAX(I3316:J3316)</f>
        <v>0</v>
      </c>
      <c r="I3316" s="15" t="n">
        <v>0</v>
      </c>
      <c r="J3316" s="15" t="n">
        <v>0</v>
      </c>
      <c r="K3316" s="15" t="n">
        <v>7.97948826048539</v>
      </c>
      <c r="L3316" s="15" t="n">
        <v>95</v>
      </c>
      <c r="M3316" s="25" t="n">
        <v>9.35682169</v>
      </c>
      <c r="N3316" s="0" t="str">
        <f aca="false">A3316&amp;"_"&amp;B3316</f>
        <v>MAW744_1</v>
      </c>
      <c r="O3316" s="0" t="n">
        <f aca="false">HLOOKUP(N3316,UP!$C$15:$AH$16,2,0)</f>
        <v>0</v>
      </c>
    </row>
    <row r="3317" customFormat="false" ht="15.75" hidden="false" customHeight="true" outlineLevel="0" collapsed="false">
      <c r="A3317" s="21" t="s">
        <v>47</v>
      </c>
      <c r="B3317" s="26" t="n">
        <v>1</v>
      </c>
      <c r="C3317" s="27" t="s">
        <v>56</v>
      </c>
      <c r="D3317" s="27" t="n">
        <v>673</v>
      </c>
      <c r="E3317" s="24" t="s">
        <v>92</v>
      </c>
      <c r="F3317" s="15" t="n">
        <v>1</v>
      </c>
      <c r="G3317" s="15" t="n">
        <v>0</v>
      </c>
      <c r="H3317" s="2" t="n">
        <f aca="false">MAX(I3317:J3317)</f>
        <v>0</v>
      </c>
      <c r="I3317" s="15" t="n">
        <v>0</v>
      </c>
      <c r="J3317" s="15" t="n">
        <v>0</v>
      </c>
      <c r="K3317" s="15" t="n">
        <v>10.9918436462881</v>
      </c>
      <c r="L3317" s="15" t="n">
        <v>95</v>
      </c>
      <c r="M3317" s="25" t="n">
        <v>9.35682169</v>
      </c>
      <c r="N3317" s="0" t="str">
        <f aca="false">A3317&amp;"_"&amp;B3317</f>
        <v>MAW744_1</v>
      </c>
      <c r="O3317" s="0" t="n">
        <f aca="false">HLOOKUP(N3317,UP!$C$15:$AH$16,2,0)</f>
        <v>0</v>
      </c>
    </row>
    <row r="3318" customFormat="false" ht="15.75" hidden="false" customHeight="true" outlineLevel="0" collapsed="false">
      <c r="A3318" s="21" t="s">
        <v>47</v>
      </c>
      <c r="B3318" s="26" t="n">
        <v>2</v>
      </c>
      <c r="C3318" s="27" t="s">
        <v>56</v>
      </c>
      <c r="D3318" s="27" t="n">
        <v>539</v>
      </c>
      <c r="E3318" s="24" t="s">
        <v>92</v>
      </c>
      <c r="F3318" s="15" t="n">
        <v>1</v>
      </c>
      <c r="G3318" s="15" t="n">
        <v>0</v>
      </c>
      <c r="H3318" s="2" t="n">
        <f aca="false">MAX(I3318:J3318)</f>
        <v>0</v>
      </c>
      <c r="I3318" s="15" t="n">
        <v>0</v>
      </c>
      <c r="J3318" s="15" t="n">
        <v>0</v>
      </c>
      <c r="K3318" s="15" t="n">
        <v>9.97553842285184</v>
      </c>
      <c r="L3318" s="15" t="n">
        <v>95</v>
      </c>
      <c r="M3318" s="25" t="n">
        <v>9.35682169</v>
      </c>
      <c r="N3318" s="0" t="str">
        <f aca="false">A3318&amp;"_"&amp;B3318</f>
        <v>MAW744_2</v>
      </c>
      <c r="O3318" s="0" t="n">
        <f aca="false">HLOOKUP(N3318,UP!$C$15:$AH$16,2,0)</f>
        <v>1</v>
      </c>
    </row>
    <row r="3319" customFormat="false" ht="15.75" hidden="false" customHeight="true" outlineLevel="0" collapsed="false">
      <c r="A3319" s="21" t="s">
        <v>47</v>
      </c>
      <c r="B3319" s="26" t="n">
        <v>2</v>
      </c>
      <c r="C3319" s="27" t="s">
        <v>56</v>
      </c>
      <c r="D3319" s="27" t="n">
        <v>167</v>
      </c>
      <c r="E3319" s="24" t="s">
        <v>92</v>
      </c>
      <c r="F3319" s="15" t="n">
        <v>1</v>
      </c>
      <c r="G3319" s="15" t="n">
        <v>0</v>
      </c>
      <c r="H3319" s="2" t="n">
        <f aca="false">MAX(I3319:J3319)</f>
        <v>0</v>
      </c>
      <c r="I3319" s="15" t="n">
        <v>0</v>
      </c>
      <c r="J3319" s="15" t="n">
        <v>0</v>
      </c>
      <c r="K3319" s="15" t="n">
        <v>8.27043901011598</v>
      </c>
      <c r="L3319" s="15" t="n">
        <v>95</v>
      </c>
      <c r="M3319" s="25" t="n">
        <v>9.35682169</v>
      </c>
      <c r="N3319" s="0" t="str">
        <f aca="false">A3319&amp;"_"&amp;B3319</f>
        <v>MAW744_2</v>
      </c>
      <c r="O3319" s="0" t="n">
        <f aca="false">HLOOKUP(N3319,UP!$C$15:$AH$16,2,0)</f>
        <v>1</v>
      </c>
    </row>
    <row r="3320" customFormat="false" ht="15.75" hidden="false" customHeight="true" outlineLevel="0" collapsed="false">
      <c r="A3320" s="21" t="s">
        <v>47</v>
      </c>
      <c r="B3320" s="26" t="n">
        <v>2</v>
      </c>
      <c r="C3320" s="27" t="s">
        <v>56</v>
      </c>
      <c r="D3320" s="27" t="n">
        <v>168</v>
      </c>
      <c r="E3320" s="24" t="s">
        <v>92</v>
      </c>
      <c r="F3320" s="15" t="n">
        <v>1</v>
      </c>
      <c r="G3320" s="15" t="n">
        <v>0</v>
      </c>
      <c r="H3320" s="2" t="n">
        <f aca="false">MAX(I3320:J3320)</f>
        <v>0</v>
      </c>
      <c r="I3320" s="15" t="n">
        <v>0</v>
      </c>
      <c r="J3320" s="15" t="n">
        <v>0</v>
      </c>
      <c r="K3320" s="15" t="n">
        <v>7.59715643454352</v>
      </c>
      <c r="L3320" s="15" t="n">
        <v>95</v>
      </c>
      <c r="M3320" s="25" t="n">
        <v>9.35682169</v>
      </c>
      <c r="N3320" s="0" t="str">
        <f aca="false">A3320&amp;"_"&amp;B3320</f>
        <v>MAW744_2</v>
      </c>
      <c r="O3320" s="0" t="n">
        <f aca="false">HLOOKUP(N3320,UP!$C$15:$AH$16,2,0)</f>
        <v>1</v>
      </c>
    </row>
    <row r="3321" customFormat="false" ht="15.75" hidden="false" customHeight="true" outlineLevel="0" collapsed="false">
      <c r="A3321" s="21" t="s">
        <v>47</v>
      </c>
      <c r="B3321" s="26" t="n">
        <v>2</v>
      </c>
      <c r="C3321" s="27" t="s">
        <v>60</v>
      </c>
      <c r="D3321" s="27" t="n">
        <v>621</v>
      </c>
      <c r="E3321" s="24" t="s">
        <v>92</v>
      </c>
      <c r="F3321" s="15" t="n">
        <v>1</v>
      </c>
      <c r="G3321" s="15" t="n">
        <v>0</v>
      </c>
      <c r="H3321" s="2" t="n">
        <f aca="false">MAX(I3321:J3321)</f>
        <v>0</v>
      </c>
      <c r="I3321" s="15" t="n">
        <v>0</v>
      </c>
      <c r="J3321" s="15" t="n">
        <v>0</v>
      </c>
      <c r="K3321" s="15" t="n">
        <v>6.28644470955769</v>
      </c>
      <c r="L3321" s="15" t="n">
        <v>95</v>
      </c>
      <c r="M3321" s="25" t="n">
        <v>9.35682169</v>
      </c>
      <c r="N3321" s="0" t="str">
        <f aca="false">A3321&amp;"_"&amp;B3321</f>
        <v>MAW744_2</v>
      </c>
      <c r="O3321" s="0" t="n">
        <f aca="false">HLOOKUP(N3321,UP!$C$15:$AH$16,2,0)</f>
        <v>1</v>
      </c>
    </row>
    <row r="3322" customFormat="false" ht="15.75" hidden="false" customHeight="true" outlineLevel="0" collapsed="false">
      <c r="A3322" s="21" t="s">
        <v>47</v>
      </c>
      <c r="B3322" s="26" t="n">
        <v>2</v>
      </c>
      <c r="C3322" s="27" t="s">
        <v>56</v>
      </c>
      <c r="D3322" s="27" t="n">
        <v>533</v>
      </c>
      <c r="E3322" s="24" t="s">
        <v>92</v>
      </c>
      <c r="F3322" s="15" t="n">
        <v>1</v>
      </c>
      <c r="G3322" s="15" t="n">
        <v>0</v>
      </c>
      <c r="H3322" s="2" t="n">
        <f aca="false">MAX(I3322:J3322)</f>
        <v>0</v>
      </c>
      <c r="I3322" s="15" t="n">
        <v>0</v>
      </c>
      <c r="J3322" s="15" t="n">
        <v>0</v>
      </c>
      <c r="K3322" s="15" t="n">
        <v>6.22223840969994</v>
      </c>
      <c r="L3322" s="15" t="n">
        <v>95</v>
      </c>
      <c r="M3322" s="25" t="n">
        <v>9.35682169</v>
      </c>
      <c r="N3322" s="0" t="str">
        <f aca="false">A3322&amp;"_"&amp;B3322</f>
        <v>MAW744_2</v>
      </c>
      <c r="O3322" s="0" t="n">
        <f aca="false">HLOOKUP(N3322,UP!$C$15:$AH$16,2,0)</f>
        <v>1</v>
      </c>
    </row>
    <row r="3323" customFormat="false" ht="15.75" hidden="false" customHeight="true" outlineLevel="0" collapsed="false">
      <c r="A3323" s="21" t="s">
        <v>47</v>
      </c>
      <c r="B3323" s="26" t="n">
        <v>3</v>
      </c>
      <c r="C3323" s="27" t="s">
        <v>56</v>
      </c>
      <c r="D3323" s="27" t="n">
        <v>414</v>
      </c>
      <c r="E3323" s="24" t="s">
        <v>92</v>
      </c>
      <c r="F3323" s="15" t="n">
        <v>1</v>
      </c>
      <c r="G3323" s="15" t="n">
        <v>0</v>
      </c>
      <c r="H3323" s="2" t="n">
        <f aca="false">MAX(I3323:J3323)</f>
        <v>0</v>
      </c>
      <c r="I3323" s="15" t="n">
        <v>0</v>
      </c>
      <c r="J3323" s="15" t="n">
        <v>0</v>
      </c>
      <c r="K3323" s="15" t="n">
        <v>9.63542174819257</v>
      </c>
      <c r="L3323" s="15" t="n">
        <v>95</v>
      </c>
      <c r="M3323" s="25" t="n">
        <v>9.35682169</v>
      </c>
      <c r="N3323" s="0" t="str">
        <f aca="false">A3323&amp;"_"&amp;B3323</f>
        <v>MAW744_3</v>
      </c>
      <c r="O3323" s="0" t="n">
        <f aca="false">HLOOKUP(N3323,UP!$C$15:$AH$16,2,0)</f>
        <v>1</v>
      </c>
    </row>
    <row r="3324" customFormat="false" ht="15.75" hidden="false" customHeight="true" outlineLevel="0" collapsed="false">
      <c r="A3324" s="21" t="s">
        <v>47</v>
      </c>
      <c r="B3324" s="26" t="n">
        <v>3</v>
      </c>
      <c r="C3324" s="27" t="s">
        <v>56</v>
      </c>
      <c r="D3324" s="27" t="n">
        <v>410</v>
      </c>
      <c r="E3324" s="24" t="s">
        <v>92</v>
      </c>
      <c r="F3324" s="15" t="n">
        <v>1</v>
      </c>
      <c r="G3324" s="15" t="n">
        <v>0</v>
      </c>
      <c r="H3324" s="2" t="n">
        <f aca="false">MAX(I3324:J3324)</f>
        <v>0</v>
      </c>
      <c r="I3324" s="15" t="n">
        <v>0</v>
      </c>
      <c r="J3324" s="15" t="n">
        <v>0</v>
      </c>
      <c r="K3324" s="15" t="n">
        <v>5.46071635046978</v>
      </c>
      <c r="L3324" s="15" t="n">
        <v>95</v>
      </c>
      <c r="M3324" s="25" t="n">
        <v>9.35682169</v>
      </c>
      <c r="N3324" s="0" t="str">
        <f aca="false">A3324&amp;"_"&amp;B3324</f>
        <v>MAW744_3</v>
      </c>
      <c r="O3324" s="0" t="n">
        <f aca="false">HLOOKUP(N3324,UP!$C$15:$AH$16,2,0)</f>
        <v>1</v>
      </c>
    </row>
    <row r="3325" customFormat="false" ht="15.75" hidden="false" customHeight="true" outlineLevel="0" collapsed="false">
      <c r="A3325" s="21" t="s">
        <v>47</v>
      </c>
      <c r="B3325" s="26" t="n">
        <v>4</v>
      </c>
      <c r="C3325" s="27" t="s">
        <v>56</v>
      </c>
      <c r="D3325" s="27" t="n">
        <v>332</v>
      </c>
      <c r="E3325" s="24" t="s">
        <v>92</v>
      </c>
      <c r="F3325" s="15" t="n">
        <v>1</v>
      </c>
      <c r="G3325" s="15" t="n">
        <v>0</v>
      </c>
      <c r="H3325" s="2" t="n">
        <f aca="false">MAX(I3325:J3325)</f>
        <v>0</v>
      </c>
      <c r="I3325" s="15" t="n">
        <v>0</v>
      </c>
      <c r="J3325" s="15" t="n">
        <v>0</v>
      </c>
      <c r="K3325" s="15" t="n">
        <v>5.90218865811548</v>
      </c>
      <c r="L3325" s="15" t="n">
        <v>95</v>
      </c>
      <c r="M3325" s="25" t="n">
        <v>9.35682169</v>
      </c>
      <c r="N3325" s="0" t="str">
        <f aca="false">A3325&amp;"_"&amp;B3325</f>
        <v>MAW744_4</v>
      </c>
      <c r="O3325" s="0" t="n">
        <f aca="false">HLOOKUP(N3325,UP!$C$15:$AH$16,2,0)</f>
        <v>0</v>
      </c>
    </row>
    <row r="3326" customFormat="false" ht="15.75" hidden="false" customHeight="true" outlineLevel="0" collapsed="false">
      <c r="A3326" s="21" t="s">
        <v>47</v>
      </c>
      <c r="B3326" s="26" t="n">
        <v>4</v>
      </c>
      <c r="C3326" s="27" t="s">
        <v>56</v>
      </c>
      <c r="D3326" s="27" t="n">
        <v>344</v>
      </c>
      <c r="E3326" s="24" t="s">
        <v>92</v>
      </c>
      <c r="F3326" s="15" t="n">
        <v>1</v>
      </c>
      <c r="G3326" s="15" t="n">
        <v>0</v>
      </c>
      <c r="H3326" s="2" t="n">
        <f aca="false">MAX(I3326:J3326)</f>
        <v>0</v>
      </c>
      <c r="I3326" s="15" t="n">
        <v>0</v>
      </c>
      <c r="J3326" s="15" t="n">
        <v>0</v>
      </c>
      <c r="K3326" s="15" t="n">
        <v>8.64601641185264</v>
      </c>
      <c r="L3326" s="15" t="n">
        <v>95</v>
      </c>
      <c r="M3326" s="25" t="n">
        <v>9.35682169</v>
      </c>
      <c r="N3326" s="0" t="str">
        <f aca="false">A3326&amp;"_"&amp;B3326</f>
        <v>MAW744_4</v>
      </c>
      <c r="O3326" s="0" t="n">
        <f aca="false">HLOOKUP(N3326,UP!$C$15:$AH$16,2,0)</f>
        <v>0</v>
      </c>
    </row>
    <row r="3327" customFormat="false" ht="15.75" hidden="false" customHeight="true" outlineLevel="0" collapsed="false">
      <c r="A3327" s="21" t="s">
        <v>47</v>
      </c>
      <c r="B3327" s="26" t="n">
        <v>4</v>
      </c>
      <c r="C3327" s="27" t="s">
        <v>83</v>
      </c>
      <c r="D3327" s="27" t="n">
        <v>476</v>
      </c>
      <c r="E3327" s="24" t="s">
        <v>92</v>
      </c>
      <c r="F3327" s="15" t="n">
        <v>1</v>
      </c>
      <c r="G3327" s="15" t="n">
        <v>0</v>
      </c>
      <c r="H3327" s="2" t="n">
        <f aca="false">MAX(I3327:J3327)</f>
        <v>0</v>
      </c>
      <c r="I3327" s="15" t="n">
        <v>0</v>
      </c>
      <c r="J3327" s="15" t="n">
        <v>0</v>
      </c>
      <c r="K3327" s="15" t="n">
        <v>5.35021082887976</v>
      </c>
      <c r="L3327" s="15" t="n">
        <v>95</v>
      </c>
      <c r="M3327" s="25" t="n">
        <v>9.35682169</v>
      </c>
      <c r="N3327" s="0" t="str">
        <f aca="false">A3327&amp;"_"&amp;B3327</f>
        <v>MAW744_4</v>
      </c>
      <c r="O3327" s="0" t="n">
        <f aca="false">HLOOKUP(N3327,UP!$C$15:$AH$16,2,0)</f>
        <v>0</v>
      </c>
    </row>
    <row r="3328" customFormat="false" ht="15.75" hidden="false" customHeight="true" outlineLevel="0" collapsed="false">
      <c r="A3328" s="21" t="s">
        <v>47</v>
      </c>
      <c r="B3328" s="26" t="n">
        <v>4</v>
      </c>
      <c r="C3328" s="27" t="s">
        <v>56</v>
      </c>
      <c r="D3328" s="27" t="n">
        <v>57</v>
      </c>
      <c r="E3328" s="24" t="s">
        <v>92</v>
      </c>
      <c r="F3328" s="15" t="n">
        <v>1</v>
      </c>
      <c r="G3328" s="15" t="n">
        <v>0</v>
      </c>
      <c r="H3328" s="2" t="n">
        <f aca="false">MAX(I3328:J3328)</f>
        <v>0</v>
      </c>
      <c r="I3328" s="15" t="n">
        <v>0</v>
      </c>
      <c r="J3328" s="15" t="n">
        <v>0</v>
      </c>
      <c r="K3328" s="15" t="n">
        <v>5.41064721755319</v>
      </c>
      <c r="L3328" s="15" t="n">
        <v>95</v>
      </c>
      <c r="M3328" s="25" t="n">
        <v>9.35682169</v>
      </c>
      <c r="N3328" s="0" t="str">
        <f aca="false">A3328&amp;"_"&amp;B3328</f>
        <v>MAW744_4</v>
      </c>
      <c r="O3328" s="0" t="n">
        <f aca="false">HLOOKUP(N3328,UP!$C$15:$AH$16,2,0)</f>
        <v>0</v>
      </c>
    </row>
    <row r="3329" customFormat="false" ht="15.75" hidden="false" customHeight="true" outlineLevel="0" collapsed="false">
      <c r="A3329" s="21" t="s">
        <v>47</v>
      </c>
      <c r="B3329" s="26" t="n">
        <v>4</v>
      </c>
      <c r="C3329" s="27" t="s">
        <v>61</v>
      </c>
      <c r="D3329" s="27" t="n">
        <v>500</v>
      </c>
      <c r="E3329" s="24" t="s">
        <v>92</v>
      </c>
      <c r="F3329" s="15" t="n">
        <v>1</v>
      </c>
      <c r="G3329" s="15" t="n">
        <v>0</v>
      </c>
      <c r="H3329" s="2" t="n">
        <f aca="false">MAX(I3329:J3329)</f>
        <v>0</v>
      </c>
      <c r="I3329" s="15" t="n">
        <v>0</v>
      </c>
      <c r="J3329" s="15" t="n">
        <v>0</v>
      </c>
      <c r="K3329" s="15" t="n">
        <v>7.25330911860812</v>
      </c>
      <c r="L3329" s="15" t="n">
        <v>95</v>
      </c>
      <c r="M3329" s="25" t="n">
        <v>9.35682169</v>
      </c>
      <c r="N3329" s="0" t="str">
        <f aca="false">A3329&amp;"_"&amp;B3329</f>
        <v>MAW744_4</v>
      </c>
      <c r="O3329" s="0" t="n">
        <f aca="false">HLOOKUP(N3329,UP!$C$15:$AH$16,2,0)</f>
        <v>0</v>
      </c>
    </row>
    <row r="3330" customFormat="false" ht="15.75" hidden="false" customHeight="true" outlineLevel="0" collapsed="false">
      <c r="A3330" s="21" t="s">
        <v>47</v>
      </c>
      <c r="B3330" s="26" t="n">
        <v>4</v>
      </c>
      <c r="C3330" s="27" t="s">
        <v>56</v>
      </c>
      <c r="D3330" s="27" t="n">
        <v>510</v>
      </c>
      <c r="E3330" s="24" t="s">
        <v>92</v>
      </c>
      <c r="F3330" s="15" t="n">
        <v>1</v>
      </c>
      <c r="G3330" s="15" t="n">
        <v>0</v>
      </c>
      <c r="H3330" s="2" t="n">
        <f aca="false">MAX(I3330:J3330)</f>
        <v>0</v>
      </c>
      <c r="I3330" s="15" t="n">
        <v>0</v>
      </c>
      <c r="J3330" s="15" t="n">
        <v>0</v>
      </c>
      <c r="K3330" s="15" t="n">
        <v>8.59099927050665</v>
      </c>
      <c r="L3330" s="15" t="n">
        <v>95</v>
      </c>
      <c r="M3330" s="25" t="n">
        <v>9.35682169</v>
      </c>
      <c r="N3330" s="0" t="str">
        <f aca="false">A3330&amp;"_"&amp;B3330</f>
        <v>MAW744_4</v>
      </c>
      <c r="O3330" s="0" t="n">
        <f aca="false">HLOOKUP(N3330,UP!$C$15:$AH$16,2,0)</f>
        <v>0</v>
      </c>
    </row>
    <row r="3331" customFormat="false" ht="15.75" hidden="false" customHeight="true" outlineLevel="0" collapsed="false">
      <c r="A3331" s="21" t="s">
        <v>47</v>
      </c>
      <c r="B3331" s="26" t="n">
        <v>4</v>
      </c>
      <c r="C3331" s="27" t="s">
        <v>56</v>
      </c>
      <c r="D3331" s="27" t="n">
        <v>360</v>
      </c>
      <c r="E3331" s="24" t="s">
        <v>92</v>
      </c>
      <c r="F3331" s="15" t="n">
        <v>1</v>
      </c>
      <c r="G3331" s="15" t="n">
        <v>0</v>
      </c>
      <c r="H3331" s="2" t="n">
        <f aca="false">MAX(I3331:J3331)</f>
        <v>0</v>
      </c>
      <c r="I3331" s="15" t="n">
        <v>0</v>
      </c>
      <c r="J3331" s="15" t="n">
        <v>0</v>
      </c>
      <c r="K3331" s="15" t="n">
        <v>12.3887528197068</v>
      </c>
      <c r="L3331" s="15" t="n">
        <v>95</v>
      </c>
      <c r="M3331" s="25" t="n">
        <v>9.35682169</v>
      </c>
      <c r="N3331" s="0" t="str">
        <f aca="false">A3331&amp;"_"&amp;B3331</f>
        <v>MAW744_4</v>
      </c>
      <c r="O3331" s="0" t="n">
        <f aca="false">HLOOKUP(N3331,UP!$C$15:$AH$16,2,0)</f>
        <v>0</v>
      </c>
    </row>
    <row r="3332" customFormat="false" ht="15.75" hidden="false" customHeight="true" outlineLevel="0" collapsed="false">
      <c r="A3332" s="21" t="s">
        <v>47</v>
      </c>
      <c r="B3332" s="26" t="n">
        <v>4</v>
      </c>
      <c r="C3332" s="27" t="s">
        <v>56</v>
      </c>
      <c r="D3332" s="27" t="n">
        <v>394</v>
      </c>
      <c r="E3332" s="24" t="s">
        <v>92</v>
      </c>
      <c r="F3332" s="15" t="n">
        <v>1</v>
      </c>
      <c r="G3332" s="15" t="n">
        <v>0</v>
      </c>
      <c r="H3332" s="2" t="n">
        <f aca="false">MAX(I3332:J3332)</f>
        <v>0</v>
      </c>
      <c r="I3332" s="15" t="n">
        <v>0</v>
      </c>
      <c r="J3332" s="15" t="n">
        <v>0</v>
      </c>
      <c r="K3332" s="15" t="n">
        <v>4.6039254940195</v>
      </c>
      <c r="L3332" s="15" t="n">
        <v>95</v>
      </c>
      <c r="M3332" s="25" t="n">
        <v>9.35682169</v>
      </c>
      <c r="N3332" s="0" t="str">
        <f aca="false">A3332&amp;"_"&amp;B3332</f>
        <v>MAW744_4</v>
      </c>
      <c r="O3332" s="0" t="n">
        <f aca="false">HLOOKUP(N3332,UP!$C$15:$AH$16,2,0)</f>
        <v>0</v>
      </c>
    </row>
    <row r="3333" customFormat="false" ht="15.75" hidden="false" customHeight="true" outlineLevel="0" collapsed="false">
      <c r="A3333" s="21" t="s">
        <v>47</v>
      </c>
      <c r="B3333" s="26" t="n">
        <v>3</v>
      </c>
      <c r="C3333" s="27" t="s">
        <v>56</v>
      </c>
      <c r="D3333" s="27" t="n">
        <v>449</v>
      </c>
      <c r="E3333" s="24" t="s">
        <v>92</v>
      </c>
      <c r="F3333" s="15" t="n">
        <v>1</v>
      </c>
      <c r="G3333" s="15" t="n">
        <v>0</v>
      </c>
      <c r="H3333" s="2" t="n">
        <f aca="false">MAX(I3333:J3333)</f>
        <v>0</v>
      </c>
      <c r="I3333" s="15" t="n">
        <v>0</v>
      </c>
      <c r="J3333" s="15" t="n">
        <v>0</v>
      </c>
      <c r="K3333" s="15" t="n">
        <v>8.84087369619155</v>
      </c>
      <c r="L3333" s="15" t="n">
        <v>95</v>
      </c>
      <c r="M3333" s="25" t="n">
        <v>9.35682169</v>
      </c>
      <c r="N3333" s="0" t="str">
        <f aca="false">A3333&amp;"_"&amp;B3333</f>
        <v>MAW744_3</v>
      </c>
      <c r="O3333" s="0" t="n">
        <f aca="false">HLOOKUP(N3333,UP!$C$15:$AH$16,2,0)</f>
        <v>1</v>
      </c>
    </row>
    <row r="3334" customFormat="false" ht="15.75" hidden="false" customHeight="true" outlineLevel="0" collapsed="false">
      <c r="A3334" s="21" t="s">
        <v>47</v>
      </c>
      <c r="B3334" s="26" t="n">
        <v>3</v>
      </c>
      <c r="C3334" s="27" t="s">
        <v>56</v>
      </c>
      <c r="D3334" s="27" t="n">
        <v>262</v>
      </c>
      <c r="E3334" s="24" t="s">
        <v>92</v>
      </c>
      <c r="F3334" s="15" t="n">
        <v>1</v>
      </c>
      <c r="G3334" s="15" t="n">
        <v>0</v>
      </c>
      <c r="H3334" s="2" t="n">
        <f aca="false">MAX(I3334:J3334)</f>
        <v>0</v>
      </c>
      <c r="I3334" s="15" t="n">
        <v>0</v>
      </c>
      <c r="J3334" s="15" t="n">
        <v>0</v>
      </c>
      <c r="K3334" s="15" t="n">
        <v>12.0612025156619</v>
      </c>
      <c r="L3334" s="15" t="n">
        <v>95</v>
      </c>
      <c r="M3334" s="25" t="n">
        <v>9.35682169</v>
      </c>
      <c r="N3334" s="0" t="str">
        <f aca="false">A3334&amp;"_"&amp;B3334</f>
        <v>MAW744_3</v>
      </c>
      <c r="O3334" s="0" t="n">
        <f aca="false">HLOOKUP(N3334,UP!$C$15:$AH$16,2,0)</f>
        <v>1</v>
      </c>
    </row>
    <row r="3335" customFormat="false" ht="15.75" hidden="false" customHeight="true" outlineLevel="0" collapsed="false">
      <c r="A3335" s="21" t="s">
        <v>47</v>
      </c>
      <c r="B3335" s="26" t="n">
        <v>2</v>
      </c>
      <c r="C3335" s="27" t="s">
        <v>60</v>
      </c>
      <c r="D3335" s="27" t="n">
        <v>518</v>
      </c>
      <c r="E3335" s="24" t="s">
        <v>92</v>
      </c>
      <c r="F3335" s="15" t="n">
        <v>1</v>
      </c>
      <c r="G3335" s="15" t="n">
        <v>0</v>
      </c>
      <c r="H3335" s="2" t="n">
        <f aca="false">MAX(I3335:J3335)</f>
        <v>0</v>
      </c>
      <c r="I3335" s="15" t="n">
        <v>0</v>
      </c>
      <c r="J3335" s="15" t="n">
        <v>0</v>
      </c>
      <c r="K3335" s="15" t="n">
        <v>7.1718633290638</v>
      </c>
      <c r="L3335" s="15" t="n">
        <v>95</v>
      </c>
      <c r="M3335" s="25" t="n">
        <v>9.35682169</v>
      </c>
      <c r="N3335" s="0" t="str">
        <f aca="false">A3335&amp;"_"&amp;B3335</f>
        <v>MAW744_2</v>
      </c>
      <c r="O3335" s="0" t="n">
        <f aca="false">HLOOKUP(N3335,UP!$C$15:$AH$16,2,0)</f>
        <v>1</v>
      </c>
    </row>
    <row r="3336" customFormat="false" ht="15.75" hidden="false" customHeight="true" outlineLevel="0" collapsed="false">
      <c r="A3336" s="21" t="s">
        <v>47</v>
      </c>
      <c r="B3336" s="12" t="n">
        <v>5</v>
      </c>
      <c r="C3336" s="29" t="s">
        <v>56</v>
      </c>
      <c r="D3336" s="30" t="n">
        <v>7404</v>
      </c>
      <c r="E3336" s="24" t="s">
        <v>92</v>
      </c>
      <c r="F3336" s="15" t="n">
        <v>1</v>
      </c>
      <c r="G3336" s="15" t="n">
        <v>0</v>
      </c>
      <c r="H3336" s="2" t="n">
        <f aca="false">MAX(I3336:J3336)</f>
        <v>0</v>
      </c>
      <c r="I3336" s="15" t="n">
        <v>0</v>
      </c>
      <c r="J3336" s="15" t="n">
        <v>0</v>
      </c>
      <c r="K3336" s="15" t="n">
        <v>10.7901141280195</v>
      </c>
      <c r="L3336" s="15" t="n">
        <v>95</v>
      </c>
      <c r="M3336" s="25" t="n">
        <v>9.35682169</v>
      </c>
      <c r="N3336" s="0" t="str">
        <f aca="false">A3336&amp;"_"&amp;B3336</f>
        <v>MAW744_5</v>
      </c>
      <c r="O3336" s="0" t="n">
        <f aca="false">HLOOKUP(N3336,UP!$C$15:$AH$16,2,0)</f>
        <v>0</v>
      </c>
    </row>
    <row r="3337" customFormat="false" ht="15.75" hidden="false" customHeight="true" outlineLevel="0" collapsed="false">
      <c r="A3337" s="21" t="s">
        <v>47</v>
      </c>
      <c r="B3337" s="12" t="n">
        <v>5</v>
      </c>
      <c r="C3337" s="29" t="s">
        <v>76</v>
      </c>
      <c r="D3337" s="30" t="n">
        <v>7606</v>
      </c>
      <c r="E3337" s="24" t="s">
        <v>92</v>
      </c>
      <c r="F3337" s="15" t="n">
        <v>1</v>
      </c>
      <c r="G3337" s="15" t="n">
        <v>0</v>
      </c>
      <c r="H3337" s="2" t="n">
        <f aca="false">MAX(I3337:J3337)</f>
        <v>0</v>
      </c>
      <c r="I3337" s="15" t="n">
        <v>0</v>
      </c>
      <c r="J3337" s="15" t="n">
        <v>0</v>
      </c>
      <c r="K3337" s="15" t="n">
        <v>9.8599670831079</v>
      </c>
      <c r="L3337" s="15" t="n">
        <v>95</v>
      </c>
      <c r="M3337" s="25" t="n">
        <v>9.35682169</v>
      </c>
      <c r="N3337" s="0" t="str">
        <f aca="false">A3337&amp;"_"&amp;B3337</f>
        <v>MAW744_5</v>
      </c>
      <c r="O3337" s="0" t="n">
        <f aca="false">HLOOKUP(N3337,UP!$C$15:$AH$16,2,0)</f>
        <v>0</v>
      </c>
    </row>
    <row r="3338" customFormat="false" ht="15.75" hidden="false" customHeight="true" outlineLevel="0" collapsed="false">
      <c r="A3338" s="21" t="s">
        <v>55</v>
      </c>
      <c r="B3338" s="26" t="n">
        <v>2</v>
      </c>
      <c r="C3338" s="27" t="s">
        <v>56</v>
      </c>
      <c r="D3338" s="27" t="n">
        <v>1368</v>
      </c>
      <c r="E3338" s="24" t="s">
        <v>92</v>
      </c>
      <c r="F3338" s="15" t="n">
        <v>1</v>
      </c>
      <c r="G3338" s="15" t="n">
        <v>0</v>
      </c>
      <c r="H3338" s="2" t="n">
        <f aca="false">MAX(I3338:J3338)</f>
        <v>0</v>
      </c>
      <c r="I3338" s="15" t="n">
        <v>0</v>
      </c>
      <c r="J3338" s="15" t="n">
        <v>0</v>
      </c>
      <c r="K3338" s="15" t="n">
        <v>3.7668481314705</v>
      </c>
      <c r="L3338" s="15" t="n">
        <v>95</v>
      </c>
      <c r="M3338" s="25" t="n">
        <v>9.35682169</v>
      </c>
      <c r="N3338" s="0" t="str">
        <f aca="false">A3338&amp;"_"&amp;B3338</f>
        <v>MAW745_2</v>
      </c>
      <c r="O3338" s="0" t="n">
        <f aca="false">HLOOKUP(N3338,UP!$C$15:$AH$16,2,0)</f>
        <v>0</v>
      </c>
    </row>
    <row r="3339" customFormat="false" ht="15.75" hidden="false" customHeight="true" outlineLevel="0" collapsed="false">
      <c r="A3339" s="21" t="s">
        <v>55</v>
      </c>
      <c r="B3339" s="26" t="n">
        <v>2</v>
      </c>
      <c r="C3339" s="27" t="s">
        <v>56</v>
      </c>
      <c r="D3339" s="27" t="n">
        <v>1527</v>
      </c>
      <c r="E3339" s="24" t="s">
        <v>92</v>
      </c>
      <c r="F3339" s="15" t="n">
        <v>1</v>
      </c>
      <c r="G3339" s="15" t="n">
        <v>0</v>
      </c>
      <c r="H3339" s="2" t="n">
        <f aca="false">MAX(I3339:J3339)</f>
        <v>0</v>
      </c>
      <c r="I3339" s="15" t="n">
        <v>0</v>
      </c>
      <c r="J3339" s="15" t="n">
        <v>0</v>
      </c>
      <c r="K3339" s="15" t="n">
        <v>7.16942859475727</v>
      </c>
      <c r="L3339" s="15" t="n">
        <v>95</v>
      </c>
      <c r="M3339" s="25" t="n">
        <v>9.35682169</v>
      </c>
      <c r="N3339" s="0" t="str">
        <f aca="false">A3339&amp;"_"&amp;B3339</f>
        <v>MAW745_2</v>
      </c>
      <c r="O3339" s="0" t="n">
        <f aca="false">HLOOKUP(N3339,UP!$C$15:$AH$16,2,0)</f>
        <v>0</v>
      </c>
    </row>
    <row r="3340" customFormat="false" ht="15.75" hidden="false" customHeight="true" outlineLevel="0" collapsed="false">
      <c r="A3340" s="21" t="s">
        <v>55</v>
      </c>
      <c r="B3340" s="26" t="n">
        <v>2</v>
      </c>
      <c r="C3340" s="27" t="s">
        <v>56</v>
      </c>
      <c r="D3340" s="27" t="n">
        <v>1488</v>
      </c>
      <c r="E3340" s="24" t="s">
        <v>92</v>
      </c>
      <c r="F3340" s="15" t="n">
        <v>1</v>
      </c>
      <c r="G3340" s="15" t="n">
        <v>0</v>
      </c>
      <c r="H3340" s="2" t="n">
        <f aca="false">MAX(I3340:J3340)</f>
        <v>0</v>
      </c>
      <c r="I3340" s="15" t="n">
        <v>0</v>
      </c>
      <c r="J3340" s="15" t="n">
        <v>0</v>
      </c>
      <c r="K3340" s="15" t="n">
        <v>4.22481380054755</v>
      </c>
      <c r="L3340" s="15" t="n">
        <v>95</v>
      </c>
      <c r="M3340" s="25" t="n">
        <v>9.35682169</v>
      </c>
      <c r="N3340" s="0" t="str">
        <f aca="false">A3340&amp;"_"&amp;B3340</f>
        <v>MAW745_2</v>
      </c>
      <c r="O3340" s="0" t="n">
        <f aca="false">HLOOKUP(N3340,UP!$C$15:$AH$16,2,0)</f>
        <v>0</v>
      </c>
    </row>
    <row r="3341" customFormat="false" ht="15.75" hidden="false" customHeight="true" outlineLevel="0" collapsed="false">
      <c r="A3341" s="21" t="s">
        <v>55</v>
      </c>
      <c r="B3341" s="26" t="n">
        <v>2</v>
      </c>
      <c r="C3341" s="27" t="s">
        <v>56</v>
      </c>
      <c r="D3341" s="27" t="n">
        <v>1341</v>
      </c>
      <c r="E3341" s="24" t="s">
        <v>92</v>
      </c>
      <c r="F3341" s="15" t="n">
        <v>1</v>
      </c>
      <c r="G3341" s="15" t="n">
        <v>0</v>
      </c>
      <c r="H3341" s="2" t="n">
        <f aca="false">MAX(I3341:J3341)</f>
        <v>0</v>
      </c>
      <c r="I3341" s="15" t="n">
        <v>0</v>
      </c>
      <c r="J3341" s="15" t="n">
        <v>0</v>
      </c>
      <c r="K3341" s="15" t="n">
        <v>7.31244960031194</v>
      </c>
      <c r="L3341" s="15" t="n">
        <v>95</v>
      </c>
      <c r="M3341" s="25" t="n">
        <v>9.35682169</v>
      </c>
      <c r="N3341" s="0" t="str">
        <f aca="false">A3341&amp;"_"&amp;B3341</f>
        <v>MAW745_2</v>
      </c>
      <c r="O3341" s="0" t="n">
        <f aca="false">HLOOKUP(N3341,UP!$C$15:$AH$16,2,0)</f>
        <v>0</v>
      </c>
    </row>
    <row r="3342" customFormat="false" ht="15.75" hidden="false" customHeight="true" outlineLevel="0" collapsed="false">
      <c r="A3342" s="21" t="s">
        <v>55</v>
      </c>
      <c r="B3342" s="26" t="n">
        <v>2</v>
      </c>
      <c r="C3342" s="27" t="s">
        <v>56</v>
      </c>
      <c r="D3342" s="27" t="n">
        <v>1471</v>
      </c>
      <c r="E3342" s="24" t="s">
        <v>92</v>
      </c>
      <c r="F3342" s="15" t="n">
        <v>1</v>
      </c>
      <c r="G3342" s="15" t="n">
        <v>0</v>
      </c>
      <c r="H3342" s="2" t="n">
        <f aca="false">MAX(I3342:J3342)</f>
        <v>0</v>
      </c>
      <c r="I3342" s="15" t="n">
        <v>0</v>
      </c>
      <c r="J3342" s="15" t="n">
        <v>0</v>
      </c>
      <c r="K3342" s="15" t="n">
        <v>10.0648774639383</v>
      </c>
      <c r="L3342" s="15" t="n">
        <v>95</v>
      </c>
      <c r="M3342" s="25" t="n">
        <v>9.35682169</v>
      </c>
      <c r="N3342" s="0" t="str">
        <f aca="false">A3342&amp;"_"&amp;B3342</f>
        <v>MAW745_2</v>
      </c>
      <c r="O3342" s="0" t="n">
        <f aca="false">HLOOKUP(N3342,UP!$C$15:$AH$16,2,0)</f>
        <v>0</v>
      </c>
    </row>
    <row r="3343" customFormat="false" ht="15.75" hidden="false" customHeight="true" outlineLevel="0" collapsed="false">
      <c r="A3343" s="21" t="s">
        <v>55</v>
      </c>
      <c r="B3343" s="26" t="n">
        <v>2</v>
      </c>
      <c r="C3343" s="27" t="s">
        <v>56</v>
      </c>
      <c r="D3343" s="27" t="n">
        <v>1121</v>
      </c>
      <c r="E3343" s="24" t="s">
        <v>92</v>
      </c>
      <c r="F3343" s="15" t="n">
        <v>1</v>
      </c>
      <c r="G3343" s="15" t="n">
        <v>0</v>
      </c>
      <c r="H3343" s="2" t="n">
        <f aca="false">MAX(I3343:J3343)</f>
        <v>0</v>
      </c>
      <c r="I3343" s="15" t="n">
        <v>0</v>
      </c>
      <c r="J3343" s="15" t="n">
        <v>0</v>
      </c>
      <c r="K3343" s="15" t="n">
        <v>8.68838864276793</v>
      </c>
      <c r="L3343" s="15" t="n">
        <v>95</v>
      </c>
      <c r="M3343" s="25" t="n">
        <v>9.35682169</v>
      </c>
      <c r="N3343" s="0" t="str">
        <f aca="false">A3343&amp;"_"&amp;B3343</f>
        <v>MAW745_2</v>
      </c>
      <c r="O3343" s="0" t="n">
        <f aca="false">HLOOKUP(N3343,UP!$C$15:$AH$16,2,0)</f>
        <v>0</v>
      </c>
    </row>
    <row r="3344" customFormat="false" ht="15.75" hidden="false" customHeight="true" outlineLevel="0" collapsed="false">
      <c r="A3344" s="21" t="s">
        <v>55</v>
      </c>
      <c r="B3344" s="26" t="n">
        <v>2</v>
      </c>
      <c r="C3344" s="27" t="s">
        <v>56</v>
      </c>
      <c r="D3344" s="27" t="n">
        <v>1452</v>
      </c>
      <c r="E3344" s="24" t="s">
        <v>92</v>
      </c>
      <c r="F3344" s="15" t="n">
        <v>1</v>
      </c>
      <c r="G3344" s="15" t="n">
        <v>0</v>
      </c>
      <c r="H3344" s="2" t="n">
        <f aca="false">MAX(I3344:J3344)</f>
        <v>0</v>
      </c>
      <c r="I3344" s="15" t="n">
        <v>0</v>
      </c>
      <c r="J3344" s="15" t="n">
        <v>0</v>
      </c>
      <c r="K3344" s="15" t="n">
        <v>8.27691854496401</v>
      </c>
      <c r="L3344" s="15" t="n">
        <v>95</v>
      </c>
      <c r="M3344" s="25" t="n">
        <v>9.35682169</v>
      </c>
      <c r="N3344" s="0" t="str">
        <f aca="false">A3344&amp;"_"&amp;B3344</f>
        <v>MAW745_2</v>
      </c>
      <c r="O3344" s="0" t="n">
        <f aca="false">HLOOKUP(N3344,UP!$C$15:$AH$16,2,0)</f>
        <v>0</v>
      </c>
    </row>
    <row r="3345" customFormat="false" ht="15.75" hidden="false" customHeight="true" outlineLevel="0" collapsed="false">
      <c r="A3345" s="21" t="s">
        <v>55</v>
      </c>
      <c r="B3345" s="26" t="n">
        <v>1</v>
      </c>
      <c r="C3345" s="27" t="s">
        <v>67</v>
      </c>
      <c r="D3345" s="27" t="n">
        <v>1061</v>
      </c>
      <c r="E3345" s="24" t="s">
        <v>92</v>
      </c>
      <c r="F3345" s="15" t="n">
        <v>1</v>
      </c>
      <c r="G3345" s="15" t="n">
        <v>0</v>
      </c>
      <c r="H3345" s="2" t="n">
        <f aca="false">MAX(I3345:J3345)</f>
        <v>0</v>
      </c>
      <c r="I3345" s="15" t="n">
        <v>0</v>
      </c>
      <c r="J3345" s="15" t="n">
        <v>0</v>
      </c>
      <c r="K3345" s="15" t="n">
        <v>8.77321164441486</v>
      </c>
      <c r="L3345" s="15" t="n">
        <v>95</v>
      </c>
      <c r="M3345" s="25" t="n">
        <v>9.35682169</v>
      </c>
      <c r="N3345" s="0" t="str">
        <f aca="false">A3345&amp;"_"&amp;B3345</f>
        <v>MAW745_1</v>
      </c>
      <c r="O3345" s="0" t="n">
        <f aca="false">HLOOKUP(N3345,UP!$C$15:$AH$16,2,0)</f>
        <v>0</v>
      </c>
    </row>
    <row r="3346" customFormat="false" ht="15.75" hidden="false" customHeight="true" outlineLevel="0" collapsed="false">
      <c r="A3346" s="21" t="s">
        <v>55</v>
      </c>
      <c r="B3346" s="26" t="n">
        <v>1</v>
      </c>
      <c r="C3346" s="27" t="s">
        <v>108</v>
      </c>
      <c r="D3346" s="27" t="n">
        <v>1436</v>
      </c>
      <c r="E3346" s="24" t="s">
        <v>92</v>
      </c>
      <c r="F3346" s="15" t="n">
        <v>1</v>
      </c>
      <c r="G3346" s="15" t="n">
        <v>0</v>
      </c>
      <c r="H3346" s="2" t="n">
        <f aca="false">MAX(I3346:J3346)</f>
        <v>0</v>
      </c>
      <c r="I3346" s="15" t="n">
        <v>0</v>
      </c>
      <c r="J3346" s="15" t="n">
        <v>0</v>
      </c>
      <c r="K3346" s="15" t="n">
        <v>5.33945087404121</v>
      </c>
      <c r="L3346" s="15" t="n">
        <v>95</v>
      </c>
      <c r="M3346" s="25" t="n">
        <v>9.35682169</v>
      </c>
      <c r="N3346" s="0" t="str">
        <f aca="false">A3346&amp;"_"&amp;B3346</f>
        <v>MAW745_1</v>
      </c>
      <c r="O3346" s="0" t="n">
        <f aca="false">HLOOKUP(N3346,UP!$C$15:$AH$16,2,0)</f>
        <v>0</v>
      </c>
    </row>
    <row r="3347" customFormat="false" ht="15.75" hidden="false" customHeight="true" outlineLevel="0" collapsed="false">
      <c r="A3347" s="21" t="s">
        <v>55</v>
      </c>
      <c r="B3347" s="26" t="n">
        <v>1</v>
      </c>
      <c r="C3347" s="27" t="s">
        <v>56</v>
      </c>
      <c r="D3347" s="27" t="n">
        <v>1042</v>
      </c>
      <c r="E3347" s="24" t="s">
        <v>92</v>
      </c>
      <c r="F3347" s="15" t="n">
        <v>1</v>
      </c>
      <c r="G3347" s="15" t="n">
        <v>0</v>
      </c>
      <c r="H3347" s="2" t="n">
        <f aca="false">MAX(I3347:J3347)</f>
        <v>0</v>
      </c>
      <c r="I3347" s="15" t="n">
        <v>0</v>
      </c>
      <c r="J3347" s="15" t="n">
        <v>0</v>
      </c>
      <c r="K3347" s="15" t="n">
        <v>10.4883641536422</v>
      </c>
      <c r="L3347" s="15" t="n">
        <v>95</v>
      </c>
      <c r="M3347" s="25" t="n">
        <v>9.35682169</v>
      </c>
      <c r="N3347" s="0" t="str">
        <f aca="false">A3347&amp;"_"&amp;B3347</f>
        <v>MAW745_1</v>
      </c>
      <c r="O3347" s="0" t="n">
        <f aca="false">HLOOKUP(N3347,UP!$C$15:$AH$16,2,0)</f>
        <v>0</v>
      </c>
    </row>
    <row r="3348" customFormat="false" ht="15.75" hidden="false" customHeight="true" outlineLevel="0" collapsed="false">
      <c r="A3348" s="21" t="s">
        <v>55</v>
      </c>
      <c r="B3348" s="26" t="n">
        <v>1</v>
      </c>
      <c r="C3348" s="27" t="s">
        <v>56</v>
      </c>
      <c r="D3348" s="27" t="n">
        <v>1018</v>
      </c>
      <c r="E3348" s="24" t="s">
        <v>92</v>
      </c>
      <c r="F3348" s="15" t="n">
        <v>1</v>
      </c>
      <c r="G3348" s="15" t="n">
        <v>0</v>
      </c>
      <c r="H3348" s="2" t="n">
        <f aca="false">MAX(I3348:J3348)</f>
        <v>0</v>
      </c>
      <c r="I3348" s="15" t="n">
        <v>0</v>
      </c>
      <c r="J3348" s="15" t="n">
        <v>0</v>
      </c>
      <c r="K3348" s="15" t="n">
        <v>8.4956519334702</v>
      </c>
      <c r="L3348" s="15" t="n">
        <v>95</v>
      </c>
      <c r="M3348" s="25" t="n">
        <v>9.35682169</v>
      </c>
      <c r="N3348" s="0" t="str">
        <f aca="false">A3348&amp;"_"&amp;B3348</f>
        <v>MAW745_1</v>
      </c>
      <c r="O3348" s="0" t="n">
        <f aca="false">HLOOKUP(N3348,UP!$C$15:$AH$16,2,0)</f>
        <v>0</v>
      </c>
    </row>
    <row r="3349" customFormat="false" ht="15.75" hidden="false" customHeight="true" outlineLevel="0" collapsed="false">
      <c r="A3349" s="21" t="s">
        <v>55</v>
      </c>
      <c r="B3349" s="26" t="n">
        <v>1</v>
      </c>
      <c r="C3349" s="27" t="s">
        <v>56</v>
      </c>
      <c r="D3349" s="27" t="n">
        <v>1212</v>
      </c>
      <c r="E3349" s="24" t="s">
        <v>92</v>
      </c>
      <c r="F3349" s="15" t="n">
        <v>1</v>
      </c>
      <c r="G3349" s="15" t="n">
        <v>0</v>
      </c>
      <c r="H3349" s="2" t="n">
        <f aca="false">MAX(I3349:J3349)</f>
        <v>0</v>
      </c>
      <c r="I3349" s="15" t="n">
        <v>0</v>
      </c>
      <c r="J3349" s="15" t="n">
        <v>0</v>
      </c>
      <c r="K3349" s="15" t="n">
        <v>8.66097824686536</v>
      </c>
      <c r="L3349" s="15" t="n">
        <v>95</v>
      </c>
      <c r="M3349" s="25" t="n">
        <v>9.35682169</v>
      </c>
      <c r="N3349" s="0" t="str">
        <f aca="false">A3349&amp;"_"&amp;B3349</f>
        <v>MAW745_1</v>
      </c>
      <c r="O3349" s="0" t="n">
        <f aca="false">HLOOKUP(N3349,UP!$C$15:$AH$16,2,0)</f>
        <v>0</v>
      </c>
    </row>
    <row r="3350" customFormat="false" ht="15.75" hidden="false" customHeight="true" outlineLevel="0" collapsed="false">
      <c r="A3350" s="21" t="s">
        <v>49</v>
      </c>
      <c r="B3350" s="28" t="n">
        <v>2</v>
      </c>
      <c r="C3350" s="29" t="s">
        <v>56</v>
      </c>
      <c r="D3350" s="30" t="n">
        <v>4484</v>
      </c>
      <c r="E3350" s="24" t="s">
        <v>92</v>
      </c>
      <c r="F3350" s="15" t="n">
        <v>1</v>
      </c>
      <c r="G3350" s="15" t="n">
        <v>0</v>
      </c>
      <c r="H3350" s="2" t="n">
        <f aca="false">MAX(I3350:J3350)</f>
        <v>0</v>
      </c>
      <c r="I3350" s="15" t="n">
        <v>0</v>
      </c>
      <c r="J3350" s="15" t="n">
        <v>0</v>
      </c>
      <c r="K3350" s="15" t="n">
        <v>7.61836218495525</v>
      </c>
      <c r="L3350" s="15" t="n">
        <v>95</v>
      </c>
      <c r="M3350" s="25" t="n">
        <v>9.35682169</v>
      </c>
      <c r="N3350" s="0" t="str">
        <f aca="false">A3350&amp;"_"&amp;B3350</f>
        <v>MAW746_2</v>
      </c>
      <c r="O3350" s="0" t="n">
        <f aca="false">HLOOKUP(N3350,UP!$C$15:$AH$16,2,0)</f>
        <v>1</v>
      </c>
    </row>
    <row r="3351" customFormat="false" ht="15.75" hidden="false" customHeight="true" outlineLevel="0" collapsed="false">
      <c r="A3351" s="21" t="s">
        <v>49</v>
      </c>
      <c r="B3351" s="28" t="n">
        <v>2</v>
      </c>
      <c r="C3351" s="29" t="s">
        <v>60</v>
      </c>
      <c r="D3351" s="30" t="n">
        <v>4426</v>
      </c>
      <c r="E3351" s="24" t="s">
        <v>92</v>
      </c>
      <c r="F3351" s="15" t="n">
        <v>1</v>
      </c>
      <c r="G3351" s="15" t="n">
        <v>0</v>
      </c>
      <c r="H3351" s="2" t="n">
        <f aca="false">MAX(I3351:J3351)</f>
        <v>0</v>
      </c>
      <c r="I3351" s="15" t="n">
        <v>0</v>
      </c>
      <c r="J3351" s="15" t="n">
        <v>0</v>
      </c>
      <c r="K3351" s="15" t="n">
        <v>11.7578817449578</v>
      </c>
      <c r="L3351" s="15" t="n">
        <v>95</v>
      </c>
      <c r="M3351" s="25" t="n">
        <v>9.35682169</v>
      </c>
      <c r="N3351" s="0" t="str">
        <f aca="false">A3351&amp;"_"&amp;B3351</f>
        <v>MAW746_2</v>
      </c>
      <c r="O3351" s="0" t="n">
        <f aca="false">HLOOKUP(N3351,UP!$C$15:$AH$16,2,0)</f>
        <v>1</v>
      </c>
    </row>
    <row r="3352" customFormat="false" ht="15.75" hidden="false" customHeight="true" outlineLevel="0" collapsed="false">
      <c r="A3352" s="21" t="s">
        <v>49</v>
      </c>
      <c r="B3352" s="28" t="n">
        <v>2</v>
      </c>
      <c r="C3352" s="29" t="s">
        <v>56</v>
      </c>
      <c r="D3352" s="30" t="n">
        <v>4488</v>
      </c>
      <c r="E3352" s="24" t="s">
        <v>92</v>
      </c>
      <c r="F3352" s="15" t="n">
        <v>1</v>
      </c>
      <c r="G3352" s="15" t="n">
        <v>0</v>
      </c>
      <c r="H3352" s="2" t="n">
        <f aca="false">MAX(I3352:J3352)</f>
        <v>0</v>
      </c>
      <c r="I3352" s="15" t="n">
        <v>0</v>
      </c>
      <c r="J3352" s="15" t="n">
        <v>0</v>
      </c>
      <c r="K3352" s="15" t="n">
        <v>12.2035166628696</v>
      </c>
      <c r="L3352" s="15" t="n">
        <v>95</v>
      </c>
      <c r="M3352" s="25" t="n">
        <v>9.35682169</v>
      </c>
      <c r="N3352" s="0" t="str">
        <f aca="false">A3352&amp;"_"&amp;B3352</f>
        <v>MAW746_2</v>
      </c>
      <c r="O3352" s="0" t="n">
        <f aca="false">HLOOKUP(N3352,UP!$C$15:$AH$16,2,0)</f>
        <v>1</v>
      </c>
    </row>
    <row r="3353" customFormat="false" ht="15.75" hidden="false" customHeight="true" outlineLevel="0" collapsed="false">
      <c r="A3353" s="21" t="s">
        <v>49</v>
      </c>
      <c r="B3353" s="28" t="n">
        <v>2</v>
      </c>
      <c r="C3353" s="29" t="s">
        <v>60</v>
      </c>
      <c r="D3353" s="30" t="n">
        <v>4416</v>
      </c>
      <c r="E3353" s="24" t="s">
        <v>92</v>
      </c>
      <c r="F3353" s="15" t="n">
        <v>1</v>
      </c>
      <c r="G3353" s="15" t="n">
        <v>0</v>
      </c>
      <c r="H3353" s="2" t="n">
        <f aca="false">MAX(I3353:J3353)</f>
        <v>0</v>
      </c>
      <c r="I3353" s="15" t="n">
        <v>0</v>
      </c>
      <c r="J3353" s="15" t="n">
        <v>0</v>
      </c>
      <c r="K3353" s="15" t="n">
        <v>10.8193309396979</v>
      </c>
      <c r="L3353" s="15" t="n">
        <v>95</v>
      </c>
      <c r="M3353" s="25" t="n">
        <v>9.35682169</v>
      </c>
      <c r="N3353" s="0" t="str">
        <f aca="false">A3353&amp;"_"&amp;B3353</f>
        <v>MAW746_2</v>
      </c>
      <c r="O3353" s="0" t="n">
        <f aca="false">HLOOKUP(N3353,UP!$C$15:$AH$16,2,0)</f>
        <v>1</v>
      </c>
    </row>
    <row r="3354" customFormat="false" ht="15.75" hidden="false" customHeight="true" outlineLevel="0" collapsed="false">
      <c r="A3354" s="21" t="s">
        <v>49</v>
      </c>
      <c r="B3354" s="28" t="n">
        <v>4</v>
      </c>
      <c r="C3354" s="29" t="s">
        <v>56</v>
      </c>
      <c r="D3354" s="30" t="n">
        <v>4376</v>
      </c>
      <c r="E3354" s="24" t="s">
        <v>92</v>
      </c>
      <c r="F3354" s="15" t="n">
        <v>1</v>
      </c>
      <c r="G3354" s="15" t="n">
        <v>0</v>
      </c>
      <c r="H3354" s="2" t="n">
        <f aca="false">MAX(I3354:J3354)</f>
        <v>0</v>
      </c>
      <c r="I3354" s="15" t="n">
        <v>0</v>
      </c>
      <c r="J3354" s="15" t="n">
        <v>0</v>
      </c>
      <c r="K3354" s="15" t="n">
        <v>8.11602973119204</v>
      </c>
      <c r="L3354" s="15" t="n">
        <v>95</v>
      </c>
      <c r="M3354" s="25" t="n">
        <v>9.35682169</v>
      </c>
      <c r="N3354" s="0" t="str">
        <f aca="false">A3354&amp;"_"&amp;B3354</f>
        <v>MAW746_4</v>
      </c>
      <c r="O3354" s="0" t="n">
        <f aca="false">HLOOKUP(N3354,UP!$C$15:$AH$16,2,0)</f>
        <v>1</v>
      </c>
    </row>
    <row r="3355" customFormat="false" ht="15.75" hidden="false" customHeight="true" outlineLevel="0" collapsed="false">
      <c r="A3355" s="21" t="s">
        <v>49</v>
      </c>
      <c r="B3355" s="28" t="n">
        <v>4</v>
      </c>
      <c r="C3355" s="29" t="s">
        <v>61</v>
      </c>
      <c r="D3355" s="30" t="n">
        <v>4515</v>
      </c>
      <c r="E3355" s="24" t="s">
        <v>92</v>
      </c>
      <c r="F3355" s="15" t="n">
        <v>1</v>
      </c>
      <c r="G3355" s="15" t="n">
        <v>0</v>
      </c>
      <c r="H3355" s="2" t="n">
        <f aca="false">MAX(I3355:J3355)</f>
        <v>0</v>
      </c>
      <c r="I3355" s="15" t="n">
        <v>0</v>
      </c>
      <c r="J3355" s="15" t="n">
        <v>0</v>
      </c>
      <c r="K3355" s="15" t="n">
        <v>10.547504635346</v>
      </c>
      <c r="L3355" s="15" t="n">
        <v>95</v>
      </c>
      <c r="M3355" s="25" t="n">
        <v>9.35682169</v>
      </c>
      <c r="N3355" s="0" t="str">
        <f aca="false">A3355&amp;"_"&amp;B3355</f>
        <v>MAW746_4</v>
      </c>
      <c r="O3355" s="0" t="n">
        <f aca="false">HLOOKUP(N3355,UP!$C$15:$AH$16,2,0)</f>
        <v>1</v>
      </c>
    </row>
    <row r="3356" customFormat="false" ht="15.75" hidden="false" customHeight="true" outlineLevel="0" collapsed="false">
      <c r="A3356" s="21" t="s">
        <v>49</v>
      </c>
      <c r="B3356" s="28" t="n">
        <v>4</v>
      </c>
      <c r="C3356" s="29" t="s">
        <v>54</v>
      </c>
      <c r="D3356" s="30" t="n">
        <v>4526</v>
      </c>
      <c r="E3356" s="24" t="s">
        <v>92</v>
      </c>
      <c r="F3356" s="15" t="n">
        <v>1</v>
      </c>
      <c r="G3356" s="15" t="n">
        <v>0</v>
      </c>
      <c r="H3356" s="2" t="n">
        <f aca="false">MAX(I3356:J3356)</f>
        <v>0</v>
      </c>
      <c r="I3356" s="15" t="n">
        <v>0</v>
      </c>
      <c r="J3356" s="15" t="n">
        <v>0</v>
      </c>
      <c r="K3356" s="15" t="n">
        <v>13.7798107768082</v>
      </c>
      <c r="L3356" s="15" t="n">
        <v>95</v>
      </c>
      <c r="M3356" s="25" t="n">
        <v>9.35682169</v>
      </c>
      <c r="N3356" s="0" t="str">
        <f aca="false">A3356&amp;"_"&amp;B3356</f>
        <v>MAW746_4</v>
      </c>
      <c r="O3356" s="0" t="n">
        <f aca="false">HLOOKUP(N3356,UP!$C$15:$AH$16,2,0)</f>
        <v>1</v>
      </c>
    </row>
    <row r="3357" customFormat="false" ht="15.75" hidden="false" customHeight="true" outlineLevel="0" collapsed="false">
      <c r="A3357" s="21" t="s">
        <v>49</v>
      </c>
      <c r="B3357" s="28" t="n">
        <v>4</v>
      </c>
      <c r="C3357" s="29" t="s">
        <v>56</v>
      </c>
      <c r="D3357" s="30" t="n">
        <v>4396</v>
      </c>
      <c r="E3357" s="24" t="s">
        <v>92</v>
      </c>
      <c r="F3357" s="15" t="n">
        <v>1</v>
      </c>
      <c r="G3357" s="15" t="n">
        <v>0</v>
      </c>
      <c r="H3357" s="2" t="n">
        <f aca="false">MAX(I3357:J3357)</f>
        <v>0</v>
      </c>
      <c r="I3357" s="15" t="n">
        <v>0</v>
      </c>
      <c r="J3357" s="15" t="n">
        <v>0</v>
      </c>
      <c r="K3357" s="15" t="n">
        <v>11.7953452373519</v>
      </c>
      <c r="L3357" s="15" t="n">
        <v>95</v>
      </c>
      <c r="M3357" s="25" t="n">
        <v>9.35682169</v>
      </c>
      <c r="N3357" s="0" t="str">
        <f aca="false">A3357&amp;"_"&amp;B3357</f>
        <v>MAW746_4</v>
      </c>
      <c r="O3357" s="0" t="n">
        <f aca="false">HLOOKUP(N3357,UP!$C$15:$AH$16,2,0)</f>
        <v>1</v>
      </c>
    </row>
    <row r="3358" customFormat="false" ht="15.75" hidden="false" customHeight="true" outlineLevel="0" collapsed="false">
      <c r="A3358" s="21" t="s">
        <v>49</v>
      </c>
      <c r="B3358" s="28" t="n">
        <v>3</v>
      </c>
      <c r="C3358" s="29" t="s">
        <v>56</v>
      </c>
      <c r="D3358" s="30" t="n">
        <v>4167</v>
      </c>
      <c r="E3358" s="24" t="s">
        <v>92</v>
      </c>
      <c r="F3358" s="15" t="n">
        <v>1</v>
      </c>
      <c r="G3358" s="15" t="n">
        <v>0</v>
      </c>
      <c r="H3358" s="2" t="n">
        <f aca="false">MAX(I3358:J3358)</f>
        <v>0</v>
      </c>
      <c r="I3358" s="15" t="n">
        <v>0</v>
      </c>
      <c r="J3358" s="15" t="n">
        <v>0</v>
      </c>
      <c r="K3358" s="15" t="n">
        <v>9.50331777710912</v>
      </c>
      <c r="L3358" s="15" t="n">
        <v>95</v>
      </c>
      <c r="M3358" s="25" t="n">
        <v>9.35682169</v>
      </c>
      <c r="N3358" s="0" t="str">
        <f aca="false">A3358&amp;"_"&amp;B3358</f>
        <v>MAW746_3</v>
      </c>
      <c r="O3358" s="0" t="n">
        <f aca="false">HLOOKUP(N3358,UP!$C$15:$AH$16,2,0)</f>
        <v>1</v>
      </c>
    </row>
    <row r="3359" customFormat="false" ht="15.75" hidden="false" customHeight="true" outlineLevel="0" collapsed="false">
      <c r="A3359" s="21" t="s">
        <v>49</v>
      </c>
      <c r="B3359" s="28" t="n">
        <v>3</v>
      </c>
      <c r="C3359" s="29" t="s">
        <v>56</v>
      </c>
      <c r="D3359" s="30" t="n">
        <v>4574</v>
      </c>
      <c r="E3359" s="24" t="s">
        <v>92</v>
      </c>
      <c r="F3359" s="15" t="n">
        <v>1</v>
      </c>
      <c r="G3359" s="15" t="n">
        <v>0</v>
      </c>
      <c r="H3359" s="2" t="n">
        <f aca="false">MAX(I3359:J3359)</f>
        <v>0</v>
      </c>
      <c r="I3359" s="15" t="n">
        <v>0</v>
      </c>
      <c r="J3359" s="15" t="n">
        <v>0</v>
      </c>
      <c r="K3359" s="15" t="n">
        <v>10.4184637170998</v>
      </c>
      <c r="L3359" s="15" t="n">
        <v>95</v>
      </c>
      <c r="M3359" s="25" t="n">
        <v>9.35682169</v>
      </c>
      <c r="N3359" s="0" t="str">
        <f aca="false">A3359&amp;"_"&amp;B3359</f>
        <v>MAW746_3</v>
      </c>
      <c r="O3359" s="0" t="n">
        <f aca="false">HLOOKUP(N3359,UP!$C$15:$AH$16,2,0)</f>
        <v>1</v>
      </c>
    </row>
    <row r="3360" customFormat="false" ht="15.75" hidden="false" customHeight="true" outlineLevel="0" collapsed="false">
      <c r="A3360" s="21" t="s">
        <v>49</v>
      </c>
      <c r="B3360" s="28" t="n">
        <v>3</v>
      </c>
      <c r="C3360" s="29" t="s">
        <v>56</v>
      </c>
      <c r="D3360" s="30" t="n">
        <v>4875</v>
      </c>
      <c r="E3360" s="24" t="s">
        <v>92</v>
      </c>
      <c r="F3360" s="15" t="n">
        <v>1</v>
      </c>
      <c r="G3360" s="15" t="n">
        <v>0</v>
      </c>
      <c r="H3360" s="2" t="n">
        <f aca="false">MAX(I3360:J3360)</f>
        <v>0</v>
      </c>
      <c r="I3360" s="15" t="n">
        <v>0</v>
      </c>
      <c r="J3360" s="15" t="n">
        <v>0</v>
      </c>
      <c r="K3360" s="15" t="n">
        <v>11.0503950793694</v>
      </c>
      <c r="L3360" s="15" t="n">
        <v>95</v>
      </c>
      <c r="M3360" s="25" t="n">
        <v>9.35682169</v>
      </c>
      <c r="N3360" s="0" t="str">
        <f aca="false">A3360&amp;"_"&amp;B3360</f>
        <v>MAW746_3</v>
      </c>
      <c r="O3360" s="0" t="n">
        <f aca="false">HLOOKUP(N3360,UP!$C$15:$AH$16,2,0)</f>
        <v>1</v>
      </c>
    </row>
    <row r="3361" customFormat="false" ht="15.75" hidden="false" customHeight="true" outlineLevel="0" collapsed="false">
      <c r="A3361" s="21" t="s">
        <v>49</v>
      </c>
      <c r="B3361" s="28" t="n">
        <v>3</v>
      </c>
      <c r="C3361" s="29" t="s">
        <v>61</v>
      </c>
      <c r="D3361" s="30" t="n">
        <v>4708</v>
      </c>
      <c r="E3361" s="24" t="s">
        <v>92</v>
      </c>
      <c r="F3361" s="15" t="n">
        <v>1</v>
      </c>
      <c r="G3361" s="15" t="n">
        <v>0</v>
      </c>
      <c r="H3361" s="2" t="n">
        <f aca="false">MAX(I3361:J3361)</f>
        <v>0</v>
      </c>
      <c r="I3361" s="15" t="n">
        <v>0</v>
      </c>
      <c r="J3361" s="15" t="n">
        <v>0</v>
      </c>
      <c r="K3361" s="15" t="n">
        <v>5.022464175294</v>
      </c>
      <c r="L3361" s="15" t="n">
        <v>95</v>
      </c>
      <c r="M3361" s="25" t="n">
        <v>9.35682169</v>
      </c>
      <c r="N3361" s="0" t="str">
        <f aca="false">A3361&amp;"_"&amp;B3361</f>
        <v>MAW746_3</v>
      </c>
      <c r="O3361" s="0" t="n">
        <f aca="false">HLOOKUP(N3361,UP!$C$15:$AH$16,2,0)</f>
        <v>1</v>
      </c>
    </row>
    <row r="3362" customFormat="false" ht="15.75" hidden="false" customHeight="true" outlineLevel="0" collapsed="false">
      <c r="A3362" s="21" t="s">
        <v>49</v>
      </c>
      <c r="B3362" s="28" t="n">
        <v>4</v>
      </c>
      <c r="C3362" s="29" t="s">
        <v>56</v>
      </c>
      <c r="D3362" s="30" t="n">
        <v>4110</v>
      </c>
      <c r="E3362" s="24" t="s">
        <v>92</v>
      </c>
      <c r="F3362" s="15" t="n">
        <v>1</v>
      </c>
      <c r="G3362" s="15" t="n">
        <v>0</v>
      </c>
      <c r="H3362" s="2" t="n">
        <f aca="false">MAX(I3362:J3362)</f>
        <v>0</v>
      </c>
      <c r="I3362" s="15" t="n">
        <v>0</v>
      </c>
      <c r="J3362" s="15" t="n">
        <v>0</v>
      </c>
      <c r="K3362" s="15" t="n">
        <v>7.57485112670303</v>
      </c>
      <c r="L3362" s="15" t="n">
        <v>95</v>
      </c>
      <c r="M3362" s="25" t="n">
        <v>9.35682169</v>
      </c>
      <c r="N3362" s="0" t="str">
        <f aca="false">A3362&amp;"_"&amp;B3362</f>
        <v>MAW746_4</v>
      </c>
      <c r="O3362" s="0" t="n">
        <f aca="false">HLOOKUP(N3362,UP!$C$15:$AH$16,2,0)</f>
        <v>1</v>
      </c>
    </row>
    <row r="3363" customFormat="false" ht="15.75" hidden="false" customHeight="true" outlineLevel="0" collapsed="false">
      <c r="A3363" s="21" t="s">
        <v>49</v>
      </c>
      <c r="B3363" s="28" t="n">
        <v>2</v>
      </c>
      <c r="C3363" s="29" t="s">
        <v>56</v>
      </c>
      <c r="D3363" s="30" t="n">
        <v>4479</v>
      </c>
      <c r="E3363" s="24" t="s">
        <v>92</v>
      </c>
      <c r="F3363" s="15" t="n">
        <v>1</v>
      </c>
      <c r="G3363" s="15" t="n">
        <v>0</v>
      </c>
      <c r="H3363" s="2" t="n">
        <f aca="false">MAX(I3363:J3363)</f>
        <v>0</v>
      </c>
      <c r="I3363" s="15" t="n">
        <v>0</v>
      </c>
      <c r="J3363" s="15" t="n">
        <v>0</v>
      </c>
      <c r="K3363" s="15" t="n">
        <v>9.44048592403733</v>
      </c>
      <c r="L3363" s="15" t="n">
        <v>95</v>
      </c>
      <c r="M3363" s="25" t="n">
        <v>9.35682169</v>
      </c>
      <c r="N3363" s="0" t="str">
        <f aca="false">A3363&amp;"_"&amp;B3363</f>
        <v>MAW746_2</v>
      </c>
      <c r="O3363" s="0" t="n">
        <f aca="false">HLOOKUP(N3363,UP!$C$15:$AH$16,2,0)</f>
        <v>1</v>
      </c>
    </row>
    <row r="3364" customFormat="false" ht="15.75" hidden="false" customHeight="true" outlineLevel="0" collapsed="false">
      <c r="A3364" s="21" t="s">
        <v>49</v>
      </c>
      <c r="B3364" s="28" t="n">
        <v>2</v>
      </c>
      <c r="C3364" s="29" t="s">
        <v>56</v>
      </c>
      <c r="D3364" s="30" t="n">
        <v>4623</v>
      </c>
      <c r="E3364" s="24" t="s">
        <v>92</v>
      </c>
      <c r="F3364" s="15" t="n">
        <v>1</v>
      </c>
      <c r="G3364" s="15" t="n">
        <v>0</v>
      </c>
      <c r="H3364" s="2" t="n">
        <f aca="false">MAX(I3364:J3364)</f>
        <v>0</v>
      </c>
      <c r="I3364" s="15" t="n">
        <v>0</v>
      </c>
      <c r="J3364" s="15" t="n">
        <v>0</v>
      </c>
      <c r="K3364" s="15" t="n">
        <v>8.45057007889118</v>
      </c>
      <c r="L3364" s="15" t="n">
        <v>95</v>
      </c>
      <c r="M3364" s="25" t="n">
        <v>9.35682169</v>
      </c>
      <c r="N3364" s="0" t="str">
        <f aca="false">A3364&amp;"_"&amp;B3364</f>
        <v>MAW746_2</v>
      </c>
      <c r="O3364" s="0" t="n">
        <f aca="false">HLOOKUP(N3364,UP!$C$15:$AH$16,2,0)</f>
        <v>1</v>
      </c>
    </row>
    <row r="3365" customFormat="false" ht="15.75" hidden="false" customHeight="true" outlineLevel="0" collapsed="false">
      <c r="A3365" s="21" t="s">
        <v>49</v>
      </c>
      <c r="B3365" s="28" t="n">
        <v>2</v>
      </c>
      <c r="C3365" s="29" t="s">
        <v>56</v>
      </c>
      <c r="D3365" s="30" t="n">
        <v>4473</v>
      </c>
      <c r="E3365" s="24" t="s">
        <v>92</v>
      </c>
      <c r="F3365" s="15" t="n">
        <v>1</v>
      </c>
      <c r="G3365" s="15" t="n">
        <v>0</v>
      </c>
      <c r="H3365" s="2" t="n">
        <f aca="false">MAX(I3365:J3365)</f>
        <v>0</v>
      </c>
      <c r="I3365" s="15" t="n">
        <v>0</v>
      </c>
      <c r="J3365" s="15" t="n">
        <v>0</v>
      </c>
      <c r="K3365" s="15" t="n">
        <v>3.40470103832794</v>
      </c>
      <c r="L3365" s="15" t="n">
        <v>95</v>
      </c>
      <c r="M3365" s="25" t="n">
        <v>9.35682169</v>
      </c>
      <c r="N3365" s="0" t="str">
        <f aca="false">A3365&amp;"_"&amp;B3365</f>
        <v>MAW746_2</v>
      </c>
      <c r="O3365" s="0" t="n">
        <f aca="false">HLOOKUP(N3365,UP!$C$15:$AH$16,2,0)</f>
        <v>1</v>
      </c>
    </row>
    <row r="3366" customFormat="false" ht="15.75" hidden="false" customHeight="true" outlineLevel="0" collapsed="false">
      <c r="A3366" s="21" t="s">
        <v>59</v>
      </c>
      <c r="B3366" s="28" t="n">
        <v>1</v>
      </c>
      <c r="C3366" s="34" t="s">
        <v>56</v>
      </c>
      <c r="D3366" s="34" t="n">
        <v>5865</v>
      </c>
      <c r="E3366" s="24" t="s">
        <v>92</v>
      </c>
      <c r="F3366" s="15" t="n">
        <v>1</v>
      </c>
      <c r="G3366" s="15" t="n">
        <v>0</v>
      </c>
      <c r="H3366" s="2" t="n">
        <f aca="false">MAX(I3366:J3366)</f>
        <v>0</v>
      </c>
      <c r="I3366" s="15" t="n">
        <v>0</v>
      </c>
      <c r="J3366" s="15" t="n">
        <v>0</v>
      </c>
      <c r="K3366" s="15" t="n">
        <v>5.52920307031804</v>
      </c>
      <c r="L3366" s="15" t="n">
        <v>95</v>
      </c>
      <c r="M3366" s="25" t="n">
        <v>9.35682169</v>
      </c>
      <c r="N3366" s="0" t="str">
        <f aca="false">A3366&amp;"_"&amp;B3366</f>
        <v>MAW748_1</v>
      </c>
      <c r="O3366" s="0" t="n">
        <f aca="false">HLOOKUP(N3366,UP!$C$15:$AH$16,2,0)</f>
        <v>0</v>
      </c>
    </row>
    <row r="3367" customFormat="false" ht="15.75" hidden="false" customHeight="true" outlineLevel="0" collapsed="false">
      <c r="A3367" s="21" t="s">
        <v>59</v>
      </c>
      <c r="B3367" s="28" t="n">
        <v>2</v>
      </c>
      <c r="C3367" s="34" t="s">
        <v>56</v>
      </c>
      <c r="D3367" s="34" t="n">
        <v>7356</v>
      </c>
      <c r="E3367" s="24" t="s">
        <v>92</v>
      </c>
      <c r="F3367" s="15" t="n">
        <v>1</v>
      </c>
      <c r="G3367" s="15" t="n">
        <v>0</v>
      </c>
      <c r="H3367" s="2" t="n">
        <f aca="false">MAX(I3367:J3367)</f>
        <v>0</v>
      </c>
      <c r="I3367" s="15" t="n">
        <v>0</v>
      </c>
      <c r="J3367" s="15" t="n">
        <v>0</v>
      </c>
      <c r="K3367" s="15" t="n">
        <v>7.78533783449355</v>
      </c>
      <c r="L3367" s="15" t="n">
        <v>95</v>
      </c>
      <c r="M3367" s="25" t="n">
        <v>9.35682169</v>
      </c>
      <c r="N3367" s="0" t="str">
        <f aca="false">A3367&amp;"_"&amp;B3367</f>
        <v>MAW748_2</v>
      </c>
      <c r="O3367" s="0" t="n">
        <f aca="false">HLOOKUP(N3367,UP!$C$15:$AH$16,2,0)</f>
        <v>0</v>
      </c>
    </row>
    <row r="3368" customFormat="false" ht="15.75" hidden="false" customHeight="true" outlineLevel="0" collapsed="false">
      <c r="A3368" s="21" t="s">
        <v>69</v>
      </c>
      <c r="B3368" s="12" t="n">
        <v>1</v>
      </c>
      <c r="C3368" s="44" t="s">
        <v>66</v>
      </c>
      <c r="D3368" s="44" t="n">
        <v>19621</v>
      </c>
      <c r="E3368" s="24" t="s">
        <v>92</v>
      </c>
      <c r="F3368" s="15" t="n">
        <v>1</v>
      </c>
      <c r="G3368" s="15" t="n">
        <v>0</v>
      </c>
      <c r="H3368" s="2" t="n">
        <f aca="false">MAX(I3368:J3368)</f>
        <v>0</v>
      </c>
      <c r="I3368" s="15" t="n">
        <v>0</v>
      </c>
      <c r="J3368" s="15" t="n">
        <v>0</v>
      </c>
      <c r="K3368" s="15" t="n">
        <v>8.59539750022167</v>
      </c>
      <c r="L3368" s="15" t="n">
        <v>95</v>
      </c>
      <c r="M3368" s="25" t="n">
        <v>9.35682169</v>
      </c>
      <c r="N3368" s="0" t="str">
        <f aca="false">A3368&amp;"_"&amp;B3368</f>
        <v>MAW750_1</v>
      </c>
      <c r="O3368" s="0" t="n">
        <f aca="false">HLOOKUP(N3368,UP!$C$15:$AH$16,2,0)</f>
        <v>0</v>
      </c>
    </row>
    <row r="3369" customFormat="false" ht="15.75" hidden="false" customHeight="true" outlineLevel="0" collapsed="false">
      <c r="A3369" s="21" t="s">
        <v>69</v>
      </c>
      <c r="B3369" s="12" t="n">
        <v>1</v>
      </c>
      <c r="C3369" s="44" t="s">
        <v>66</v>
      </c>
      <c r="D3369" s="44" t="n">
        <v>19622</v>
      </c>
      <c r="E3369" s="24" t="s">
        <v>92</v>
      </c>
      <c r="F3369" s="15" t="n">
        <v>1</v>
      </c>
      <c r="G3369" s="15" t="n">
        <v>0</v>
      </c>
      <c r="H3369" s="2" t="n">
        <f aca="false">MAX(I3369:J3369)</f>
        <v>0</v>
      </c>
      <c r="I3369" s="15" t="n">
        <v>0</v>
      </c>
      <c r="J3369" s="15" t="n">
        <v>0</v>
      </c>
      <c r="K3369" s="15" t="n">
        <v>7.28975159338976</v>
      </c>
      <c r="L3369" s="15" t="n">
        <v>95</v>
      </c>
      <c r="M3369" s="25" t="n">
        <v>9.35682169</v>
      </c>
      <c r="N3369" s="0" t="str">
        <f aca="false">A3369&amp;"_"&amp;B3369</f>
        <v>MAW750_1</v>
      </c>
      <c r="O3369" s="0" t="n">
        <f aca="false">HLOOKUP(N3369,UP!$C$15:$AH$16,2,0)</f>
        <v>0</v>
      </c>
    </row>
    <row r="3370" customFormat="false" ht="15.75" hidden="false" customHeight="true" outlineLevel="0" collapsed="false">
      <c r="A3370" s="21" t="s">
        <v>69</v>
      </c>
      <c r="B3370" s="12" t="n">
        <v>1</v>
      </c>
      <c r="C3370" s="44" t="s">
        <v>66</v>
      </c>
      <c r="D3370" s="44" t="n">
        <v>23396</v>
      </c>
      <c r="E3370" s="24" t="s">
        <v>92</v>
      </c>
      <c r="F3370" s="15" t="n">
        <v>1</v>
      </c>
      <c r="G3370" s="15" t="n">
        <v>0</v>
      </c>
      <c r="H3370" s="2" t="n">
        <f aca="false">MAX(I3370:J3370)</f>
        <v>0</v>
      </c>
      <c r="I3370" s="15" t="n">
        <v>0</v>
      </c>
      <c r="J3370" s="15" t="n">
        <v>0</v>
      </c>
      <c r="K3370" s="15" t="n">
        <v>4.34293768432253</v>
      </c>
      <c r="L3370" s="15" t="n">
        <v>95</v>
      </c>
      <c r="M3370" s="25" t="n">
        <v>9.35682169</v>
      </c>
      <c r="N3370" s="0" t="str">
        <f aca="false">A3370&amp;"_"&amp;B3370</f>
        <v>MAW750_1</v>
      </c>
      <c r="O3370" s="0" t="n">
        <f aca="false">HLOOKUP(N3370,UP!$C$15:$AH$16,2,0)</f>
        <v>0</v>
      </c>
    </row>
    <row r="3371" customFormat="false" ht="15.75" hidden="false" customHeight="true" outlineLevel="0" collapsed="false">
      <c r="A3371" s="21" t="s">
        <v>69</v>
      </c>
      <c r="B3371" s="12" t="n">
        <v>1</v>
      </c>
      <c r="C3371" s="44" t="s">
        <v>56</v>
      </c>
      <c r="D3371" s="44" t="n">
        <v>18805</v>
      </c>
      <c r="E3371" s="24" t="s">
        <v>92</v>
      </c>
      <c r="F3371" s="15" t="n">
        <v>1</v>
      </c>
      <c r="G3371" s="15" t="n">
        <v>0</v>
      </c>
      <c r="H3371" s="2" t="n">
        <f aca="false">MAX(I3371:J3371)</f>
        <v>0</v>
      </c>
      <c r="I3371" s="15" t="n">
        <v>0</v>
      </c>
      <c r="J3371" s="15" t="n">
        <v>0</v>
      </c>
      <c r="K3371" s="15" t="n">
        <v>5.78736344662678</v>
      </c>
      <c r="L3371" s="15" t="n">
        <v>95</v>
      </c>
      <c r="M3371" s="25" t="n">
        <v>9.35682169</v>
      </c>
      <c r="N3371" s="0" t="str">
        <f aca="false">A3371&amp;"_"&amp;B3371</f>
        <v>MAW750_1</v>
      </c>
      <c r="O3371" s="0" t="n">
        <f aca="false">HLOOKUP(N3371,UP!$C$15:$AH$16,2,0)</f>
        <v>0</v>
      </c>
    </row>
    <row r="3372" customFormat="false" ht="15.75" hidden="false" customHeight="true" outlineLevel="0" collapsed="false">
      <c r="A3372" s="21" t="s">
        <v>69</v>
      </c>
      <c r="B3372" s="12" t="n">
        <v>1</v>
      </c>
      <c r="C3372" s="44" t="s">
        <v>56</v>
      </c>
      <c r="D3372" s="44" t="n">
        <v>18815</v>
      </c>
      <c r="E3372" s="24" t="s">
        <v>92</v>
      </c>
      <c r="F3372" s="15" t="n">
        <v>1</v>
      </c>
      <c r="G3372" s="15" t="n">
        <v>0</v>
      </c>
      <c r="H3372" s="2" t="n">
        <f aca="false">MAX(I3372:J3372)</f>
        <v>0</v>
      </c>
      <c r="I3372" s="15" t="n">
        <v>0</v>
      </c>
      <c r="J3372" s="15" t="n">
        <v>0</v>
      </c>
      <c r="K3372" s="15" t="n">
        <v>11.2341782496044</v>
      </c>
      <c r="L3372" s="15" t="n">
        <v>95</v>
      </c>
      <c r="M3372" s="25" t="n">
        <v>9.35682169</v>
      </c>
      <c r="N3372" s="0" t="str">
        <f aca="false">A3372&amp;"_"&amp;B3372</f>
        <v>MAW750_1</v>
      </c>
      <c r="O3372" s="0" t="n">
        <f aca="false">HLOOKUP(N3372,UP!$C$15:$AH$16,2,0)</f>
        <v>0</v>
      </c>
    </row>
    <row r="3373" customFormat="false" ht="15.75" hidden="false" customHeight="true" outlineLevel="0" collapsed="false">
      <c r="A3373" s="21" t="s">
        <v>52</v>
      </c>
      <c r="B3373" s="32" t="n">
        <v>1</v>
      </c>
      <c r="C3373" s="33" t="s">
        <v>56</v>
      </c>
      <c r="D3373" s="33" t="n">
        <v>54389</v>
      </c>
      <c r="E3373" s="24" t="s">
        <v>92</v>
      </c>
      <c r="F3373" s="15" t="n">
        <v>1</v>
      </c>
      <c r="G3373" s="15" t="n">
        <v>0</v>
      </c>
      <c r="H3373" s="2" t="n">
        <f aca="false">MAX(I3373:J3373)</f>
        <v>0</v>
      </c>
      <c r="I3373" s="15" t="n">
        <v>0</v>
      </c>
      <c r="J3373" s="15" t="n">
        <v>0</v>
      </c>
      <c r="K3373" s="15" t="n">
        <v>6.49272953717403</v>
      </c>
      <c r="L3373" s="15" t="n">
        <v>95</v>
      </c>
      <c r="M3373" s="25" t="n">
        <v>9.35682169</v>
      </c>
      <c r="N3373" s="0" t="str">
        <f aca="false">A3373&amp;"_"&amp;B3373</f>
        <v>MAW751_1</v>
      </c>
      <c r="O3373" s="0" t="n">
        <f aca="false">HLOOKUP(N3373,UP!$C$15:$AH$16,2,0)</f>
        <v>0</v>
      </c>
    </row>
    <row r="3374" customFormat="false" ht="15.75" hidden="false" customHeight="true" outlineLevel="0" collapsed="false">
      <c r="A3374" s="21" t="s">
        <v>52</v>
      </c>
      <c r="B3374" s="32" t="n">
        <v>1</v>
      </c>
      <c r="C3374" s="33" t="s">
        <v>56</v>
      </c>
      <c r="D3374" s="33" t="n">
        <v>29150</v>
      </c>
      <c r="E3374" s="24" t="s">
        <v>92</v>
      </c>
      <c r="F3374" s="15" t="n">
        <v>1</v>
      </c>
      <c r="G3374" s="15" t="n">
        <v>0</v>
      </c>
      <c r="H3374" s="2" t="n">
        <f aca="false">MAX(I3374:J3374)</f>
        <v>0</v>
      </c>
      <c r="I3374" s="15" t="n">
        <v>0</v>
      </c>
      <c r="J3374" s="15" t="n">
        <v>0</v>
      </c>
      <c r="K3374" s="15" t="n">
        <v>5.05796417227957</v>
      </c>
      <c r="L3374" s="15" t="n">
        <v>95</v>
      </c>
      <c r="M3374" s="25" t="n">
        <v>9.35682169</v>
      </c>
      <c r="N3374" s="0" t="str">
        <f aca="false">A3374&amp;"_"&amp;B3374</f>
        <v>MAW751_1</v>
      </c>
      <c r="O3374" s="0" t="n">
        <f aca="false">HLOOKUP(N3374,UP!$C$15:$AH$16,2,0)</f>
        <v>0</v>
      </c>
    </row>
    <row r="3375" customFormat="false" ht="15.75" hidden="false" customHeight="true" outlineLevel="0" collapsed="false">
      <c r="A3375" s="21" t="s">
        <v>52</v>
      </c>
      <c r="B3375" s="32" t="n">
        <v>1</v>
      </c>
      <c r="C3375" s="33" t="s">
        <v>56</v>
      </c>
      <c r="D3375" s="33" t="n">
        <v>29860</v>
      </c>
      <c r="E3375" s="24" t="s">
        <v>92</v>
      </c>
      <c r="F3375" s="15" t="n">
        <v>1</v>
      </c>
      <c r="G3375" s="15" t="n">
        <v>0</v>
      </c>
      <c r="H3375" s="2" t="n">
        <f aca="false">MAX(I3375:J3375)</f>
        <v>0</v>
      </c>
      <c r="I3375" s="15" t="n">
        <v>0</v>
      </c>
      <c r="J3375" s="15" t="n">
        <v>0</v>
      </c>
      <c r="K3375" s="15" t="n">
        <v>4.99010577096203</v>
      </c>
      <c r="L3375" s="15" t="n">
        <v>95</v>
      </c>
      <c r="M3375" s="25" t="n">
        <v>9.35682169</v>
      </c>
      <c r="N3375" s="0" t="str">
        <f aca="false">A3375&amp;"_"&amp;B3375</f>
        <v>MAW751_1</v>
      </c>
      <c r="O3375" s="0" t="n">
        <f aca="false">HLOOKUP(N3375,UP!$C$15:$AH$16,2,0)</f>
        <v>0</v>
      </c>
    </row>
    <row r="3376" customFormat="false" ht="15.75" hidden="false" customHeight="true" outlineLevel="0" collapsed="false">
      <c r="A3376" s="21" t="s">
        <v>52</v>
      </c>
      <c r="B3376" s="32" t="n">
        <v>1</v>
      </c>
      <c r="C3376" s="33" t="s">
        <v>56</v>
      </c>
      <c r="D3376" s="33" t="n">
        <v>29980</v>
      </c>
      <c r="E3376" s="24" t="s">
        <v>92</v>
      </c>
      <c r="F3376" s="15" t="n">
        <v>1</v>
      </c>
      <c r="G3376" s="15" t="n">
        <v>0</v>
      </c>
      <c r="H3376" s="2" t="n">
        <f aca="false">MAX(I3376:J3376)</f>
        <v>0</v>
      </c>
      <c r="I3376" s="15" t="n">
        <v>0</v>
      </c>
      <c r="J3376" s="15" t="n">
        <v>0</v>
      </c>
      <c r="K3376" s="15" t="n">
        <v>6.74861225880892</v>
      </c>
      <c r="L3376" s="15" t="n">
        <v>95</v>
      </c>
      <c r="M3376" s="25" t="n">
        <v>9.35682169</v>
      </c>
      <c r="N3376" s="0" t="str">
        <f aca="false">A3376&amp;"_"&amp;B3376</f>
        <v>MAW751_1</v>
      </c>
      <c r="O3376" s="0" t="n">
        <f aca="false">HLOOKUP(N3376,UP!$C$15:$AH$16,2,0)</f>
        <v>0</v>
      </c>
    </row>
    <row r="3377" customFormat="false" ht="15.75" hidden="false" customHeight="true" outlineLevel="0" collapsed="false">
      <c r="A3377" s="21" t="s">
        <v>52</v>
      </c>
      <c r="B3377" s="32" t="n">
        <v>1</v>
      </c>
      <c r="C3377" s="33" t="s">
        <v>56</v>
      </c>
      <c r="D3377" s="33" t="n">
        <v>29982</v>
      </c>
      <c r="E3377" s="24" t="s">
        <v>92</v>
      </c>
      <c r="F3377" s="15" t="n">
        <v>1</v>
      </c>
      <c r="G3377" s="15" t="n">
        <v>0</v>
      </c>
      <c r="H3377" s="2" t="n">
        <f aca="false">MAX(I3377:J3377)</f>
        <v>0</v>
      </c>
      <c r="I3377" s="15" t="n">
        <v>0</v>
      </c>
      <c r="J3377" s="15" t="n">
        <v>0</v>
      </c>
      <c r="K3377" s="15" t="n">
        <v>9.83974308040042</v>
      </c>
      <c r="L3377" s="15" t="n">
        <v>95</v>
      </c>
      <c r="M3377" s="25" t="n">
        <v>9.35682169</v>
      </c>
      <c r="N3377" s="0" t="str">
        <f aca="false">A3377&amp;"_"&amp;B3377</f>
        <v>MAW751_1</v>
      </c>
      <c r="O3377" s="0" t="n">
        <f aca="false">HLOOKUP(N3377,UP!$C$15:$AH$16,2,0)</f>
        <v>0</v>
      </c>
    </row>
    <row r="3378" customFormat="false" ht="15.75" hidden="false" customHeight="true" outlineLevel="0" collapsed="false">
      <c r="A3378" s="21" t="s">
        <v>52</v>
      </c>
      <c r="B3378" s="32" t="n">
        <v>1</v>
      </c>
      <c r="C3378" s="33" t="s">
        <v>56</v>
      </c>
      <c r="D3378" s="33" t="n">
        <v>29936</v>
      </c>
      <c r="E3378" s="24" t="s">
        <v>92</v>
      </c>
      <c r="F3378" s="15" t="n">
        <v>1</v>
      </c>
      <c r="G3378" s="15" t="n">
        <v>0</v>
      </c>
      <c r="H3378" s="2" t="n">
        <f aca="false">MAX(I3378:J3378)</f>
        <v>0</v>
      </c>
      <c r="I3378" s="15" t="n">
        <v>0</v>
      </c>
      <c r="J3378" s="15" t="n">
        <v>0</v>
      </c>
      <c r="K3378" s="15" t="n">
        <v>10.2306750162315</v>
      </c>
      <c r="L3378" s="15" t="n">
        <v>95</v>
      </c>
      <c r="M3378" s="25" t="n">
        <v>9.35682169</v>
      </c>
      <c r="N3378" s="0" t="str">
        <f aca="false">A3378&amp;"_"&amp;B3378</f>
        <v>MAW751_1</v>
      </c>
      <c r="O3378" s="0" t="n">
        <f aca="false">HLOOKUP(N3378,UP!$C$15:$AH$16,2,0)</f>
        <v>0</v>
      </c>
    </row>
    <row r="3379" customFormat="false" ht="15.75" hidden="false" customHeight="true" outlineLevel="0" collapsed="false">
      <c r="A3379" s="21" t="s">
        <v>52</v>
      </c>
      <c r="B3379" s="32" t="n">
        <v>1</v>
      </c>
      <c r="C3379" s="33" t="s">
        <v>56</v>
      </c>
      <c r="D3379" s="33" t="n">
        <v>29945</v>
      </c>
      <c r="E3379" s="24" t="s">
        <v>92</v>
      </c>
      <c r="F3379" s="15" t="n">
        <v>1</v>
      </c>
      <c r="G3379" s="15" t="n">
        <v>0</v>
      </c>
      <c r="H3379" s="2" t="n">
        <f aca="false">MAX(I3379:J3379)</f>
        <v>0</v>
      </c>
      <c r="I3379" s="15" t="n">
        <v>0</v>
      </c>
      <c r="J3379" s="15" t="n">
        <v>0</v>
      </c>
      <c r="K3379" s="15" t="n">
        <v>8.38365415536972</v>
      </c>
      <c r="L3379" s="15" t="n">
        <v>95</v>
      </c>
      <c r="M3379" s="25" t="n">
        <v>9.35682169</v>
      </c>
      <c r="N3379" s="0" t="str">
        <f aca="false">A3379&amp;"_"&amp;B3379</f>
        <v>MAW751_1</v>
      </c>
      <c r="O3379" s="0" t="n">
        <f aca="false">HLOOKUP(N3379,UP!$C$15:$AH$16,2,0)</f>
        <v>0</v>
      </c>
    </row>
    <row r="3380" customFormat="false" ht="15.75" hidden="false" customHeight="true" outlineLevel="0" collapsed="false">
      <c r="A3380" s="21" t="s">
        <v>52</v>
      </c>
      <c r="B3380" s="32" t="n">
        <v>1</v>
      </c>
      <c r="C3380" s="33" t="s">
        <v>58</v>
      </c>
      <c r="D3380" s="33" t="n">
        <v>54371</v>
      </c>
      <c r="E3380" s="24" t="s">
        <v>92</v>
      </c>
      <c r="F3380" s="15" t="n">
        <v>1</v>
      </c>
      <c r="G3380" s="15" t="n">
        <v>0</v>
      </c>
      <c r="H3380" s="2" t="n">
        <f aca="false">MAX(I3380:J3380)</f>
        <v>0</v>
      </c>
      <c r="I3380" s="15" t="n">
        <v>0</v>
      </c>
      <c r="J3380" s="15" t="n">
        <v>0</v>
      </c>
      <c r="K3380" s="15" t="n">
        <v>7.58584670099059</v>
      </c>
      <c r="L3380" s="15" t="n">
        <v>95</v>
      </c>
      <c r="M3380" s="25" t="n">
        <v>9.35682169</v>
      </c>
      <c r="N3380" s="0" t="str">
        <f aca="false">A3380&amp;"_"&amp;B3380</f>
        <v>MAW751_1</v>
      </c>
      <c r="O3380" s="0" t="n">
        <f aca="false">HLOOKUP(N3380,UP!$C$15:$AH$16,2,0)</f>
        <v>0</v>
      </c>
    </row>
    <row r="3381" customFormat="false" ht="15.75" hidden="false" customHeight="true" outlineLevel="0" collapsed="false">
      <c r="A3381" s="21" t="s">
        <v>52</v>
      </c>
      <c r="B3381" s="32" t="n">
        <v>1</v>
      </c>
      <c r="C3381" s="33" t="s">
        <v>53</v>
      </c>
      <c r="D3381" s="33" t="n">
        <v>54732</v>
      </c>
      <c r="E3381" s="24" t="s">
        <v>92</v>
      </c>
      <c r="F3381" s="15" t="n">
        <v>1</v>
      </c>
      <c r="G3381" s="15" t="n">
        <v>0</v>
      </c>
      <c r="H3381" s="2" t="n">
        <f aca="false">MAX(I3381:J3381)</f>
        <v>0</v>
      </c>
      <c r="I3381" s="15" t="n">
        <v>0</v>
      </c>
      <c r="J3381" s="15" t="n">
        <v>0</v>
      </c>
      <c r="K3381" s="15" t="n">
        <v>7.59044128024647</v>
      </c>
      <c r="L3381" s="15" t="n">
        <v>95</v>
      </c>
      <c r="M3381" s="25" t="n">
        <v>9.35682169</v>
      </c>
      <c r="N3381" s="0" t="str">
        <f aca="false">A3381&amp;"_"&amp;B3381</f>
        <v>MAW751_1</v>
      </c>
      <c r="O3381" s="0" t="n">
        <f aca="false">HLOOKUP(N3381,UP!$C$15:$AH$16,2,0)</f>
        <v>0</v>
      </c>
    </row>
    <row r="3382" customFormat="false" ht="15.75" hidden="false" customHeight="true" outlineLevel="0" collapsed="false">
      <c r="A3382" s="21" t="s">
        <v>52</v>
      </c>
      <c r="B3382" s="24" t="n">
        <v>2</v>
      </c>
      <c r="C3382" s="31" t="s">
        <v>66</v>
      </c>
      <c r="D3382" s="31" t="n">
        <v>54642</v>
      </c>
      <c r="E3382" s="24" t="s">
        <v>92</v>
      </c>
      <c r="F3382" s="15" t="n">
        <v>1</v>
      </c>
      <c r="G3382" s="15" t="n">
        <v>0</v>
      </c>
      <c r="H3382" s="2" t="n">
        <f aca="false">MAX(I3382:J3382)</f>
        <v>0</v>
      </c>
      <c r="I3382" s="15" t="n">
        <v>0</v>
      </c>
      <c r="J3382" s="15" t="n">
        <v>0</v>
      </c>
      <c r="K3382" s="15" t="n">
        <v>10.1732624104871</v>
      </c>
      <c r="L3382" s="15" t="n">
        <v>95</v>
      </c>
      <c r="M3382" s="25" t="n">
        <v>9.35682169</v>
      </c>
      <c r="N3382" s="0" t="str">
        <f aca="false">A3382&amp;"_"&amp;B3382</f>
        <v>MAW751_2</v>
      </c>
      <c r="O3382" s="0" t="n">
        <f aca="false">HLOOKUP(N3382,UP!$C$15:$AH$16,2,0)</f>
        <v>0</v>
      </c>
    </row>
    <row r="3383" customFormat="false" ht="15.75" hidden="false" customHeight="true" outlineLevel="0" collapsed="false">
      <c r="A3383" s="21" t="s">
        <v>52</v>
      </c>
      <c r="B3383" s="24" t="n">
        <v>2</v>
      </c>
      <c r="C3383" s="31" t="s">
        <v>66</v>
      </c>
      <c r="D3383" s="31" t="n">
        <v>29001</v>
      </c>
      <c r="E3383" s="24" t="s">
        <v>92</v>
      </c>
      <c r="F3383" s="15" t="n">
        <v>1</v>
      </c>
      <c r="G3383" s="15" t="n">
        <v>0</v>
      </c>
      <c r="H3383" s="2" t="n">
        <f aca="false">MAX(I3383:J3383)</f>
        <v>0</v>
      </c>
      <c r="I3383" s="15" t="n">
        <v>0</v>
      </c>
      <c r="J3383" s="15" t="n">
        <v>0</v>
      </c>
      <c r="K3383" s="15" t="n">
        <v>10.6969659058406</v>
      </c>
      <c r="L3383" s="15" t="n">
        <v>95</v>
      </c>
      <c r="M3383" s="25" t="n">
        <v>9.35682169</v>
      </c>
      <c r="N3383" s="0" t="str">
        <f aca="false">A3383&amp;"_"&amp;B3383</f>
        <v>MAW751_2</v>
      </c>
      <c r="O3383" s="0" t="n">
        <f aca="false">HLOOKUP(N3383,UP!$C$15:$AH$16,2,0)</f>
        <v>0</v>
      </c>
    </row>
    <row r="3384" customFormat="false" ht="15.75" hidden="false" customHeight="true" outlineLevel="0" collapsed="false">
      <c r="A3384" s="21" t="s">
        <v>52</v>
      </c>
      <c r="B3384" s="24" t="n">
        <v>2</v>
      </c>
      <c r="C3384" s="31" t="s">
        <v>66</v>
      </c>
      <c r="D3384" s="31" t="n">
        <v>29012</v>
      </c>
      <c r="E3384" s="24" t="s">
        <v>92</v>
      </c>
      <c r="F3384" s="15" t="n">
        <v>1</v>
      </c>
      <c r="G3384" s="15" t="n">
        <v>0</v>
      </c>
      <c r="H3384" s="2" t="n">
        <f aca="false">MAX(I3384:J3384)</f>
        <v>0</v>
      </c>
      <c r="I3384" s="15" t="n">
        <v>0</v>
      </c>
      <c r="J3384" s="15" t="n">
        <v>0</v>
      </c>
      <c r="K3384" s="15" t="n">
        <v>7.33180966503969</v>
      </c>
      <c r="L3384" s="15" t="n">
        <v>95</v>
      </c>
      <c r="M3384" s="25" t="n">
        <v>9.35682169</v>
      </c>
      <c r="N3384" s="0" t="str">
        <f aca="false">A3384&amp;"_"&amp;B3384</f>
        <v>MAW751_2</v>
      </c>
      <c r="O3384" s="0" t="n">
        <f aca="false">HLOOKUP(N3384,UP!$C$15:$AH$16,2,0)</f>
        <v>0</v>
      </c>
    </row>
    <row r="3385" customFormat="false" ht="15.75" hidden="false" customHeight="true" outlineLevel="0" collapsed="false">
      <c r="A3385" s="21" t="s">
        <v>52</v>
      </c>
      <c r="B3385" s="24" t="n">
        <v>2</v>
      </c>
      <c r="C3385" s="31" t="s">
        <v>66</v>
      </c>
      <c r="D3385" s="31" t="n">
        <v>54296</v>
      </c>
      <c r="E3385" s="24" t="s">
        <v>92</v>
      </c>
      <c r="F3385" s="15" t="n">
        <v>1</v>
      </c>
      <c r="G3385" s="15" t="n">
        <v>0</v>
      </c>
      <c r="H3385" s="2" t="n">
        <f aca="false">MAX(I3385:J3385)</f>
        <v>0</v>
      </c>
      <c r="I3385" s="15" t="n">
        <v>0</v>
      </c>
      <c r="J3385" s="15" t="n">
        <v>0</v>
      </c>
      <c r="K3385" s="15" t="n">
        <v>6.37499835248075</v>
      </c>
      <c r="L3385" s="15" t="n">
        <v>95</v>
      </c>
      <c r="M3385" s="25" t="n">
        <v>9.35682169</v>
      </c>
      <c r="N3385" s="0" t="str">
        <f aca="false">A3385&amp;"_"&amp;B3385</f>
        <v>MAW751_2</v>
      </c>
      <c r="O3385" s="0" t="n">
        <f aca="false">HLOOKUP(N3385,UP!$C$15:$AH$16,2,0)</f>
        <v>0</v>
      </c>
    </row>
    <row r="3386" customFormat="false" ht="15.75" hidden="false" customHeight="true" outlineLevel="0" collapsed="false">
      <c r="A3386" s="21" t="s">
        <v>52</v>
      </c>
      <c r="B3386" s="45" t="n">
        <v>2</v>
      </c>
      <c r="C3386" s="46" t="s">
        <v>56</v>
      </c>
      <c r="D3386" s="46" t="n">
        <v>54488</v>
      </c>
      <c r="E3386" s="24" t="s">
        <v>92</v>
      </c>
      <c r="F3386" s="15" t="n">
        <v>1</v>
      </c>
      <c r="G3386" s="15" t="n">
        <v>0</v>
      </c>
      <c r="H3386" s="2" t="n">
        <f aca="false">MAX(I3386:J3386)</f>
        <v>0</v>
      </c>
      <c r="I3386" s="15" t="n">
        <v>0</v>
      </c>
      <c r="J3386" s="15" t="n">
        <v>0</v>
      </c>
      <c r="K3386" s="15" t="n">
        <v>2.53711095713095</v>
      </c>
      <c r="L3386" s="15" t="n">
        <v>95</v>
      </c>
      <c r="M3386" s="25" t="n">
        <v>9.35682169</v>
      </c>
      <c r="N3386" s="0" t="str">
        <f aca="false">A3386&amp;"_"&amp;B3386</f>
        <v>MAW751_2</v>
      </c>
      <c r="O3386" s="0" t="n">
        <f aca="false">HLOOKUP(N3386,UP!$C$15:$AH$16,2,0)</f>
        <v>0</v>
      </c>
    </row>
    <row r="3387" customFormat="false" ht="15.75" hidden="false" customHeight="true" outlineLevel="0" collapsed="false">
      <c r="A3387" s="21" t="s">
        <v>52</v>
      </c>
      <c r="B3387" s="45" t="n">
        <v>2</v>
      </c>
      <c r="C3387" s="46" t="s">
        <v>56</v>
      </c>
      <c r="D3387" s="46" t="n">
        <v>54458</v>
      </c>
      <c r="E3387" s="24" t="s">
        <v>92</v>
      </c>
      <c r="F3387" s="15" t="n">
        <v>1</v>
      </c>
      <c r="G3387" s="15" t="n">
        <v>0</v>
      </c>
      <c r="H3387" s="2" t="n">
        <f aca="false">MAX(I3387:J3387)</f>
        <v>0</v>
      </c>
      <c r="I3387" s="15" t="n">
        <v>0</v>
      </c>
      <c r="J3387" s="15" t="n">
        <v>0</v>
      </c>
      <c r="K3387" s="15" t="n">
        <v>9.1829538662593</v>
      </c>
      <c r="L3387" s="15" t="n">
        <v>95</v>
      </c>
      <c r="M3387" s="25" t="n">
        <v>9.35682169</v>
      </c>
      <c r="N3387" s="0" t="str">
        <f aca="false">A3387&amp;"_"&amp;B3387</f>
        <v>MAW751_2</v>
      </c>
      <c r="O3387" s="0" t="n">
        <f aca="false">HLOOKUP(N3387,UP!$C$15:$AH$16,2,0)</f>
        <v>0</v>
      </c>
    </row>
    <row r="3388" customFormat="false" ht="15.75" hidden="false" customHeight="true" outlineLevel="0" collapsed="false">
      <c r="A3388" s="21" t="s">
        <v>52</v>
      </c>
      <c r="B3388" s="45" t="n">
        <v>2</v>
      </c>
      <c r="C3388" s="46" t="s">
        <v>56</v>
      </c>
      <c r="D3388" s="46" t="n">
        <v>54236</v>
      </c>
      <c r="E3388" s="24" t="s">
        <v>92</v>
      </c>
      <c r="F3388" s="15" t="n">
        <v>1</v>
      </c>
      <c r="G3388" s="15" t="n">
        <v>0</v>
      </c>
      <c r="H3388" s="2" t="n">
        <f aca="false">MAX(I3388:J3388)</f>
        <v>0</v>
      </c>
      <c r="I3388" s="15" t="n">
        <v>0</v>
      </c>
      <c r="J3388" s="15" t="n">
        <v>0</v>
      </c>
      <c r="K3388" s="15" t="n">
        <v>7.60846616809644</v>
      </c>
      <c r="L3388" s="15" t="n">
        <v>95</v>
      </c>
      <c r="M3388" s="25" t="n">
        <v>9.35682169</v>
      </c>
      <c r="N3388" s="0" t="str">
        <f aca="false">A3388&amp;"_"&amp;B3388</f>
        <v>MAW751_2</v>
      </c>
      <c r="O3388" s="0" t="n">
        <f aca="false">HLOOKUP(N3388,UP!$C$15:$AH$16,2,0)</f>
        <v>0</v>
      </c>
    </row>
    <row r="3389" customFormat="false" ht="15.75" hidden="false" customHeight="true" outlineLevel="0" collapsed="false">
      <c r="A3389" s="21" t="s">
        <v>52</v>
      </c>
      <c r="B3389" s="24" t="n">
        <v>2</v>
      </c>
      <c r="C3389" s="31" t="s">
        <v>56</v>
      </c>
      <c r="D3389" s="31" t="n">
        <v>54646</v>
      </c>
      <c r="E3389" s="24" t="s">
        <v>92</v>
      </c>
      <c r="F3389" s="15" t="n">
        <v>1</v>
      </c>
      <c r="G3389" s="15" t="n">
        <v>0</v>
      </c>
      <c r="H3389" s="2" t="n">
        <f aca="false">MAX(I3389:J3389)</f>
        <v>0</v>
      </c>
      <c r="I3389" s="15" t="n">
        <v>0</v>
      </c>
      <c r="J3389" s="15" t="n">
        <v>0</v>
      </c>
      <c r="K3389" s="15" t="n">
        <v>6.97056577978503</v>
      </c>
      <c r="L3389" s="15" t="n">
        <v>95</v>
      </c>
      <c r="M3389" s="25" t="n">
        <v>9.35682169</v>
      </c>
      <c r="N3389" s="0" t="str">
        <f aca="false">A3389&amp;"_"&amp;B3389</f>
        <v>MAW751_2</v>
      </c>
      <c r="O3389" s="0" t="n">
        <f aca="false">HLOOKUP(N3389,UP!$C$15:$AH$16,2,0)</f>
        <v>0</v>
      </c>
    </row>
    <row r="3390" customFormat="false" ht="15.75" hidden="false" customHeight="true" outlineLevel="0" collapsed="false">
      <c r="A3390" s="21" t="s">
        <v>44</v>
      </c>
      <c r="B3390" s="22" t="n">
        <v>2</v>
      </c>
      <c r="C3390" s="23" t="s">
        <v>66</v>
      </c>
      <c r="D3390" s="23" t="n">
        <v>18251</v>
      </c>
      <c r="E3390" s="24" t="s">
        <v>91</v>
      </c>
      <c r="F3390" s="15" t="n">
        <f aca="false">IF(ISERROR(SEARCH("2",E3390)),0,1)</f>
        <v>1</v>
      </c>
      <c r="G3390" s="15" t="n">
        <v>0</v>
      </c>
      <c r="H3390" s="2" t="n">
        <f aca="false">MAX(I3390:J3390)</f>
        <v>0</v>
      </c>
      <c r="I3390" s="15" t="n">
        <v>0</v>
      </c>
      <c r="J3390" s="15" t="n">
        <v>0</v>
      </c>
      <c r="K3390" s="15" t="n">
        <v>10.7481738660941</v>
      </c>
      <c r="L3390" s="15" t="n">
        <v>100</v>
      </c>
      <c r="M3390" s="25" t="n">
        <v>10.3768</v>
      </c>
      <c r="N3390" s="0" t="str">
        <f aca="false">A3390&amp;"_"&amp;B3390</f>
        <v>MAW752_2</v>
      </c>
      <c r="O3390" s="0" t="n">
        <f aca="false">HLOOKUP(N3390,UP!$C$15:$AH$16,2,0)</f>
        <v>0</v>
      </c>
    </row>
    <row r="3391" customFormat="false" ht="15.75" hidden="false" customHeight="true" outlineLevel="0" collapsed="false">
      <c r="A3391" s="21" t="s">
        <v>44</v>
      </c>
      <c r="B3391" s="22" t="n">
        <v>2</v>
      </c>
      <c r="C3391" s="23" t="s">
        <v>78</v>
      </c>
      <c r="D3391" s="23" t="n">
        <v>29363</v>
      </c>
      <c r="E3391" s="24" t="s">
        <v>91</v>
      </c>
      <c r="F3391" s="15" t="n">
        <f aca="false">IF(ISERROR(SEARCH("2",E3391)),0,1)</f>
        <v>1</v>
      </c>
      <c r="G3391" s="15" t="n">
        <v>0</v>
      </c>
      <c r="H3391" s="2" t="n">
        <f aca="false">MAX(I3391:J3391)</f>
        <v>0</v>
      </c>
      <c r="I3391" s="15" t="n">
        <v>0</v>
      </c>
      <c r="J3391" s="15" t="n">
        <v>0</v>
      </c>
      <c r="K3391" s="15" t="n">
        <v>3.93186028560031</v>
      </c>
      <c r="L3391" s="15" t="n">
        <v>100</v>
      </c>
      <c r="M3391" s="25" t="n">
        <v>10.3768</v>
      </c>
      <c r="N3391" s="0" t="str">
        <f aca="false">A3391&amp;"_"&amp;B3391</f>
        <v>MAW752_2</v>
      </c>
      <c r="O3391" s="0" t="n">
        <f aca="false">HLOOKUP(N3391,UP!$C$15:$AH$16,2,0)</f>
        <v>0</v>
      </c>
    </row>
    <row r="3392" customFormat="false" ht="15.75" hidden="false" customHeight="true" outlineLevel="0" collapsed="false">
      <c r="A3392" s="21" t="s">
        <v>44</v>
      </c>
      <c r="B3392" s="22" t="n">
        <v>1</v>
      </c>
      <c r="C3392" s="23" t="s">
        <v>56</v>
      </c>
      <c r="D3392" s="23" t="n">
        <v>29614</v>
      </c>
      <c r="E3392" s="24" t="s">
        <v>91</v>
      </c>
      <c r="F3392" s="15" t="n">
        <f aca="false">IF(ISERROR(SEARCH("2",E3392)),0,1)</f>
        <v>1</v>
      </c>
      <c r="G3392" s="15" t="n">
        <v>0</v>
      </c>
      <c r="H3392" s="2" t="n">
        <f aca="false">MAX(I3392:J3392)</f>
        <v>0</v>
      </c>
      <c r="I3392" s="15" t="n">
        <v>0</v>
      </c>
      <c r="J3392" s="15" t="n">
        <v>0</v>
      </c>
      <c r="K3392" s="15" t="n">
        <v>5.78665658827972</v>
      </c>
      <c r="L3392" s="15" t="n">
        <v>100</v>
      </c>
      <c r="M3392" s="25" t="n">
        <v>10.3768</v>
      </c>
      <c r="N3392" s="0" t="str">
        <f aca="false">A3392&amp;"_"&amp;B3392</f>
        <v>MAW752_1</v>
      </c>
      <c r="O3392" s="0" t="n">
        <f aca="false">HLOOKUP(N3392,UP!$C$15:$AH$16,2,0)</f>
        <v>0</v>
      </c>
    </row>
    <row r="3393" customFormat="false" ht="15.75" hidden="false" customHeight="true" outlineLevel="0" collapsed="false">
      <c r="A3393" s="21" t="s">
        <v>44</v>
      </c>
      <c r="B3393" s="22" t="n">
        <v>1</v>
      </c>
      <c r="C3393" s="23" t="s">
        <v>56</v>
      </c>
      <c r="D3393" s="23" t="n">
        <v>11437</v>
      </c>
      <c r="E3393" s="24" t="s">
        <v>91</v>
      </c>
      <c r="F3393" s="15" t="n">
        <f aca="false">IF(ISERROR(SEARCH("2",E3393)),0,1)</f>
        <v>1</v>
      </c>
      <c r="G3393" s="15" t="n">
        <v>0</v>
      </c>
      <c r="H3393" s="2" t="n">
        <f aca="false">MAX(I3393:J3393)</f>
        <v>0</v>
      </c>
      <c r="I3393" s="15" t="n">
        <v>0</v>
      </c>
      <c r="J3393" s="15" t="n">
        <v>0</v>
      </c>
      <c r="K3393" s="15" t="n">
        <v>7.11735669652402</v>
      </c>
      <c r="L3393" s="15" t="n">
        <v>100</v>
      </c>
      <c r="M3393" s="25" t="n">
        <v>10.3768</v>
      </c>
      <c r="N3393" s="0" t="str">
        <f aca="false">A3393&amp;"_"&amp;B3393</f>
        <v>MAW752_1</v>
      </c>
      <c r="O3393" s="0" t="n">
        <f aca="false">HLOOKUP(N3393,UP!$C$15:$AH$16,2,0)</f>
        <v>0</v>
      </c>
    </row>
    <row r="3394" customFormat="false" ht="15.75" hidden="false" customHeight="true" outlineLevel="0" collapsed="false">
      <c r="A3394" s="21" t="s">
        <v>62</v>
      </c>
      <c r="B3394" s="36" t="n">
        <v>2</v>
      </c>
      <c r="C3394" s="37" t="s">
        <v>56</v>
      </c>
      <c r="D3394" s="38" t="n">
        <v>6647</v>
      </c>
      <c r="E3394" s="24" t="s">
        <v>98</v>
      </c>
      <c r="F3394" s="15" t="n">
        <f aca="false">IF(ISERROR(SEARCH("2",E3394)),0,1)</f>
        <v>1</v>
      </c>
      <c r="G3394" s="15" t="n">
        <v>0</v>
      </c>
      <c r="H3394" s="2" t="n">
        <f aca="false">MAX(I3394:J3394)</f>
        <v>0</v>
      </c>
      <c r="I3394" s="15" t="n">
        <v>0</v>
      </c>
      <c r="J3394" s="15" t="n">
        <v>0</v>
      </c>
      <c r="K3394" s="15" t="n">
        <v>10.4200345134266</v>
      </c>
      <c r="L3394" s="15" t="n">
        <v>100</v>
      </c>
      <c r="M3394" s="25" t="n">
        <v>10.3768</v>
      </c>
      <c r="N3394" s="0" t="str">
        <f aca="false">A3394&amp;"_"&amp;B3394</f>
        <v>MAW753_2</v>
      </c>
      <c r="O3394" s="0" t="n">
        <f aca="false">HLOOKUP(N3394,UP!$C$15:$AH$16,2,0)</f>
        <v>0</v>
      </c>
    </row>
    <row r="3395" customFormat="false" ht="15.75" hidden="false" customHeight="true" outlineLevel="0" collapsed="false">
      <c r="A3395" s="21" t="s">
        <v>62</v>
      </c>
      <c r="B3395" s="36" t="n">
        <v>1</v>
      </c>
      <c r="C3395" s="37" t="s">
        <v>56</v>
      </c>
      <c r="D3395" s="38" t="n">
        <v>6683</v>
      </c>
      <c r="E3395" s="24" t="s">
        <v>98</v>
      </c>
      <c r="F3395" s="15" t="n">
        <f aca="false">IF(ISERROR(SEARCH("2",E3395)),0,1)</f>
        <v>1</v>
      </c>
      <c r="G3395" s="15" t="n">
        <v>0</v>
      </c>
      <c r="H3395" s="2" t="n">
        <f aca="false">MAX(I3395:J3395)</f>
        <v>0</v>
      </c>
      <c r="I3395" s="15" t="n">
        <v>0</v>
      </c>
      <c r="J3395" s="15" t="n">
        <v>0</v>
      </c>
      <c r="K3395" s="15" t="n">
        <v>10.3964725685247</v>
      </c>
      <c r="L3395" s="15" t="n">
        <v>100</v>
      </c>
      <c r="M3395" s="25" t="n">
        <v>10.3768</v>
      </c>
      <c r="N3395" s="0" t="str">
        <f aca="false">A3395&amp;"_"&amp;B3395</f>
        <v>MAW753_1</v>
      </c>
      <c r="O3395" s="0" t="n">
        <f aca="false">HLOOKUP(N3395,UP!$C$15:$AH$16,2,0)</f>
        <v>1</v>
      </c>
    </row>
    <row r="3396" customFormat="false" ht="15.75" hidden="false" customHeight="true" outlineLevel="0" collapsed="false">
      <c r="A3396" s="21" t="s">
        <v>62</v>
      </c>
      <c r="B3396" s="36" t="n">
        <v>1</v>
      </c>
      <c r="C3396" s="37" t="s">
        <v>56</v>
      </c>
      <c r="D3396" s="38" t="n">
        <v>6485</v>
      </c>
      <c r="E3396" s="24" t="s">
        <v>98</v>
      </c>
      <c r="F3396" s="15" t="n">
        <f aca="false">IF(ISERROR(SEARCH("2",E3396)),0,1)</f>
        <v>1</v>
      </c>
      <c r="G3396" s="15" t="n">
        <v>0</v>
      </c>
      <c r="H3396" s="2" t="n">
        <f aca="false">MAX(I3396:J3396)</f>
        <v>0</v>
      </c>
      <c r="I3396" s="15" t="n">
        <v>0</v>
      </c>
      <c r="J3396" s="15" t="n">
        <v>0</v>
      </c>
      <c r="K3396" s="15" t="n">
        <v>17.2627767421187</v>
      </c>
      <c r="L3396" s="15" t="n">
        <v>100</v>
      </c>
      <c r="M3396" s="25" t="n">
        <v>10.3768</v>
      </c>
      <c r="N3396" s="0" t="str">
        <f aca="false">A3396&amp;"_"&amp;B3396</f>
        <v>MAW753_1</v>
      </c>
      <c r="O3396" s="0" t="n">
        <f aca="false">HLOOKUP(N3396,UP!$C$15:$AH$16,2,0)</f>
        <v>1</v>
      </c>
    </row>
    <row r="3397" customFormat="false" ht="15.75" hidden="false" customHeight="true" outlineLevel="0" collapsed="false">
      <c r="A3397" s="21" t="s">
        <v>62</v>
      </c>
      <c r="B3397" s="36" t="n">
        <v>1</v>
      </c>
      <c r="C3397" s="37" t="s">
        <v>66</v>
      </c>
      <c r="D3397" s="38" t="n">
        <v>6652</v>
      </c>
      <c r="E3397" s="24" t="s">
        <v>98</v>
      </c>
      <c r="F3397" s="15" t="n">
        <f aca="false">IF(ISERROR(SEARCH("2",E3397)),0,1)</f>
        <v>1</v>
      </c>
      <c r="G3397" s="15" t="n">
        <v>0</v>
      </c>
      <c r="H3397" s="2" t="n">
        <f aca="false">MAX(I3397:J3397)</f>
        <v>0</v>
      </c>
      <c r="I3397" s="15" t="n">
        <v>0</v>
      </c>
      <c r="J3397" s="15" t="n">
        <v>0</v>
      </c>
      <c r="K3397" s="15" t="n">
        <v>10.9203331435108</v>
      </c>
      <c r="L3397" s="15" t="n">
        <v>100</v>
      </c>
      <c r="M3397" s="25" t="n">
        <v>10.3768</v>
      </c>
      <c r="N3397" s="0" t="str">
        <f aca="false">A3397&amp;"_"&amp;B3397</f>
        <v>MAW753_1</v>
      </c>
      <c r="O3397" s="0" t="n">
        <f aca="false">HLOOKUP(N3397,UP!$C$15:$AH$16,2,0)</f>
        <v>1</v>
      </c>
    </row>
    <row r="3398" customFormat="false" ht="15.75" hidden="false" customHeight="true" outlineLevel="0" collapsed="false">
      <c r="A3398" s="21" t="s">
        <v>47</v>
      </c>
      <c r="B3398" s="26" t="n">
        <v>1</v>
      </c>
      <c r="C3398" s="27" t="s">
        <v>56</v>
      </c>
      <c r="D3398" s="27" t="n">
        <v>723</v>
      </c>
      <c r="E3398" s="24" t="s">
        <v>92</v>
      </c>
      <c r="F3398" s="15" t="n">
        <v>1</v>
      </c>
      <c r="G3398" s="15" t="n">
        <v>0</v>
      </c>
      <c r="H3398" s="2" t="n">
        <f aca="false">MAX(I3398:J3398)</f>
        <v>0</v>
      </c>
      <c r="I3398" s="15" t="n">
        <v>0</v>
      </c>
      <c r="J3398" s="15" t="n">
        <v>0</v>
      </c>
      <c r="K3398" s="15" t="n">
        <v>13.2016399188232</v>
      </c>
      <c r="L3398" s="15" t="n">
        <v>100</v>
      </c>
      <c r="M3398" s="25" t="n">
        <v>10.3768</v>
      </c>
      <c r="N3398" s="0" t="str">
        <f aca="false">A3398&amp;"_"&amp;B3398</f>
        <v>MAW744_1</v>
      </c>
      <c r="O3398" s="0" t="n">
        <f aca="false">HLOOKUP(N3398,UP!$C$15:$AH$16,2,0)</f>
        <v>0</v>
      </c>
    </row>
    <row r="3399" customFormat="false" ht="15.75" hidden="false" customHeight="true" outlineLevel="0" collapsed="false">
      <c r="A3399" s="21" t="s">
        <v>47</v>
      </c>
      <c r="B3399" s="26" t="n">
        <v>1</v>
      </c>
      <c r="C3399" s="27" t="s">
        <v>56</v>
      </c>
      <c r="D3399" s="27" t="n">
        <v>692</v>
      </c>
      <c r="E3399" s="24" t="s">
        <v>92</v>
      </c>
      <c r="F3399" s="15" t="n">
        <v>1</v>
      </c>
      <c r="G3399" s="15" t="n">
        <v>0</v>
      </c>
      <c r="H3399" s="2" t="n">
        <f aca="false">MAX(I3399:J3399)</f>
        <v>0</v>
      </c>
      <c r="I3399" s="15" t="n">
        <v>0</v>
      </c>
      <c r="J3399" s="15" t="n">
        <v>0</v>
      </c>
      <c r="K3399" s="15" t="n">
        <v>13.2231598285003</v>
      </c>
      <c r="L3399" s="15" t="n">
        <v>100</v>
      </c>
      <c r="M3399" s="25" t="n">
        <v>10.3768</v>
      </c>
      <c r="N3399" s="0" t="str">
        <f aca="false">A3399&amp;"_"&amp;B3399</f>
        <v>MAW744_1</v>
      </c>
      <c r="O3399" s="0" t="n">
        <f aca="false">HLOOKUP(N3399,UP!$C$15:$AH$16,2,0)</f>
        <v>0</v>
      </c>
    </row>
    <row r="3400" customFormat="false" ht="15.75" hidden="false" customHeight="true" outlineLevel="0" collapsed="false">
      <c r="A3400" s="21" t="s">
        <v>47</v>
      </c>
      <c r="B3400" s="26" t="n">
        <v>1</v>
      </c>
      <c r="C3400" s="27" t="s">
        <v>60</v>
      </c>
      <c r="D3400" s="27" t="n">
        <v>832</v>
      </c>
      <c r="E3400" s="24" t="s">
        <v>92</v>
      </c>
      <c r="F3400" s="15" t="n">
        <v>1</v>
      </c>
      <c r="G3400" s="15" t="n">
        <v>0</v>
      </c>
      <c r="H3400" s="2" t="n">
        <f aca="false">MAX(I3400:J3400)</f>
        <v>0</v>
      </c>
      <c r="I3400" s="15" t="n">
        <v>0</v>
      </c>
      <c r="J3400" s="15" t="n">
        <v>0</v>
      </c>
      <c r="K3400" s="15" t="n">
        <v>11.501999023323</v>
      </c>
      <c r="L3400" s="15" t="n">
        <v>100</v>
      </c>
      <c r="M3400" s="25" t="n">
        <v>10.3768</v>
      </c>
      <c r="N3400" s="0" t="str">
        <f aca="false">A3400&amp;"_"&amp;B3400</f>
        <v>MAW744_1</v>
      </c>
      <c r="O3400" s="0" t="n">
        <f aca="false">HLOOKUP(N3400,UP!$C$15:$AH$16,2,0)</f>
        <v>0</v>
      </c>
    </row>
    <row r="3401" customFormat="false" ht="15.75" hidden="false" customHeight="true" outlineLevel="0" collapsed="false">
      <c r="A3401" s="21" t="s">
        <v>47</v>
      </c>
      <c r="B3401" s="26" t="n">
        <v>1</v>
      </c>
      <c r="C3401" s="27" t="s">
        <v>56</v>
      </c>
      <c r="D3401" s="27" t="n">
        <v>812</v>
      </c>
      <c r="E3401" s="24" t="s">
        <v>92</v>
      </c>
      <c r="F3401" s="15" t="n">
        <v>1</v>
      </c>
      <c r="G3401" s="15" t="n">
        <v>0</v>
      </c>
      <c r="H3401" s="2" t="n">
        <f aca="false">MAX(I3401:J3401)</f>
        <v>0</v>
      </c>
      <c r="I3401" s="15" t="n">
        <v>0</v>
      </c>
      <c r="J3401" s="15" t="n">
        <v>0</v>
      </c>
      <c r="K3401" s="15" t="n">
        <v>13.2662781876708</v>
      </c>
      <c r="L3401" s="15" t="n">
        <v>100</v>
      </c>
      <c r="M3401" s="25" t="n">
        <v>10.3768</v>
      </c>
      <c r="N3401" s="0" t="str">
        <f aca="false">A3401&amp;"_"&amp;B3401</f>
        <v>MAW744_1</v>
      </c>
      <c r="O3401" s="0" t="n">
        <f aca="false">HLOOKUP(N3401,UP!$C$15:$AH$16,2,0)</f>
        <v>0</v>
      </c>
    </row>
    <row r="3402" customFormat="false" ht="15.75" hidden="false" customHeight="true" outlineLevel="0" collapsed="false">
      <c r="A3402" s="21" t="s">
        <v>47</v>
      </c>
      <c r="B3402" s="26" t="n">
        <v>3</v>
      </c>
      <c r="C3402" s="27" t="s">
        <v>56</v>
      </c>
      <c r="D3402" s="27" t="n">
        <v>419</v>
      </c>
      <c r="E3402" s="24" t="s">
        <v>92</v>
      </c>
      <c r="F3402" s="15" t="n">
        <v>1</v>
      </c>
      <c r="G3402" s="15" t="n">
        <v>0</v>
      </c>
      <c r="H3402" s="2" t="n">
        <f aca="false">MAX(I3402:J3402)</f>
        <v>0</v>
      </c>
      <c r="I3402" s="15" t="n">
        <v>0</v>
      </c>
      <c r="J3402" s="15" t="n">
        <v>0</v>
      </c>
      <c r="K3402" s="15" t="n">
        <v>10.9252026121239</v>
      </c>
      <c r="L3402" s="15" t="n">
        <v>100</v>
      </c>
      <c r="M3402" s="25" t="n">
        <v>10.3768</v>
      </c>
      <c r="N3402" s="0" t="str">
        <f aca="false">A3402&amp;"_"&amp;B3402</f>
        <v>MAW744_3</v>
      </c>
      <c r="O3402" s="0" t="n">
        <f aca="false">HLOOKUP(N3402,UP!$C$15:$AH$16,2,0)</f>
        <v>1</v>
      </c>
    </row>
    <row r="3403" customFormat="false" ht="15.75" hidden="false" customHeight="true" outlineLevel="0" collapsed="false">
      <c r="A3403" s="21" t="s">
        <v>47</v>
      </c>
      <c r="B3403" s="26" t="n">
        <v>3</v>
      </c>
      <c r="C3403" s="27" t="s">
        <v>56</v>
      </c>
      <c r="D3403" s="27" t="n">
        <v>21</v>
      </c>
      <c r="E3403" s="24" t="s">
        <v>92</v>
      </c>
      <c r="F3403" s="15" t="n">
        <v>1</v>
      </c>
      <c r="G3403" s="15" t="n">
        <v>0</v>
      </c>
      <c r="H3403" s="2" t="n">
        <f aca="false">MAX(I3403:J3403)</f>
        <v>0</v>
      </c>
      <c r="I3403" s="15" t="n">
        <v>0</v>
      </c>
      <c r="J3403" s="15" t="n">
        <v>0</v>
      </c>
      <c r="K3403" s="15" t="n">
        <v>7.35886663176873</v>
      </c>
      <c r="L3403" s="15" t="n">
        <v>100</v>
      </c>
      <c r="M3403" s="25" t="n">
        <v>10.3768</v>
      </c>
      <c r="N3403" s="0" t="str">
        <f aca="false">A3403&amp;"_"&amp;B3403</f>
        <v>MAW744_3</v>
      </c>
      <c r="O3403" s="0" t="n">
        <f aca="false">HLOOKUP(N3403,UP!$C$15:$AH$16,2,0)</f>
        <v>1</v>
      </c>
    </row>
    <row r="3404" customFormat="false" ht="15.75" hidden="false" customHeight="true" outlineLevel="0" collapsed="false">
      <c r="A3404" s="21" t="s">
        <v>47</v>
      </c>
      <c r="B3404" s="26" t="n">
        <v>3</v>
      </c>
      <c r="C3404" s="27" t="s">
        <v>56</v>
      </c>
      <c r="D3404" s="27" t="n">
        <v>459</v>
      </c>
      <c r="E3404" s="24" t="s">
        <v>92</v>
      </c>
      <c r="F3404" s="15" t="n">
        <v>1</v>
      </c>
      <c r="G3404" s="15" t="n">
        <v>0</v>
      </c>
      <c r="H3404" s="2" t="n">
        <f aca="false">MAX(I3404:J3404)</f>
        <v>0</v>
      </c>
      <c r="I3404" s="15" t="n">
        <v>0</v>
      </c>
      <c r="J3404" s="15" t="n">
        <v>0</v>
      </c>
      <c r="K3404" s="15" t="n">
        <v>5.93823843381543</v>
      </c>
      <c r="L3404" s="15" t="n">
        <v>100</v>
      </c>
      <c r="M3404" s="25" t="n">
        <v>10.3768</v>
      </c>
      <c r="N3404" s="0" t="str">
        <f aca="false">A3404&amp;"_"&amp;B3404</f>
        <v>MAW744_3</v>
      </c>
      <c r="O3404" s="0" t="n">
        <f aca="false">HLOOKUP(N3404,UP!$C$15:$AH$16,2,0)</f>
        <v>1</v>
      </c>
    </row>
    <row r="3405" customFormat="false" ht="15.75" hidden="false" customHeight="true" outlineLevel="0" collapsed="false">
      <c r="A3405" s="21" t="s">
        <v>47</v>
      </c>
      <c r="B3405" s="26" t="n">
        <v>4</v>
      </c>
      <c r="C3405" s="27" t="s">
        <v>56</v>
      </c>
      <c r="D3405" s="27" t="n">
        <v>490</v>
      </c>
      <c r="E3405" s="24" t="s">
        <v>92</v>
      </c>
      <c r="F3405" s="15" t="n">
        <v>1</v>
      </c>
      <c r="G3405" s="15" t="n">
        <v>0</v>
      </c>
      <c r="H3405" s="2" t="n">
        <f aca="false">MAX(I3405:J3405)</f>
        <v>0</v>
      </c>
      <c r="I3405" s="15" t="n">
        <v>0</v>
      </c>
      <c r="J3405" s="15" t="n">
        <v>0</v>
      </c>
      <c r="K3405" s="15" t="n">
        <v>16.1494355755947</v>
      </c>
      <c r="L3405" s="15" t="n">
        <v>100</v>
      </c>
      <c r="M3405" s="25" t="n">
        <v>10.3768</v>
      </c>
      <c r="N3405" s="0" t="str">
        <f aca="false">A3405&amp;"_"&amp;B3405</f>
        <v>MAW744_4</v>
      </c>
      <c r="O3405" s="0" t="n">
        <f aca="false">HLOOKUP(N3405,UP!$C$15:$AH$16,2,0)</f>
        <v>0</v>
      </c>
    </row>
    <row r="3406" customFormat="false" ht="15.75" hidden="false" customHeight="true" outlineLevel="0" collapsed="false">
      <c r="A3406" s="21" t="s">
        <v>47</v>
      </c>
      <c r="B3406" s="26" t="n">
        <v>4</v>
      </c>
      <c r="C3406" s="27" t="s">
        <v>71</v>
      </c>
      <c r="D3406" s="27" t="n">
        <v>130</v>
      </c>
      <c r="E3406" s="24" t="s">
        <v>92</v>
      </c>
      <c r="F3406" s="15" t="n">
        <v>1</v>
      </c>
      <c r="G3406" s="15" t="n">
        <v>0</v>
      </c>
      <c r="H3406" s="2" t="n">
        <f aca="false">MAX(I3406:J3406)</f>
        <v>0</v>
      </c>
      <c r="I3406" s="15" t="n">
        <v>0</v>
      </c>
      <c r="J3406" s="15" t="n">
        <v>0</v>
      </c>
      <c r="K3406" s="15" t="n">
        <v>7.49623277054695</v>
      </c>
      <c r="L3406" s="15" t="n">
        <v>100</v>
      </c>
      <c r="M3406" s="25" t="n">
        <v>10.3768</v>
      </c>
      <c r="N3406" s="0" t="str">
        <f aca="false">A3406&amp;"_"&amp;B3406</f>
        <v>MAW744_4</v>
      </c>
      <c r="O3406" s="0" t="n">
        <f aca="false">HLOOKUP(N3406,UP!$C$15:$AH$16,2,0)</f>
        <v>0</v>
      </c>
    </row>
    <row r="3407" customFormat="false" ht="15.75" hidden="false" customHeight="true" outlineLevel="0" collapsed="false">
      <c r="A3407" s="21" t="s">
        <v>47</v>
      </c>
      <c r="B3407" s="26" t="n">
        <v>4</v>
      </c>
      <c r="C3407" s="27" t="s">
        <v>56</v>
      </c>
      <c r="D3407" s="27" t="n">
        <v>119</v>
      </c>
      <c r="E3407" s="24" t="s">
        <v>92</v>
      </c>
      <c r="F3407" s="15" t="n">
        <v>1</v>
      </c>
      <c r="G3407" s="15" t="n">
        <v>0</v>
      </c>
      <c r="H3407" s="2" t="n">
        <f aca="false">MAX(I3407:J3407)</f>
        <v>0</v>
      </c>
      <c r="I3407" s="15" t="n">
        <v>0</v>
      </c>
      <c r="J3407" s="15" t="n">
        <v>0</v>
      </c>
      <c r="K3407" s="15" t="n">
        <v>7.38761220454908</v>
      </c>
      <c r="L3407" s="15" t="n">
        <v>100</v>
      </c>
      <c r="M3407" s="25" t="n">
        <v>10.3768</v>
      </c>
      <c r="N3407" s="0" t="str">
        <f aca="false">A3407&amp;"_"&amp;B3407</f>
        <v>MAW744_4</v>
      </c>
      <c r="O3407" s="0" t="n">
        <f aca="false">HLOOKUP(N3407,UP!$C$15:$AH$16,2,0)</f>
        <v>0</v>
      </c>
    </row>
    <row r="3408" customFormat="false" ht="15.75" hidden="false" customHeight="true" outlineLevel="0" collapsed="false">
      <c r="A3408" s="21" t="s">
        <v>47</v>
      </c>
      <c r="B3408" s="26" t="n">
        <v>4</v>
      </c>
      <c r="C3408" s="27" t="s">
        <v>56</v>
      </c>
      <c r="D3408" s="27" t="n">
        <v>143</v>
      </c>
      <c r="E3408" s="24" t="s">
        <v>92</v>
      </c>
      <c r="F3408" s="15" t="n">
        <v>1</v>
      </c>
      <c r="G3408" s="15" t="n">
        <v>0</v>
      </c>
      <c r="H3408" s="2" t="n">
        <f aca="false">MAX(I3408:J3408)</f>
        <v>0</v>
      </c>
      <c r="I3408" s="15" t="n">
        <v>0</v>
      </c>
      <c r="J3408" s="15" t="n">
        <v>0</v>
      </c>
      <c r="K3408" s="15" t="n">
        <v>14.4946801851326</v>
      </c>
      <c r="L3408" s="15" t="n">
        <v>100</v>
      </c>
      <c r="M3408" s="25" t="n">
        <v>10.3768</v>
      </c>
      <c r="N3408" s="0" t="str">
        <f aca="false">A3408&amp;"_"&amp;B3408</f>
        <v>MAW744_4</v>
      </c>
      <c r="O3408" s="0" t="n">
        <f aca="false">HLOOKUP(N3408,UP!$C$15:$AH$16,2,0)</f>
        <v>0</v>
      </c>
    </row>
    <row r="3409" customFormat="false" ht="15.75" hidden="false" customHeight="true" outlineLevel="0" collapsed="false">
      <c r="A3409" s="21" t="s">
        <v>47</v>
      </c>
      <c r="B3409" s="26" t="n">
        <v>4</v>
      </c>
      <c r="C3409" s="27" t="s">
        <v>56</v>
      </c>
      <c r="D3409" s="27" t="n">
        <v>144</v>
      </c>
      <c r="E3409" s="24" t="s">
        <v>92</v>
      </c>
      <c r="F3409" s="15" t="n">
        <v>1</v>
      </c>
      <c r="G3409" s="15" t="n">
        <v>0</v>
      </c>
      <c r="H3409" s="2" t="n">
        <f aca="false">MAX(I3409:J3409)</f>
        <v>0</v>
      </c>
      <c r="I3409" s="15" t="n">
        <v>0</v>
      </c>
      <c r="J3409" s="15" t="n">
        <v>0</v>
      </c>
      <c r="K3409" s="15" t="n">
        <v>7.42829582941307</v>
      </c>
      <c r="L3409" s="15" t="n">
        <v>100</v>
      </c>
      <c r="M3409" s="25" t="n">
        <v>10.3768</v>
      </c>
      <c r="N3409" s="0" t="str">
        <f aca="false">A3409&amp;"_"&amp;B3409</f>
        <v>MAW744_4</v>
      </c>
      <c r="O3409" s="0" t="n">
        <f aca="false">HLOOKUP(N3409,UP!$C$15:$AH$16,2,0)</f>
        <v>0</v>
      </c>
    </row>
    <row r="3410" customFormat="false" ht="15.75" hidden="false" customHeight="true" outlineLevel="0" collapsed="false">
      <c r="A3410" s="21" t="s">
        <v>47</v>
      </c>
      <c r="B3410" s="26" t="n">
        <v>4</v>
      </c>
      <c r="C3410" s="27" t="s">
        <v>56</v>
      </c>
      <c r="D3410" s="27" t="n">
        <v>140</v>
      </c>
      <c r="E3410" s="24" t="s">
        <v>92</v>
      </c>
      <c r="F3410" s="15" t="n">
        <v>1</v>
      </c>
      <c r="G3410" s="15" t="n">
        <v>0</v>
      </c>
      <c r="H3410" s="2" t="n">
        <f aca="false">MAX(I3410:J3410)</f>
        <v>0</v>
      </c>
      <c r="I3410" s="15" t="n">
        <v>0</v>
      </c>
      <c r="J3410" s="15" t="n">
        <v>0</v>
      </c>
      <c r="K3410" s="15" t="n">
        <v>9.17392178738023</v>
      </c>
      <c r="L3410" s="15" t="n">
        <v>100</v>
      </c>
      <c r="M3410" s="25" t="n">
        <v>10.3768</v>
      </c>
      <c r="N3410" s="0" t="str">
        <f aca="false">A3410&amp;"_"&amp;B3410</f>
        <v>MAW744_4</v>
      </c>
      <c r="O3410" s="0" t="n">
        <f aca="false">HLOOKUP(N3410,UP!$C$15:$AH$16,2,0)</f>
        <v>0</v>
      </c>
    </row>
    <row r="3411" customFormat="false" ht="15.75" hidden="false" customHeight="true" outlineLevel="0" collapsed="false">
      <c r="A3411" s="21" t="s">
        <v>47</v>
      </c>
      <c r="B3411" s="26" t="n">
        <v>4</v>
      </c>
      <c r="C3411" s="27" t="s">
        <v>56</v>
      </c>
      <c r="D3411" s="27" t="n">
        <v>393</v>
      </c>
      <c r="E3411" s="24" t="s">
        <v>92</v>
      </c>
      <c r="F3411" s="15" t="n">
        <v>1</v>
      </c>
      <c r="G3411" s="15" t="n">
        <v>0</v>
      </c>
      <c r="H3411" s="2" t="n">
        <f aca="false">MAX(I3411:J3411)</f>
        <v>0</v>
      </c>
      <c r="I3411" s="15" t="n">
        <v>0</v>
      </c>
      <c r="J3411" s="15" t="n">
        <v>0</v>
      </c>
      <c r="K3411" s="15" t="n">
        <v>12.6262179544101</v>
      </c>
      <c r="L3411" s="15" t="n">
        <v>100</v>
      </c>
      <c r="M3411" s="25" t="n">
        <v>10.3768</v>
      </c>
      <c r="N3411" s="0" t="str">
        <f aca="false">A3411&amp;"_"&amp;B3411</f>
        <v>MAW744_4</v>
      </c>
      <c r="O3411" s="0" t="n">
        <f aca="false">HLOOKUP(N3411,UP!$C$15:$AH$16,2,0)</f>
        <v>0</v>
      </c>
    </row>
    <row r="3412" customFormat="false" ht="15.75" hidden="false" customHeight="true" outlineLevel="0" collapsed="false">
      <c r="A3412" s="21" t="s">
        <v>47</v>
      </c>
      <c r="B3412" s="26" t="n">
        <v>3</v>
      </c>
      <c r="C3412" s="27" t="s">
        <v>56</v>
      </c>
      <c r="D3412" s="27" t="n">
        <v>455</v>
      </c>
      <c r="E3412" s="24" t="s">
        <v>92</v>
      </c>
      <c r="F3412" s="15" t="n">
        <v>1</v>
      </c>
      <c r="G3412" s="15" t="n">
        <v>0</v>
      </c>
      <c r="H3412" s="2" t="n">
        <f aca="false">MAX(I3412:J3412)</f>
        <v>0</v>
      </c>
      <c r="I3412" s="15" t="n">
        <v>0</v>
      </c>
      <c r="J3412" s="15" t="n">
        <v>0</v>
      </c>
      <c r="K3412" s="15" t="n">
        <v>11.7726472304297</v>
      </c>
      <c r="L3412" s="15" t="n">
        <v>100</v>
      </c>
      <c r="M3412" s="25" t="n">
        <v>10.3768</v>
      </c>
      <c r="N3412" s="0" t="str">
        <f aca="false">A3412&amp;"_"&amp;B3412</f>
        <v>MAW744_3</v>
      </c>
      <c r="O3412" s="0" t="n">
        <f aca="false">HLOOKUP(N3412,UP!$C$15:$AH$16,2,0)</f>
        <v>1</v>
      </c>
    </row>
    <row r="3413" customFormat="false" ht="15.75" hidden="false" customHeight="true" outlineLevel="0" collapsed="false">
      <c r="A3413" s="21" t="s">
        <v>47</v>
      </c>
      <c r="B3413" s="26" t="n">
        <v>3</v>
      </c>
      <c r="C3413" s="27" t="s">
        <v>56</v>
      </c>
      <c r="D3413" s="27" t="n">
        <v>270</v>
      </c>
      <c r="E3413" s="24" t="s">
        <v>92</v>
      </c>
      <c r="F3413" s="15" t="n">
        <v>1</v>
      </c>
      <c r="G3413" s="15" t="n">
        <v>0</v>
      </c>
      <c r="H3413" s="2" t="n">
        <f aca="false">MAX(I3413:J3413)</f>
        <v>0</v>
      </c>
      <c r="I3413" s="15" t="n">
        <v>0</v>
      </c>
      <c r="J3413" s="15" t="n">
        <v>0</v>
      </c>
      <c r="K3413" s="15" t="n">
        <v>8.83855677160953</v>
      </c>
      <c r="L3413" s="15" t="n">
        <v>100</v>
      </c>
      <c r="M3413" s="25" t="n">
        <v>10.3768</v>
      </c>
      <c r="N3413" s="0" t="str">
        <f aca="false">A3413&amp;"_"&amp;B3413</f>
        <v>MAW744_3</v>
      </c>
      <c r="O3413" s="0" t="n">
        <f aca="false">HLOOKUP(N3413,UP!$C$15:$AH$16,2,0)</f>
        <v>1</v>
      </c>
    </row>
    <row r="3414" customFormat="false" ht="15.75" hidden="false" customHeight="true" outlineLevel="0" collapsed="false">
      <c r="A3414" s="21" t="s">
        <v>47</v>
      </c>
      <c r="B3414" s="26" t="n">
        <v>3</v>
      </c>
      <c r="C3414" s="27" t="s">
        <v>105</v>
      </c>
      <c r="D3414" s="27" t="n">
        <v>49</v>
      </c>
      <c r="E3414" s="24" t="s">
        <v>92</v>
      </c>
      <c r="F3414" s="15" t="n">
        <v>1</v>
      </c>
      <c r="G3414" s="15" t="n">
        <v>0</v>
      </c>
      <c r="H3414" s="2" t="n">
        <f aca="false">MAX(I3414:J3414)</f>
        <v>0</v>
      </c>
      <c r="I3414" s="15" t="n">
        <v>0</v>
      </c>
      <c r="J3414" s="15" t="n">
        <v>0</v>
      </c>
      <c r="K3414" s="15" t="n">
        <v>6.72889876490764</v>
      </c>
      <c r="L3414" s="15" t="n">
        <v>100</v>
      </c>
      <c r="M3414" s="25" t="n">
        <v>10.3768</v>
      </c>
      <c r="N3414" s="0" t="str">
        <f aca="false">A3414&amp;"_"&amp;B3414</f>
        <v>MAW744_3</v>
      </c>
      <c r="O3414" s="0" t="n">
        <f aca="false">HLOOKUP(N3414,UP!$C$15:$AH$16,2,0)</f>
        <v>1</v>
      </c>
    </row>
    <row r="3415" customFormat="false" ht="15.75" hidden="false" customHeight="true" outlineLevel="0" collapsed="false">
      <c r="A3415" s="21" t="s">
        <v>47</v>
      </c>
      <c r="B3415" s="26" t="n">
        <v>3</v>
      </c>
      <c r="C3415" s="27" t="s">
        <v>105</v>
      </c>
      <c r="D3415" s="27" t="n">
        <v>461</v>
      </c>
      <c r="E3415" s="24" t="s">
        <v>92</v>
      </c>
      <c r="F3415" s="15" t="n">
        <v>1</v>
      </c>
      <c r="G3415" s="15" t="n">
        <v>0</v>
      </c>
      <c r="H3415" s="2" t="n">
        <f aca="false">MAX(I3415:J3415)</f>
        <v>0</v>
      </c>
      <c r="I3415" s="15" t="n">
        <v>0</v>
      </c>
      <c r="J3415" s="15" t="n">
        <v>0</v>
      </c>
      <c r="K3415" s="15" t="n">
        <v>17.6742861098308</v>
      </c>
      <c r="L3415" s="15" t="n">
        <v>100</v>
      </c>
      <c r="M3415" s="25" t="n">
        <v>10.3768</v>
      </c>
      <c r="N3415" s="0" t="str">
        <f aca="false">A3415&amp;"_"&amp;B3415</f>
        <v>MAW744_3</v>
      </c>
      <c r="O3415" s="0" t="n">
        <f aca="false">HLOOKUP(N3415,UP!$C$15:$AH$16,2,0)</f>
        <v>1</v>
      </c>
    </row>
    <row r="3416" customFormat="false" ht="15.75" hidden="false" customHeight="true" outlineLevel="0" collapsed="false">
      <c r="A3416" s="21" t="s">
        <v>47</v>
      </c>
      <c r="B3416" s="26" t="n">
        <v>2</v>
      </c>
      <c r="C3416" s="27" t="s">
        <v>56</v>
      </c>
      <c r="D3416" s="27" t="n">
        <v>620</v>
      </c>
      <c r="E3416" s="24" t="s">
        <v>92</v>
      </c>
      <c r="F3416" s="15" t="n">
        <v>1</v>
      </c>
      <c r="G3416" s="15" t="n">
        <v>0</v>
      </c>
      <c r="H3416" s="2" t="n">
        <f aca="false">MAX(I3416:J3416)</f>
        <v>0</v>
      </c>
      <c r="I3416" s="15" t="n">
        <v>0</v>
      </c>
      <c r="J3416" s="15" t="n">
        <v>0</v>
      </c>
      <c r="K3416" s="15" t="n">
        <v>10.8695964221553</v>
      </c>
      <c r="L3416" s="15" t="n">
        <v>100</v>
      </c>
      <c r="M3416" s="25" t="n">
        <v>10.3768</v>
      </c>
      <c r="N3416" s="0" t="str">
        <f aca="false">A3416&amp;"_"&amp;B3416</f>
        <v>MAW744_2</v>
      </c>
      <c r="O3416" s="0" t="n">
        <f aca="false">HLOOKUP(N3416,UP!$C$15:$AH$16,2,0)</f>
        <v>1</v>
      </c>
    </row>
    <row r="3417" customFormat="false" ht="15.75" hidden="false" customHeight="true" outlineLevel="0" collapsed="false">
      <c r="A3417" s="21" t="s">
        <v>47</v>
      </c>
      <c r="B3417" s="12" t="n">
        <v>5</v>
      </c>
      <c r="C3417" s="29" t="s">
        <v>56</v>
      </c>
      <c r="D3417" s="30" t="n">
        <v>7213</v>
      </c>
      <c r="E3417" s="24" t="s">
        <v>92</v>
      </c>
      <c r="F3417" s="15" t="n">
        <v>1</v>
      </c>
      <c r="G3417" s="15" t="n">
        <v>0</v>
      </c>
      <c r="H3417" s="2" t="n">
        <f aca="false">MAX(I3417:J3417)</f>
        <v>0</v>
      </c>
      <c r="I3417" s="15" t="n">
        <v>0</v>
      </c>
      <c r="J3417" s="15" t="n">
        <v>0</v>
      </c>
      <c r="K3417" s="15" t="n">
        <v>13.0098064174134</v>
      </c>
      <c r="L3417" s="15" t="n">
        <v>100</v>
      </c>
      <c r="M3417" s="25" t="n">
        <v>10.3768</v>
      </c>
      <c r="N3417" s="0" t="str">
        <f aca="false">A3417&amp;"_"&amp;B3417</f>
        <v>MAW744_5</v>
      </c>
      <c r="O3417" s="0" t="n">
        <f aca="false">HLOOKUP(N3417,UP!$C$15:$AH$16,2,0)</f>
        <v>0</v>
      </c>
    </row>
    <row r="3418" customFormat="false" ht="15.75" hidden="false" customHeight="true" outlineLevel="0" collapsed="false">
      <c r="A3418" s="21" t="s">
        <v>55</v>
      </c>
      <c r="B3418" s="26" t="n">
        <v>2</v>
      </c>
      <c r="C3418" s="27" t="s">
        <v>57</v>
      </c>
      <c r="D3418" s="27" t="n">
        <v>1150</v>
      </c>
      <c r="E3418" s="24" t="s">
        <v>92</v>
      </c>
      <c r="F3418" s="15" t="n">
        <v>1</v>
      </c>
      <c r="G3418" s="15" t="n">
        <v>0</v>
      </c>
      <c r="H3418" s="2" t="n">
        <f aca="false">MAX(I3418:J3418)</f>
        <v>0</v>
      </c>
      <c r="I3418" s="15" t="n">
        <v>0</v>
      </c>
      <c r="J3418" s="15" t="n">
        <v>0</v>
      </c>
      <c r="K3418" s="15" t="n">
        <v>8.87099371575784</v>
      </c>
      <c r="L3418" s="15" t="n">
        <v>100</v>
      </c>
      <c r="M3418" s="25" t="n">
        <v>10.3768</v>
      </c>
      <c r="N3418" s="0" t="str">
        <f aca="false">A3418&amp;"_"&amp;B3418</f>
        <v>MAW745_2</v>
      </c>
      <c r="O3418" s="0" t="n">
        <f aca="false">HLOOKUP(N3418,UP!$C$15:$AH$16,2,0)</f>
        <v>0</v>
      </c>
    </row>
    <row r="3419" customFormat="false" ht="15.75" hidden="false" customHeight="true" outlineLevel="0" collapsed="false">
      <c r="A3419" s="21" t="s">
        <v>55</v>
      </c>
      <c r="B3419" s="26" t="n">
        <v>2</v>
      </c>
      <c r="C3419" s="27" t="s">
        <v>79</v>
      </c>
      <c r="D3419" s="27" t="n">
        <v>1151</v>
      </c>
      <c r="E3419" s="24" t="s">
        <v>92</v>
      </c>
      <c r="F3419" s="15" t="n">
        <v>1</v>
      </c>
      <c r="G3419" s="15" t="n">
        <v>0</v>
      </c>
      <c r="H3419" s="2" t="n">
        <f aca="false">MAX(I3419:J3419)</f>
        <v>0</v>
      </c>
      <c r="I3419" s="15" t="n">
        <v>0</v>
      </c>
      <c r="J3419" s="15" t="n">
        <v>0</v>
      </c>
      <c r="K3419" s="15" t="n">
        <v>11.9053402501357</v>
      </c>
      <c r="L3419" s="15" t="n">
        <v>100</v>
      </c>
      <c r="M3419" s="25" t="n">
        <v>10.3768</v>
      </c>
      <c r="N3419" s="0" t="str">
        <f aca="false">A3419&amp;"_"&amp;B3419</f>
        <v>MAW745_2</v>
      </c>
      <c r="O3419" s="0" t="n">
        <f aca="false">HLOOKUP(N3419,UP!$C$15:$AH$16,2,0)</f>
        <v>0</v>
      </c>
    </row>
    <row r="3420" customFormat="false" ht="15.75" hidden="false" customHeight="true" outlineLevel="0" collapsed="false">
      <c r="A3420" s="21" t="s">
        <v>55</v>
      </c>
      <c r="B3420" s="26" t="n">
        <v>2</v>
      </c>
      <c r="C3420" s="27" t="s">
        <v>56</v>
      </c>
      <c r="D3420" s="27" t="n">
        <v>1345</v>
      </c>
      <c r="E3420" s="24" t="s">
        <v>92</v>
      </c>
      <c r="F3420" s="15" t="n">
        <v>1</v>
      </c>
      <c r="G3420" s="15" t="n">
        <v>0</v>
      </c>
      <c r="H3420" s="2" t="n">
        <f aca="false">MAX(I3420:J3420)</f>
        <v>0</v>
      </c>
      <c r="I3420" s="15" t="n">
        <v>0</v>
      </c>
      <c r="J3420" s="15" t="n">
        <v>0</v>
      </c>
      <c r="K3420" s="15" t="n">
        <v>7.79162101980072</v>
      </c>
      <c r="L3420" s="15" t="n">
        <v>100</v>
      </c>
      <c r="M3420" s="25" t="n">
        <v>10.3768</v>
      </c>
      <c r="N3420" s="0" t="str">
        <f aca="false">A3420&amp;"_"&amp;B3420</f>
        <v>MAW745_2</v>
      </c>
      <c r="O3420" s="0" t="n">
        <f aca="false">HLOOKUP(N3420,UP!$C$15:$AH$16,2,0)</f>
        <v>0</v>
      </c>
    </row>
    <row r="3421" customFormat="false" ht="15.75" hidden="false" customHeight="true" outlineLevel="0" collapsed="false">
      <c r="A3421" s="21" t="s">
        <v>55</v>
      </c>
      <c r="B3421" s="26" t="n">
        <v>2</v>
      </c>
      <c r="C3421" s="27" t="s">
        <v>56</v>
      </c>
      <c r="D3421" s="27" t="n">
        <v>1343</v>
      </c>
      <c r="E3421" s="24" t="s">
        <v>92</v>
      </c>
      <c r="F3421" s="15" t="n">
        <v>1</v>
      </c>
      <c r="G3421" s="15" t="n">
        <v>0</v>
      </c>
      <c r="H3421" s="2" t="n">
        <f aca="false">MAX(I3421:J3421)</f>
        <v>0</v>
      </c>
      <c r="I3421" s="15" t="n">
        <v>0</v>
      </c>
      <c r="J3421" s="15" t="n">
        <v>0</v>
      </c>
      <c r="K3421" s="15" t="n">
        <v>10.0422579968325</v>
      </c>
      <c r="L3421" s="15" t="n">
        <v>100</v>
      </c>
      <c r="M3421" s="25" t="n">
        <v>10.3768</v>
      </c>
      <c r="N3421" s="0" t="str">
        <f aca="false">A3421&amp;"_"&amp;B3421</f>
        <v>MAW745_2</v>
      </c>
      <c r="O3421" s="0" t="n">
        <f aca="false">HLOOKUP(N3421,UP!$C$15:$AH$16,2,0)</f>
        <v>0</v>
      </c>
    </row>
    <row r="3422" customFormat="false" ht="15.75" hidden="false" customHeight="true" outlineLevel="0" collapsed="false">
      <c r="A3422" s="21" t="s">
        <v>55</v>
      </c>
      <c r="B3422" s="26" t="n">
        <v>2</v>
      </c>
      <c r="C3422" s="27" t="s">
        <v>66</v>
      </c>
      <c r="D3422" s="27" t="n">
        <v>1525</v>
      </c>
      <c r="E3422" s="24" t="s">
        <v>92</v>
      </c>
      <c r="F3422" s="15" t="n">
        <v>1</v>
      </c>
      <c r="G3422" s="15" t="n">
        <v>0</v>
      </c>
      <c r="H3422" s="2" t="n">
        <f aca="false">MAX(I3422:J3422)</f>
        <v>0</v>
      </c>
      <c r="I3422" s="15" t="n">
        <v>0</v>
      </c>
      <c r="J3422" s="15" t="n">
        <v>0</v>
      </c>
      <c r="K3422" s="15" t="n">
        <v>11.1262645419536</v>
      </c>
      <c r="L3422" s="15" t="n">
        <v>100</v>
      </c>
      <c r="M3422" s="25" t="n">
        <v>10.3768</v>
      </c>
      <c r="N3422" s="0" t="str">
        <f aca="false">A3422&amp;"_"&amp;B3422</f>
        <v>MAW745_2</v>
      </c>
      <c r="O3422" s="0" t="n">
        <f aca="false">HLOOKUP(N3422,UP!$C$15:$AH$16,2,0)</f>
        <v>0</v>
      </c>
    </row>
    <row r="3423" customFormat="false" ht="15.75" hidden="false" customHeight="true" outlineLevel="0" collapsed="false">
      <c r="A3423" s="21" t="s">
        <v>55</v>
      </c>
      <c r="B3423" s="26" t="n">
        <v>2</v>
      </c>
      <c r="C3423" s="27" t="s">
        <v>56</v>
      </c>
      <c r="D3423" s="27" t="n">
        <v>1611</v>
      </c>
      <c r="E3423" s="24" t="s">
        <v>92</v>
      </c>
      <c r="F3423" s="15" t="n">
        <v>1</v>
      </c>
      <c r="G3423" s="15" t="n">
        <v>0</v>
      </c>
      <c r="H3423" s="2" t="n">
        <f aca="false">MAX(I3423:J3423)</f>
        <v>0</v>
      </c>
      <c r="I3423" s="15" t="n">
        <v>0</v>
      </c>
      <c r="J3423" s="15" t="n">
        <v>0</v>
      </c>
      <c r="K3423" s="15" t="n">
        <v>11.8189857220702</v>
      </c>
      <c r="L3423" s="15" t="n">
        <v>100</v>
      </c>
      <c r="M3423" s="25" t="n">
        <v>10.3768</v>
      </c>
      <c r="N3423" s="0" t="str">
        <f aca="false">A3423&amp;"_"&amp;B3423</f>
        <v>MAW745_2</v>
      </c>
      <c r="O3423" s="0" t="n">
        <f aca="false">HLOOKUP(N3423,UP!$C$15:$AH$16,2,0)</f>
        <v>0</v>
      </c>
    </row>
    <row r="3424" customFormat="false" ht="15.75" hidden="false" customHeight="true" outlineLevel="0" collapsed="false">
      <c r="A3424" s="21" t="s">
        <v>55</v>
      </c>
      <c r="B3424" s="26" t="n">
        <v>2</v>
      </c>
      <c r="C3424" s="27" t="s">
        <v>100</v>
      </c>
      <c r="D3424" s="27" t="n">
        <v>1103</v>
      </c>
      <c r="E3424" s="24" t="s">
        <v>92</v>
      </c>
      <c r="F3424" s="15" t="n">
        <v>1</v>
      </c>
      <c r="G3424" s="15" t="n">
        <v>0</v>
      </c>
      <c r="H3424" s="2" t="n">
        <f aca="false">MAX(I3424:J3424)</f>
        <v>0</v>
      </c>
      <c r="I3424" s="15" t="n">
        <v>0</v>
      </c>
      <c r="J3424" s="15" t="n">
        <v>0</v>
      </c>
      <c r="K3424" s="15" t="n">
        <v>12.1329879077965</v>
      </c>
      <c r="L3424" s="15" t="n">
        <v>100</v>
      </c>
      <c r="M3424" s="25" t="n">
        <v>10.3768</v>
      </c>
      <c r="N3424" s="0" t="str">
        <f aca="false">A3424&amp;"_"&amp;B3424</f>
        <v>MAW745_2</v>
      </c>
      <c r="O3424" s="0" t="n">
        <f aca="false">HLOOKUP(N3424,UP!$C$15:$AH$16,2,0)</f>
        <v>0</v>
      </c>
    </row>
    <row r="3425" customFormat="false" ht="15.75" hidden="false" customHeight="true" outlineLevel="0" collapsed="false">
      <c r="A3425" s="21" t="s">
        <v>55</v>
      </c>
      <c r="B3425" s="26" t="n">
        <v>2</v>
      </c>
      <c r="C3425" s="27" t="s">
        <v>56</v>
      </c>
      <c r="D3425" s="27" t="n">
        <v>1449</v>
      </c>
      <c r="E3425" s="24" t="s">
        <v>92</v>
      </c>
      <c r="F3425" s="15" t="n">
        <v>1</v>
      </c>
      <c r="G3425" s="15" t="n">
        <v>0</v>
      </c>
      <c r="H3425" s="2" t="n">
        <f aca="false">MAX(I3425:J3425)</f>
        <v>0</v>
      </c>
      <c r="I3425" s="15" t="n">
        <v>0</v>
      </c>
      <c r="J3425" s="15" t="n">
        <v>0</v>
      </c>
      <c r="K3425" s="15" t="n">
        <v>5.5417694409324</v>
      </c>
      <c r="L3425" s="15" t="n">
        <v>100</v>
      </c>
      <c r="M3425" s="25" t="n">
        <v>10.3768</v>
      </c>
      <c r="N3425" s="0" t="str">
        <f aca="false">A3425&amp;"_"&amp;B3425</f>
        <v>MAW745_2</v>
      </c>
      <c r="O3425" s="0" t="n">
        <f aca="false">HLOOKUP(N3425,UP!$C$15:$AH$16,2,0)</f>
        <v>0</v>
      </c>
    </row>
    <row r="3426" customFormat="false" ht="15.75" hidden="false" customHeight="true" outlineLevel="0" collapsed="false">
      <c r="A3426" s="21" t="s">
        <v>55</v>
      </c>
      <c r="B3426" s="26" t="n">
        <v>2</v>
      </c>
      <c r="C3426" s="27" t="s">
        <v>56</v>
      </c>
      <c r="D3426" s="27" t="n">
        <v>1322</v>
      </c>
      <c r="E3426" s="24" t="s">
        <v>92</v>
      </c>
      <c r="F3426" s="15" t="n">
        <v>1</v>
      </c>
      <c r="G3426" s="15" t="n">
        <v>0</v>
      </c>
      <c r="H3426" s="2" t="n">
        <f aca="false">MAX(I3426:J3426)</f>
        <v>0</v>
      </c>
      <c r="I3426" s="15" t="n">
        <v>0</v>
      </c>
      <c r="J3426" s="15" t="n">
        <v>0</v>
      </c>
      <c r="K3426" s="15" t="n">
        <v>8.52188423212767</v>
      </c>
      <c r="L3426" s="15" t="n">
        <v>100</v>
      </c>
      <c r="M3426" s="25" t="n">
        <v>10.3768</v>
      </c>
      <c r="N3426" s="0" t="str">
        <f aca="false">A3426&amp;"_"&amp;B3426</f>
        <v>MAW745_2</v>
      </c>
      <c r="O3426" s="0" t="n">
        <f aca="false">HLOOKUP(N3426,UP!$C$15:$AH$16,2,0)</f>
        <v>0</v>
      </c>
    </row>
    <row r="3427" customFormat="false" ht="15.75" hidden="false" customHeight="true" outlineLevel="0" collapsed="false">
      <c r="A3427" s="21" t="s">
        <v>55</v>
      </c>
      <c r="B3427" s="47" t="n">
        <v>2</v>
      </c>
      <c r="C3427" s="48" t="s">
        <v>56</v>
      </c>
      <c r="D3427" s="48" t="n">
        <v>1326</v>
      </c>
      <c r="E3427" s="24" t="s">
        <v>92</v>
      </c>
      <c r="F3427" s="15" t="n">
        <v>1</v>
      </c>
      <c r="G3427" s="15" t="n">
        <v>0</v>
      </c>
      <c r="H3427" s="2" t="n">
        <f aca="false">MAX(I3427:J3427)</f>
        <v>0</v>
      </c>
      <c r="I3427" s="15" t="n">
        <v>0</v>
      </c>
      <c r="J3427" s="15" t="n">
        <v>0</v>
      </c>
      <c r="K3427" s="15" t="n">
        <v>13.9077914075338</v>
      </c>
      <c r="L3427" s="15" t="n">
        <v>100</v>
      </c>
      <c r="M3427" s="25" t="n">
        <v>10.3768</v>
      </c>
      <c r="N3427" s="0" t="str">
        <f aca="false">A3427&amp;"_"&amp;B3427</f>
        <v>MAW745_2</v>
      </c>
      <c r="O3427" s="0" t="n">
        <f aca="false">HLOOKUP(N3427,UP!$C$15:$AH$16,2,0)</f>
        <v>0</v>
      </c>
    </row>
    <row r="3428" customFormat="false" ht="15.75" hidden="false" customHeight="true" outlineLevel="0" collapsed="false">
      <c r="A3428" s="21" t="s">
        <v>55</v>
      </c>
      <c r="B3428" s="26" t="n">
        <v>2</v>
      </c>
      <c r="C3428" s="27" t="s">
        <v>56</v>
      </c>
      <c r="D3428" s="27" t="n">
        <v>1101</v>
      </c>
      <c r="E3428" s="24" t="s">
        <v>92</v>
      </c>
      <c r="F3428" s="15" t="n">
        <v>1</v>
      </c>
      <c r="G3428" s="15" t="n">
        <v>0</v>
      </c>
      <c r="H3428" s="2" t="n">
        <f aca="false">MAX(I3428:J3428)</f>
        <v>0</v>
      </c>
      <c r="I3428" s="15" t="n">
        <v>0</v>
      </c>
      <c r="J3428" s="15" t="n">
        <v>0</v>
      </c>
      <c r="K3428" s="15" t="n">
        <v>5.5417694409324</v>
      </c>
      <c r="L3428" s="15" t="n">
        <v>100</v>
      </c>
      <c r="M3428" s="25" t="n">
        <v>10.3768</v>
      </c>
      <c r="N3428" s="0" t="str">
        <f aca="false">A3428&amp;"_"&amp;B3428</f>
        <v>MAW745_2</v>
      </c>
      <c r="O3428" s="0" t="n">
        <f aca="false">HLOOKUP(N3428,UP!$C$15:$AH$16,2,0)</f>
        <v>0</v>
      </c>
    </row>
    <row r="3429" customFormat="false" ht="15.75" hidden="false" customHeight="true" outlineLevel="0" collapsed="false">
      <c r="A3429" s="21" t="s">
        <v>55</v>
      </c>
      <c r="B3429" s="26" t="n">
        <v>1</v>
      </c>
      <c r="C3429" s="27" t="s">
        <v>67</v>
      </c>
      <c r="D3429" s="27" t="n">
        <v>1445</v>
      </c>
      <c r="E3429" s="24" t="s">
        <v>92</v>
      </c>
      <c r="F3429" s="15" t="n">
        <v>1</v>
      </c>
      <c r="G3429" s="15" t="n">
        <v>0</v>
      </c>
      <c r="H3429" s="2" t="n">
        <f aca="false">MAX(I3429:J3429)</f>
        <v>0</v>
      </c>
      <c r="I3429" s="15" t="n">
        <v>0</v>
      </c>
      <c r="J3429" s="15" t="n">
        <v>0</v>
      </c>
      <c r="K3429" s="15" t="n">
        <v>12.7185022386093</v>
      </c>
      <c r="L3429" s="15" t="n">
        <v>100</v>
      </c>
      <c r="M3429" s="25" t="n">
        <v>10.3768</v>
      </c>
      <c r="N3429" s="0" t="str">
        <f aca="false">A3429&amp;"_"&amp;B3429</f>
        <v>MAW745_1</v>
      </c>
      <c r="O3429" s="0" t="n">
        <f aca="false">HLOOKUP(N3429,UP!$C$15:$AH$16,2,0)</f>
        <v>0</v>
      </c>
    </row>
    <row r="3430" customFormat="false" ht="15.75" hidden="false" customHeight="true" outlineLevel="0" collapsed="false">
      <c r="A3430" s="21" t="s">
        <v>55</v>
      </c>
      <c r="B3430" s="26" t="n">
        <v>1</v>
      </c>
      <c r="C3430" s="27" t="s">
        <v>83</v>
      </c>
      <c r="D3430" s="27" t="n">
        <v>1273</v>
      </c>
      <c r="E3430" s="24" t="s">
        <v>92</v>
      </c>
      <c r="F3430" s="15" t="n">
        <v>1</v>
      </c>
      <c r="G3430" s="15" t="n">
        <v>0</v>
      </c>
      <c r="H3430" s="2" t="n">
        <f aca="false">MAX(I3430:J3430)</f>
        <v>0</v>
      </c>
      <c r="I3430" s="15" t="n">
        <v>0</v>
      </c>
      <c r="J3430" s="15" t="n">
        <v>0</v>
      </c>
      <c r="K3430" s="15" t="n">
        <v>13.6250873386189</v>
      </c>
      <c r="L3430" s="15" t="n">
        <v>100</v>
      </c>
      <c r="M3430" s="25" t="n">
        <v>10.3768</v>
      </c>
      <c r="N3430" s="0" t="str">
        <f aca="false">A3430&amp;"_"&amp;B3430</f>
        <v>MAW745_1</v>
      </c>
      <c r="O3430" s="0" t="n">
        <f aca="false">HLOOKUP(N3430,UP!$C$15:$AH$16,2,0)</f>
        <v>0</v>
      </c>
    </row>
    <row r="3431" customFormat="false" ht="15.75" hidden="false" customHeight="true" outlineLevel="0" collapsed="false">
      <c r="A3431" s="21" t="s">
        <v>55</v>
      </c>
      <c r="B3431" s="26" t="n">
        <v>1</v>
      </c>
      <c r="C3431" s="27" t="s">
        <v>56</v>
      </c>
      <c r="D3431" s="27" t="n">
        <v>1087</v>
      </c>
      <c r="E3431" s="24" t="s">
        <v>92</v>
      </c>
      <c r="F3431" s="15" t="n">
        <v>1</v>
      </c>
      <c r="G3431" s="15" t="n">
        <v>0</v>
      </c>
      <c r="H3431" s="2" t="n">
        <f aca="false">MAX(I3431:J3431)</f>
        <v>0</v>
      </c>
      <c r="I3431" s="15" t="n">
        <v>0</v>
      </c>
      <c r="J3431" s="15" t="n">
        <v>0</v>
      </c>
      <c r="K3431" s="15" t="n">
        <v>10.762939351566</v>
      </c>
      <c r="L3431" s="15" t="n">
        <v>100</v>
      </c>
      <c r="M3431" s="25" t="n">
        <v>10.3768</v>
      </c>
      <c r="N3431" s="0" t="str">
        <f aca="false">A3431&amp;"_"&amp;B3431</f>
        <v>MAW745_1</v>
      </c>
      <c r="O3431" s="0" t="n">
        <f aca="false">HLOOKUP(N3431,UP!$C$15:$AH$16,2,0)</f>
        <v>0</v>
      </c>
    </row>
    <row r="3432" customFormat="false" ht="15.75" hidden="false" customHeight="true" outlineLevel="0" collapsed="false">
      <c r="A3432" s="21" t="s">
        <v>55</v>
      </c>
      <c r="B3432" s="26" t="n">
        <v>1</v>
      </c>
      <c r="C3432" s="27" t="s">
        <v>56</v>
      </c>
      <c r="D3432" s="27" t="n">
        <v>1041</v>
      </c>
      <c r="E3432" s="24" t="s">
        <v>92</v>
      </c>
      <c r="F3432" s="15" t="n">
        <v>1</v>
      </c>
      <c r="G3432" s="15" t="n">
        <v>0</v>
      </c>
      <c r="H3432" s="2" t="n">
        <f aca="false">MAX(I3432:J3432)</f>
        <v>0</v>
      </c>
      <c r="I3432" s="15" t="n">
        <v>0</v>
      </c>
      <c r="J3432" s="15" t="n">
        <v>0</v>
      </c>
      <c r="K3432" s="15" t="n">
        <v>12.1712367983539</v>
      </c>
      <c r="L3432" s="15" t="n">
        <v>100</v>
      </c>
      <c r="M3432" s="25" t="n">
        <v>10.3768</v>
      </c>
      <c r="N3432" s="0" t="str">
        <f aca="false">A3432&amp;"_"&amp;B3432</f>
        <v>MAW745_1</v>
      </c>
      <c r="O3432" s="0" t="n">
        <f aca="false">HLOOKUP(N3432,UP!$C$15:$AH$16,2,0)</f>
        <v>0</v>
      </c>
    </row>
    <row r="3433" customFormat="false" ht="15.75" hidden="false" customHeight="true" outlineLevel="0" collapsed="false">
      <c r="A3433" s="21" t="s">
        <v>55</v>
      </c>
      <c r="B3433" s="26" t="n">
        <v>1</v>
      </c>
      <c r="C3433" s="27" t="s">
        <v>56</v>
      </c>
      <c r="D3433" s="27" t="n">
        <v>1030</v>
      </c>
      <c r="E3433" s="24" t="s">
        <v>92</v>
      </c>
      <c r="F3433" s="15" t="n">
        <v>1</v>
      </c>
      <c r="G3433" s="15" t="n">
        <v>0</v>
      </c>
      <c r="H3433" s="2" t="n">
        <f aca="false">MAX(I3433:J3433)</f>
        <v>0</v>
      </c>
      <c r="I3433" s="15" t="n">
        <v>0</v>
      </c>
      <c r="J3433" s="15" t="n">
        <v>0</v>
      </c>
      <c r="K3433" s="15" t="n">
        <v>8.334016991443</v>
      </c>
      <c r="L3433" s="15" t="n">
        <v>100</v>
      </c>
      <c r="M3433" s="25" t="n">
        <v>10.3768</v>
      </c>
      <c r="N3433" s="0" t="str">
        <f aca="false">A3433&amp;"_"&amp;B3433</f>
        <v>MAW745_1</v>
      </c>
      <c r="O3433" s="0" t="n">
        <f aca="false">HLOOKUP(N3433,UP!$C$15:$AH$16,2,0)</f>
        <v>0</v>
      </c>
    </row>
    <row r="3434" customFormat="false" ht="15.75" hidden="false" customHeight="true" outlineLevel="0" collapsed="false">
      <c r="A3434" s="21" t="s">
        <v>55</v>
      </c>
      <c r="B3434" s="26" t="n">
        <v>1</v>
      </c>
      <c r="C3434" s="27" t="s">
        <v>56</v>
      </c>
      <c r="D3434" s="27" t="n">
        <v>1024</v>
      </c>
      <c r="E3434" s="24" t="s">
        <v>92</v>
      </c>
      <c r="F3434" s="15" t="n">
        <v>1</v>
      </c>
      <c r="G3434" s="15" t="n">
        <v>0</v>
      </c>
      <c r="H3434" s="2" t="n">
        <f aca="false">MAX(I3434:J3434)</f>
        <v>0</v>
      </c>
      <c r="I3434" s="15" t="n">
        <v>0</v>
      </c>
      <c r="J3434" s="15" t="n">
        <v>0</v>
      </c>
      <c r="K3434" s="15" t="n">
        <v>9.08312975969149</v>
      </c>
      <c r="L3434" s="15" t="n">
        <v>100</v>
      </c>
      <c r="M3434" s="25" t="n">
        <v>10.3768</v>
      </c>
      <c r="N3434" s="0" t="str">
        <f aca="false">A3434&amp;"_"&amp;B3434</f>
        <v>MAW745_1</v>
      </c>
      <c r="O3434" s="0" t="n">
        <f aca="false">HLOOKUP(N3434,UP!$C$15:$AH$16,2,0)</f>
        <v>0</v>
      </c>
    </row>
    <row r="3435" customFormat="false" ht="15.75" hidden="false" customHeight="true" outlineLevel="0" collapsed="false">
      <c r="A3435" s="21" t="s">
        <v>55</v>
      </c>
      <c r="B3435" s="26" t="n">
        <v>1</v>
      </c>
      <c r="C3435" s="27" t="s">
        <v>56</v>
      </c>
      <c r="D3435" s="27" t="n">
        <v>1063</v>
      </c>
      <c r="E3435" s="24" t="s">
        <v>92</v>
      </c>
      <c r="F3435" s="15" t="n">
        <v>1</v>
      </c>
      <c r="G3435" s="15" t="n">
        <v>0</v>
      </c>
      <c r="H3435" s="2" t="n">
        <f aca="false">MAX(I3435:J3435)</f>
        <v>0</v>
      </c>
      <c r="I3435" s="15" t="n">
        <v>0</v>
      </c>
      <c r="J3435" s="15" t="n">
        <v>0</v>
      </c>
      <c r="K3435" s="15" t="n">
        <v>11.8080686875989</v>
      </c>
      <c r="L3435" s="15" t="n">
        <v>100</v>
      </c>
      <c r="M3435" s="25" t="n">
        <v>10.3768</v>
      </c>
      <c r="N3435" s="0" t="str">
        <f aca="false">A3435&amp;"_"&amp;B3435</f>
        <v>MAW745_1</v>
      </c>
      <c r="O3435" s="0" t="n">
        <f aca="false">HLOOKUP(N3435,UP!$C$15:$AH$16,2,0)</f>
        <v>0</v>
      </c>
    </row>
    <row r="3436" customFormat="false" ht="15.75" hidden="false" customHeight="true" outlineLevel="0" collapsed="false">
      <c r="A3436" s="21" t="s">
        <v>55</v>
      </c>
      <c r="B3436" s="26" t="n">
        <v>1</v>
      </c>
      <c r="C3436" s="27" t="s">
        <v>57</v>
      </c>
      <c r="D3436" s="27" t="n">
        <v>1090</v>
      </c>
      <c r="E3436" s="24" t="s">
        <v>92</v>
      </c>
      <c r="F3436" s="15" t="n">
        <v>1</v>
      </c>
      <c r="G3436" s="15" t="n">
        <v>0</v>
      </c>
      <c r="H3436" s="2" t="n">
        <f aca="false">MAX(I3436:J3436)</f>
        <v>0</v>
      </c>
      <c r="I3436" s="15" t="n">
        <v>0</v>
      </c>
      <c r="J3436" s="15" t="n">
        <v>0</v>
      </c>
      <c r="K3436" s="15" t="n">
        <v>8.23395726542617</v>
      </c>
      <c r="L3436" s="15" t="n">
        <v>100</v>
      </c>
      <c r="M3436" s="25" t="n">
        <v>10.3768</v>
      </c>
      <c r="N3436" s="0" t="str">
        <f aca="false">A3436&amp;"_"&amp;B3436</f>
        <v>MAW745_1</v>
      </c>
      <c r="O3436" s="0" t="n">
        <f aca="false">HLOOKUP(N3436,UP!$C$15:$AH$16,2,0)</f>
        <v>0</v>
      </c>
    </row>
    <row r="3437" customFormat="false" ht="15.75" hidden="false" customHeight="true" outlineLevel="0" collapsed="false">
      <c r="A3437" s="21" t="s">
        <v>55</v>
      </c>
      <c r="B3437" s="26" t="n">
        <v>1</v>
      </c>
      <c r="C3437" s="27" t="s">
        <v>56</v>
      </c>
      <c r="D3437" s="27" t="n">
        <v>1435</v>
      </c>
      <c r="E3437" s="24" t="s">
        <v>92</v>
      </c>
      <c r="F3437" s="15" t="n">
        <v>1</v>
      </c>
      <c r="G3437" s="15" t="n">
        <v>0</v>
      </c>
      <c r="H3437" s="2" t="n">
        <f aca="false">MAX(I3437:J3437)</f>
        <v>0</v>
      </c>
      <c r="I3437" s="15" t="n">
        <v>0</v>
      </c>
      <c r="J3437" s="15" t="n">
        <v>0</v>
      </c>
      <c r="K3437" s="15" t="n">
        <v>2.53338031585481</v>
      </c>
      <c r="L3437" s="15" t="n">
        <v>100</v>
      </c>
      <c r="M3437" s="25" t="n">
        <v>10.3768</v>
      </c>
      <c r="N3437" s="0" t="str">
        <f aca="false">A3437&amp;"_"&amp;B3437</f>
        <v>MAW745_1</v>
      </c>
      <c r="O3437" s="0" t="n">
        <f aca="false">HLOOKUP(N3437,UP!$C$15:$AH$16,2,0)</f>
        <v>0</v>
      </c>
    </row>
    <row r="3438" customFormat="false" ht="15.75" hidden="false" customHeight="true" outlineLevel="0" collapsed="false">
      <c r="A3438" s="21" t="s">
        <v>49</v>
      </c>
      <c r="B3438" s="28" t="n">
        <v>1</v>
      </c>
      <c r="C3438" s="29" t="s">
        <v>56</v>
      </c>
      <c r="D3438" s="30" t="n">
        <v>4928</v>
      </c>
      <c r="E3438" s="24" t="s">
        <v>92</v>
      </c>
      <c r="F3438" s="15" t="n">
        <v>1</v>
      </c>
      <c r="G3438" s="15" t="n">
        <v>0</v>
      </c>
      <c r="H3438" s="2" t="n">
        <f aca="false">MAX(I3438:J3438)</f>
        <v>0</v>
      </c>
      <c r="I3438" s="15" t="n">
        <v>0</v>
      </c>
      <c r="J3438" s="15" t="n">
        <v>0</v>
      </c>
      <c r="K3438" s="15" t="n">
        <v>9.53159211099143</v>
      </c>
      <c r="L3438" s="15" t="n">
        <v>100</v>
      </c>
      <c r="M3438" s="25" t="n">
        <v>10.3768</v>
      </c>
      <c r="N3438" s="0" t="str">
        <f aca="false">A3438&amp;"_"&amp;B3438</f>
        <v>MAW746_1</v>
      </c>
      <c r="O3438" s="0" t="n">
        <f aca="false">HLOOKUP(N3438,UP!$C$15:$AH$16,2,0)</f>
        <v>1</v>
      </c>
    </row>
    <row r="3439" customFormat="false" ht="15.75" hidden="false" customHeight="true" outlineLevel="0" collapsed="false">
      <c r="A3439" s="21" t="s">
        <v>49</v>
      </c>
      <c r="B3439" s="28" t="n">
        <v>2</v>
      </c>
      <c r="C3439" s="29" t="s">
        <v>56</v>
      </c>
      <c r="D3439" s="30" t="n">
        <v>4031</v>
      </c>
      <c r="E3439" s="24" t="s">
        <v>92</v>
      </c>
      <c r="F3439" s="15" t="n">
        <v>1</v>
      </c>
      <c r="G3439" s="15" t="n">
        <v>0</v>
      </c>
      <c r="H3439" s="2" t="n">
        <f aca="false">MAX(I3439:J3439)</f>
        <v>0</v>
      </c>
      <c r="I3439" s="15" t="n">
        <v>0</v>
      </c>
      <c r="J3439" s="15" t="n">
        <v>0</v>
      </c>
      <c r="K3439" s="15" t="n">
        <v>10.2544333106743</v>
      </c>
      <c r="L3439" s="15" t="n">
        <v>100</v>
      </c>
      <c r="M3439" s="25" t="n">
        <v>10.3768</v>
      </c>
      <c r="N3439" s="0" t="str">
        <f aca="false">A3439&amp;"_"&amp;B3439</f>
        <v>MAW746_2</v>
      </c>
      <c r="O3439" s="0" t="n">
        <f aca="false">HLOOKUP(N3439,UP!$C$15:$AH$16,2,0)</f>
        <v>1</v>
      </c>
    </row>
    <row r="3440" customFormat="false" ht="15.75" hidden="false" customHeight="true" outlineLevel="0" collapsed="false">
      <c r="A3440" s="21" t="s">
        <v>49</v>
      </c>
      <c r="B3440" s="28" t="n">
        <v>2</v>
      </c>
      <c r="C3440" s="29" t="s">
        <v>56</v>
      </c>
      <c r="D3440" s="30" t="n">
        <v>4237</v>
      </c>
      <c r="E3440" s="24" t="s">
        <v>92</v>
      </c>
      <c r="F3440" s="15" t="n">
        <v>1</v>
      </c>
      <c r="G3440" s="15" t="n">
        <v>0</v>
      </c>
      <c r="H3440" s="2" t="n">
        <f aca="false">MAX(I3440:J3440)</f>
        <v>0</v>
      </c>
      <c r="I3440" s="15" t="n">
        <v>0</v>
      </c>
      <c r="J3440" s="15" t="n">
        <v>0</v>
      </c>
      <c r="K3440" s="15" t="n">
        <v>11.1879182977803</v>
      </c>
      <c r="L3440" s="15" t="n">
        <v>100</v>
      </c>
      <c r="M3440" s="25" t="n">
        <v>10.3768</v>
      </c>
      <c r="N3440" s="0" t="str">
        <f aca="false">A3440&amp;"_"&amp;B3440</f>
        <v>MAW746_2</v>
      </c>
      <c r="O3440" s="0" t="n">
        <f aca="false">HLOOKUP(N3440,UP!$C$15:$AH$16,2,0)</f>
        <v>1</v>
      </c>
    </row>
    <row r="3441" customFormat="false" ht="15.75" hidden="false" customHeight="true" outlineLevel="0" collapsed="false">
      <c r="A3441" s="21" t="s">
        <v>49</v>
      </c>
      <c r="B3441" s="28" t="n">
        <v>2</v>
      </c>
      <c r="C3441" s="29" t="s">
        <v>60</v>
      </c>
      <c r="D3441" s="30" t="n">
        <v>4407</v>
      </c>
      <c r="E3441" s="24" t="s">
        <v>92</v>
      </c>
      <c r="F3441" s="15" t="n">
        <v>1</v>
      </c>
      <c r="G3441" s="15" t="n">
        <v>0</v>
      </c>
      <c r="H3441" s="2" t="n">
        <f aca="false">MAX(I3441:J3441)</f>
        <v>0</v>
      </c>
      <c r="I3441" s="15" t="n">
        <v>0</v>
      </c>
      <c r="J3441" s="15" t="n">
        <v>0</v>
      </c>
      <c r="K3441" s="15" t="n">
        <v>12.8920359628119</v>
      </c>
      <c r="L3441" s="15" t="n">
        <v>100</v>
      </c>
      <c r="M3441" s="25" t="n">
        <v>10.3768</v>
      </c>
      <c r="N3441" s="0" t="str">
        <f aca="false">A3441&amp;"_"&amp;B3441</f>
        <v>MAW746_2</v>
      </c>
      <c r="O3441" s="0" t="n">
        <f aca="false">HLOOKUP(N3441,UP!$C$15:$AH$16,2,0)</f>
        <v>1</v>
      </c>
    </row>
    <row r="3442" customFormat="false" ht="15.75" hidden="false" customHeight="true" outlineLevel="0" collapsed="false">
      <c r="A3442" s="21" t="s">
        <v>49</v>
      </c>
      <c r="B3442" s="28" t="n">
        <v>2</v>
      </c>
      <c r="C3442" s="29" t="s">
        <v>56</v>
      </c>
      <c r="D3442" s="30" t="n">
        <v>4602</v>
      </c>
      <c r="E3442" s="24" t="s">
        <v>92</v>
      </c>
      <c r="F3442" s="15" t="n">
        <v>1</v>
      </c>
      <c r="G3442" s="15" t="n">
        <v>0</v>
      </c>
      <c r="H3442" s="2" t="n">
        <f aca="false">MAX(I3442:J3442)</f>
        <v>0</v>
      </c>
      <c r="I3442" s="15" t="n">
        <v>0</v>
      </c>
      <c r="J3442" s="15" t="n">
        <v>0</v>
      </c>
      <c r="K3442" s="15" t="n">
        <v>9.83522704096088</v>
      </c>
      <c r="L3442" s="15" t="n">
        <v>100</v>
      </c>
      <c r="M3442" s="25" t="n">
        <v>10.3768</v>
      </c>
      <c r="N3442" s="0" t="str">
        <f aca="false">A3442&amp;"_"&amp;B3442</f>
        <v>MAW746_2</v>
      </c>
      <c r="O3442" s="0" t="n">
        <f aca="false">HLOOKUP(N3442,UP!$C$15:$AH$16,2,0)</f>
        <v>1</v>
      </c>
    </row>
    <row r="3443" customFormat="false" ht="15.75" hidden="false" customHeight="true" outlineLevel="0" collapsed="false">
      <c r="A3443" s="21" t="s">
        <v>49</v>
      </c>
      <c r="B3443" s="28" t="n">
        <v>2</v>
      </c>
      <c r="C3443" s="29" t="s">
        <v>56</v>
      </c>
      <c r="D3443" s="30" t="n">
        <v>4207</v>
      </c>
      <c r="E3443" s="24" t="s">
        <v>92</v>
      </c>
      <c r="F3443" s="15" t="n">
        <v>1</v>
      </c>
      <c r="G3443" s="15" t="n">
        <v>0</v>
      </c>
      <c r="H3443" s="2" t="n">
        <f aca="false">MAX(I3443:J3443)</f>
        <v>0</v>
      </c>
      <c r="I3443" s="15" t="n">
        <v>0</v>
      </c>
      <c r="J3443" s="15" t="n">
        <v>0</v>
      </c>
      <c r="K3443" s="15" t="n">
        <v>6.29865765099852</v>
      </c>
      <c r="L3443" s="15" t="n">
        <v>100</v>
      </c>
      <c r="M3443" s="25" t="n">
        <v>10.3768</v>
      </c>
      <c r="N3443" s="0" t="str">
        <f aca="false">A3443&amp;"_"&amp;B3443</f>
        <v>MAW746_2</v>
      </c>
      <c r="O3443" s="0" t="n">
        <f aca="false">HLOOKUP(N3443,UP!$C$15:$AH$16,2,0)</f>
        <v>1</v>
      </c>
    </row>
    <row r="3444" customFormat="false" ht="15.75" hidden="false" customHeight="true" outlineLevel="0" collapsed="false">
      <c r="A3444" s="21" t="s">
        <v>49</v>
      </c>
      <c r="B3444" s="28" t="n">
        <v>4</v>
      </c>
      <c r="C3444" s="29" t="s">
        <v>56</v>
      </c>
      <c r="D3444" s="30" t="n">
        <v>4375</v>
      </c>
      <c r="E3444" s="24" t="s">
        <v>92</v>
      </c>
      <c r="F3444" s="15" t="n">
        <v>1</v>
      </c>
      <c r="G3444" s="15" t="n">
        <v>0</v>
      </c>
      <c r="H3444" s="2" t="n">
        <f aca="false">MAX(I3444:J3444)</f>
        <v>0</v>
      </c>
      <c r="I3444" s="15" t="n">
        <v>0</v>
      </c>
      <c r="J3444" s="15" t="n">
        <v>0</v>
      </c>
      <c r="K3444" s="15" t="n">
        <v>8.64134329278042</v>
      </c>
      <c r="L3444" s="15" t="n">
        <v>100</v>
      </c>
      <c r="M3444" s="25" t="n">
        <v>10.3768</v>
      </c>
      <c r="N3444" s="0" t="str">
        <f aca="false">A3444&amp;"_"&amp;B3444</f>
        <v>MAW746_4</v>
      </c>
      <c r="O3444" s="0" t="n">
        <f aca="false">HLOOKUP(N3444,UP!$C$15:$AH$16,2,0)</f>
        <v>1</v>
      </c>
    </row>
    <row r="3445" customFormat="false" ht="15.75" hidden="false" customHeight="true" outlineLevel="0" collapsed="false">
      <c r="A3445" s="21" t="s">
        <v>49</v>
      </c>
      <c r="B3445" s="28" t="n">
        <v>3</v>
      </c>
      <c r="C3445" s="29" t="s">
        <v>56</v>
      </c>
      <c r="D3445" s="30" t="n">
        <v>4578</v>
      </c>
      <c r="E3445" s="24" t="s">
        <v>92</v>
      </c>
      <c r="F3445" s="15" t="n">
        <v>1</v>
      </c>
      <c r="G3445" s="15" t="n">
        <v>0</v>
      </c>
      <c r="H3445" s="2" t="n">
        <f aca="false">MAX(I3445:J3445)</f>
        <v>0</v>
      </c>
      <c r="I3445" s="15" t="n">
        <v>0</v>
      </c>
      <c r="J3445" s="15" t="n">
        <v>0</v>
      </c>
      <c r="K3445" s="15" t="n">
        <v>12.3724558078163</v>
      </c>
      <c r="L3445" s="15" t="n">
        <v>100</v>
      </c>
      <c r="M3445" s="25" t="n">
        <v>10.3768</v>
      </c>
      <c r="N3445" s="0" t="str">
        <f aca="false">A3445&amp;"_"&amp;B3445</f>
        <v>MAW746_3</v>
      </c>
      <c r="O3445" s="0" t="n">
        <f aca="false">HLOOKUP(N3445,UP!$C$15:$AH$16,2,0)</f>
        <v>1</v>
      </c>
    </row>
    <row r="3446" customFormat="false" ht="15.75" hidden="false" customHeight="true" outlineLevel="0" collapsed="false">
      <c r="A3446" s="21" t="s">
        <v>49</v>
      </c>
      <c r="B3446" s="28" t="n">
        <v>3</v>
      </c>
      <c r="C3446" s="29" t="s">
        <v>56</v>
      </c>
      <c r="D3446" s="30" t="n">
        <v>4810</v>
      </c>
      <c r="E3446" s="24" t="s">
        <v>92</v>
      </c>
      <c r="F3446" s="15" t="n">
        <v>1</v>
      </c>
      <c r="G3446" s="15" t="n">
        <v>0</v>
      </c>
      <c r="H3446" s="2" t="n">
        <f aca="false">MAX(I3446:J3446)</f>
        <v>0</v>
      </c>
      <c r="I3446" s="15" t="n">
        <v>0</v>
      </c>
      <c r="J3446" s="15" t="n">
        <v>0</v>
      </c>
      <c r="K3446" s="15" t="n">
        <v>11.9978208838758</v>
      </c>
      <c r="L3446" s="15" t="n">
        <v>100</v>
      </c>
      <c r="M3446" s="25" t="n">
        <v>10.3768</v>
      </c>
      <c r="N3446" s="0" t="str">
        <f aca="false">A3446&amp;"_"&amp;B3446</f>
        <v>MAW746_3</v>
      </c>
      <c r="O3446" s="0" t="n">
        <f aca="false">HLOOKUP(N3446,UP!$C$15:$AH$16,2,0)</f>
        <v>1</v>
      </c>
    </row>
    <row r="3447" customFormat="false" ht="15.75" hidden="false" customHeight="true" outlineLevel="0" collapsed="false">
      <c r="A3447" s="21" t="s">
        <v>49</v>
      </c>
      <c r="B3447" s="28" t="n">
        <v>3</v>
      </c>
      <c r="C3447" s="29" t="s">
        <v>99</v>
      </c>
      <c r="D3447" s="30" t="n">
        <v>4163</v>
      </c>
      <c r="E3447" s="24" t="s">
        <v>92</v>
      </c>
      <c r="F3447" s="15" t="n">
        <v>1</v>
      </c>
      <c r="G3447" s="15" t="n">
        <v>0</v>
      </c>
      <c r="H3447" s="2" t="n">
        <f aca="false">MAX(I3447:J3447)</f>
        <v>0</v>
      </c>
      <c r="I3447" s="15" t="n">
        <v>0</v>
      </c>
      <c r="J3447" s="15" t="n">
        <v>0</v>
      </c>
      <c r="K3447" s="15" t="n">
        <v>11.1485698497941</v>
      </c>
      <c r="L3447" s="15" t="n">
        <v>100</v>
      </c>
      <c r="M3447" s="25" t="n">
        <v>10.3768</v>
      </c>
      <c r="N3447" s="0" t="str">
        <f aca="false">A3447&amp;"_"&amp;B3447</f>
        <v>MAW746_3</v>
      </c>
      <c r="O3447" s="0" t="n">
        <f aca="false">HLOOKUP(N3447,UP!$C$15:$AH$16,2,0)</f>
        <v>1</v>
      </c>
    </row>
    <row r="3448" customFormat="false" ht="15.75" hidden="false" customHeight="true" outlineLevel="0" collapsed="false">
      <c r="A3448" s="21" t="s">
        <v>49</v>
      </c>
      <c r="B3448" s="28" t="n">
        <v>3</v>
      </c>
      <c r="C3448" s="29" t="s">
        <v>53</v>
      </c>
      <c r="D3448" s="30" t="n">
        <v>4872</v>
      </c>
      <c r="E3448" s="24" t="s">
        <v>92</v>
      </c>
      <c r="F3448" s="15" t="n">
        <v>1</v>
      </c>
      <c r="G3448" s="15" t="n">
        <v>0</v>
      </c>
      <c r="H3448" s="2" t="n">
        <f aca="false">MAX(I3448:J3448)</f>
        <v>0</v>
      </c>
      <c r="I3448" s="15" t="n">
        <v>0</v>
      </c>
      <c r="J3448" s="15" t="n">
        <v>0</v>
      </c>
      <c r="K3448" s="15" t="n">
        <v>10.5645477754918</v>
      </c>
      <c r="L3448" s="15" t="n">
        <v>100</v>
      </c>
      <c r="M3448" s="25" t="n">
        <v>10.3768</v>
      </c>
      <c r="N3448" s="0" t="str">
        <f aca="false">A3448&amp;"_"&amp;B3448</f>
        <v>MAW746_3</v>
      </c>
      <c r="O3448" s="0" t="n">
        <f aca="false">HLOOKUP(N3448,UP!$C$15:$AH$16,2,0)</f>
        <v>1</v>
      </c>
    </row>
    <row r="3449" customFormat="false" ht="15.75" hidden="false" customHeight="true" outlineLevel="0" collapsed="false">
      <c r="A3449" s="21" t="s">
        <v>49</v>
      </c>
      <c r="B3449" s="28" t="n">
        <v>4</v>
      </c>
      <c r="C3449" s="29" t="s">
        <v>56</v>
      </c>
      <c r="D3449" s="30" t="n">
        <v>4320</v>
      </c>
      <c r="E3449" s="24" t="s">
        <v>92</v>
      </c>
      <c r="F3449" s="15" t="n">
        <v>1</v>
      </c>
      <c r="G3449" s="15" t="n">
        <v>0</v>
      </c>
      <c r="H3449" s="2" t="n">
        <f aca="false">MAX(I3449:J3449)</f>
        <v>0</v>
      </c>
      <c r="I3449" s="15" t="n">
        <v>0</v>
      </c>
      <c r="J3449" s="15" t="n">
        <v>0</v>
      </c>
      <c r="K3449" s="15" t="n">
        <v>11.3771207153428</v>
      </c>
      <c r="L3449" s="15" t="n">
        <v>100</v>
      </c>
      <c r="M3449" s="25" t="n">
        <v>10.3768</v>
      </c>
      <c r="N3449" s="0" t="str">
        <f aca="false">A3449&amp;"_"&amp;B3449</f>
        <v>MAW746_4</v>
      </c>
      <c r="O3449" s="0" t="n">
        <f aca="false">HLOOKUP(N3449,UP!$C$15:$AH$16,2,0)</f>
        <v>1</v>
      </c>
    </row>
    <row r="3450" customFormat="false" ht="15.75" hidden="false" customHeight="true" outlineLevel="0" collapsed="false">
      <c r="A3450" s="21" t="s">
        <v>49</v>
      </c>
      <c r="B3450" s="28" t="n">
        <v>2</v>
      </c>
      <c r="C3450" s="29" t="s">
        <v>56</v>
      </c>
      <c r="D3450" s="30" t="n">
        <v>4477</v>
      </c>
      <c r="E3450" s="24" t="s">
        <v>92</v>
      </c>
      <c r="F3450" s="15" t="n">
        <v>1</v>
      </c>
      <c r="G3450" s="15" t="n">
        <v>0</v>
      </c>
      <c r="H3450" s="2" t="n">
        <f aca="false">MAX(I3450:J3450)</f>
        <v>0</v>
      </c>
      <c r="I3450" s="15" t="n">
        <v>0</v>
      </c>
      <c r="J3450" s="15" t="n">
        <v>0</v>
      </c>
      <c r="K3450" s="15" t="n">
        <v>10.2267872953227</v>
      </c>
      <c r="L3450" s="15" t="n">
        <v>100</v>
      </c>
      <c r="M3450" s="25" t="n">
        <v>10.3768</v>
      </c>
      <c r="N3450" s="0" t="str">
        <f aca="false">A3450&amp;"_"&amp;B3450</f>
        <v>MAW746_2</v>
      </c>
      <c r="O3450" s="0" t="n">
        <f aca="false">HLOOKUP(N3450,UP!$C$15:$AH$16,2,0)</f>
        <v>1</v>
      </c>
    </row>
    <row r="3451" customFormat="false" ht="15.75" hidden="false" customHeight="true" outlineLevel="0" collapsed="false">
      <c r="A3451" s="21" t="s">
        <v>59</v>
      </c>
      <c r="B3451" s="28" t="n">
        <v>1</v>
      </c>
      <c r="C3451" s="34" t="s">
        <v>67</v>
      </c>
      <c r="D3451" s="34" t="n">
        <v>5852</v>
      </c>
      <c r="E3451" s="24" t="s">
        <v>92</v>
      </c>
      <c r="F3451" s="15" t="n">
        <v>1</v>
      </c>
      <c r="G3451" s="15" t="n">
        <v>0</v>
      </c>
      <c r="H3451" s="2" t="n">
        <f aca="false">MAX(I3451:J3451)</f>
        <v>0</v>
      </c>
      <c r="I3451" s="15" t="n">
        <v>0</v>
      </c>
      <c r="J3451" s="15" t="n">
        <v>0</v>
      </c>
      <c r="K3451" s="15" t="n">
        <v>14.4872974423967</v>
      </c>
      <c r="L3451" s="15" t="n">
        <v>100</v>
      </c>
      <c r="M3451" s="25" t="n">
        <v>10.3768</v>
      </c>
      <c r="N3451" s="0" t="str">
        <f aca="false">A3451&amp;"_"&amp;B3451</f>
        <v>MAW748_1</v>
      </c>
      <c r="O3451" s="0" t="n">
        <f aca="false">HLOOKUP(N3451,UP!$C$15:$AH$16,2,0)</f>
        <v>0</v>
      </c>
    </row>
    <row r="3452" customFormat="false" ht="15.75" hidden="false" customHeight="true" outlineLevel="0" collapsed="false">
      <c r="A3452" s="21" t="s">
        <v>59</v>
      </c>
      <c r="B3452" s="28" t="n">
        <v>3</v>
      </c>
      <c r="C3452" s="39" t="s">
        <v>56</v>
      </c>
      <c r="D3452" s="39" t="n">
        <v>7722</v>
      </c>
      <c r="E3452" s="24" t="s">
        <v>92</v>
      </c>
      <c r="F3452" s="15" t="n">
        <v>1</v>
      </c>
      <c r="G3452" s="15" t="n">
        <v>0</v>
      </c>
      <c r="H3452" s="2" t="n">
        <f aca="false">MAX(I3452:J3452)</f>
        <v>0</v>
      </c>
      <c r="I3452" s="15" t="n">
        <v>0</v>
      </c>
      <c r="J3452" s="15" t="n">
        <v>0</v>
      </c>
      <c r="K3452" s="15" t="n">
        <v>11.4997999084654</v>
      </c>
      <c r="L3452" s="15" t="n">
        <v>100</v>
      </c>
      <c r="M3452" s="25" t="n">
        <v>10.3768</v>
      </c>
      <c r="N3452" s="0" t="str">
        <f aca="false">A3452&amp;"_"&amp;B3452</f>
        <v>MAW748_3</v>
      </c>
      <c r="O3452" s="0" t="n">
        <f aca="false">HLOOKUP(N3452,UP!$C$15:$AH$16,2,0)</f>
        <v>0</v>
      </c>
    </row>
    <row r="3453" customFormat="false" ht="15.75" hidden="false" customHeight="true" outlineLevel="0" collapsed="false">
      <c r="A3453" s="21" t="s">
        <v>59</v>
      </c>
      <c r="B3453" s="28" t="n">
        <v>3</v>
      </c>
      <c r="C3453" s="39" t="s">
        <v>56</v>
      </c>
      <c r="D3453" s="39" t="n">
        <v>7724</v>
      </c>
      <c r="E3453" s="24" t="s">
        <v>92</v>
      </c>
      <c r="F3453" s="15" t="n">
        <v>1</v>
      </c>
      <c r="G3453" s="15" t="n">
        <v>0</v>
      </c>
      <c r="H3453" s="2" t="n">
        <f aca="false">MAX(I3453:J3453)</f>
        <v>0</v>
      </c>
      <c r="I3453" s="15" t="n">
        <v>0</v>
      </c>
      <c r="J3453" s="15" t="n">
        <v>0</v>
      </c>
      <c r="K3453" s="15" t="n">
        <v>12.1240343687337</v>
      </c>
      <c r="L3453" s="15" t="n">
        <v>100</v>
      </c>
      <c r="M3453" s="25" t="n">
        <v>10.3768</v>
      </c>
      <c r="N3453" s="0" t="str">
        <f aca="false">A3453&amp;"_"&amp;B3453</f>
        <v>MAW748_3</v>
      </c>
      <c r="O3453" s="0" t="n">
        <f aca="false">HLOOKUP(N3453,UP!$C$15:$AH$16,2,0)</f>
        <v>0</v>
      </c>
    </row>
    <row r="3454" customFormat="false" ht="15.75" hidden="false" customHeight="true" outlineLevel="0" collapsed="false">
      <c r="A3454" s="21" t="s">
        <v>59</v>
      </c>
      <c r="B3454" s="28" t="n">
        <v>3</v>
      </c>
      <c r="C3454" s="39" t="s">
        <v>56</v>
      </c>
      <c r="D3454" s="39" t="n">
        <v>7735</v>
      </c>
      <c r="E3454" s="24" t="s">
        <v>92</v>
      </c>
      <c r="F3454" s="15" t="n">
        <v>1</v>
      </c>
      <c r="G3454" s="15" t="n">
        <v>0</v>
      </c>
      <c r="H3454" s="2" t="n">
        <f aca="false">MAX(I3454:J3454)</f>
        <v>0</v>
      </c>
      <c r="I3454" s="15" t="n">
        <v>0</v>
      </c>
      <c r="J3454" s="15" t="n">
        <v>0</v>
      </c>
      <c r="K3454" s="15" t="n">
        <v>9.71152683022579</v>
      </c>
      <c r="L3454" s="15" t="n">
        <v>100</v>
      </c>
      <c r="M3454" s="25" t="n">
        <v>10.3768</v>
      </c>
      <c r="N3454" s="0" t="str">
        <f aca="false">A3454&amp;"_"&amp;B3454</f>
        <v>MAW748_3</v>
      </c>
      <c r="O3454" s="0" t="n">
        <f aca="false">HLOOKUP(N3454,UP!$C$15:$AH$16,2,0)</f>
        <v>0</v>
      </c>
    </row>
    <row r="3455" customFormat="false" ht="15.75" hidden="false" customHeight="true" outlineLevel="0" collapsed="false">
      <c r="A3455" s="21" t="s">
        <v>59</v>
      </c>
      <c r="B3455" s="28" t="n">
        <v>3</v>
      </c>
      <c r="C3455" s="39" t="s">
        <v>56</v>
      </c>
      <c r="D3455" s="39" t="n">
        <v>7340</v>
      </c>
      <c r="E3455" s="24" t="s">
        <v>92</v>
      </c>
      <c r="F3455" s="15" t="n">
        <v>1</v>
      </c>
      <c r="G3455" s="15" t="n">
        <v>0</v>
      </c>
      <c r="H3455" s="2" t="n">
        <f aca="false">MAX(I3455:J3455)</f>
        <v>0</v>
      </c>
      <c r="I3455" s="15" t="n">
        <v>0</v>
      </c>
      <c r="J3455" s="15" t="n">
        <v>0</v>
      </c>
      <c r="K3455" s="15" t="n">
        <v>7.64459448361272</v>
      </c>
      <c r="L3455" s="15" t="n">
        <v>100</v>
      </c>
      <c r="M3455" s="25" t="n">
        <v>10.3768</v>
      </c>
      <c r="N3455" s="0" t="str">
        <f aca="false">A3455&amp;"_"&amp;B3455</f>
        <v>MAW748_3</v>
      </c>
      <c r="O3455" s="0" t="n">
        <f aca="false">HLOOKUP(N3455,UP!$C$15:$AH$16,2,0)</f>
        <v>0</v>
      </c>
    </row>
    <row r="3456" customFormat="false" ht="15.75" hidden="false" customHeight="true" outlineLevel="0" collapsed="false">
      <c r="A3456" s="21" t="s">
        <v>69</v>
      </c>
      <c r="B3456" s="12" t="n">
        <v>1</v>
      </c>
      <c r="C3456" s="44" t="s">
        <v>56</v>
      </c>
      <c r="D3456" s="44" t="n">
        <v>18658</v>
      </c>
      <c r="E3456" s="24" t="s">
        <v>92</v>
      </c>
      <c r="F3456" s="15" t="n">
        <v>1</v>
      </c>
      <c r="G3456" s="15" t="n">
        <v>0</v>
      </c>
      <c r="H3456" s="2" t="n">
        <f aca="false">MAX(I3456:J3456)</f>
        <v>0</v>
      </c>
      <c r="I3456" s="15" t="n">
        <v>0</v>
      </c>
      <c r="J3456" s="15" t="n">
        <v>0</v>
      </c>
      <c r="K3456" s="15" t="n">
        <v>12.9449325291167</v>
      </c>
      <c r="L3456" s="15" t="n">
        <v>100</v>
      </c>
      <c r="M3456" s="25" t="n">
        <v>10.3768</v>
      </c>
      <c r="N3456" s="0" t="str">
        <f aca="false">A3456&amp;"_"&amp;B3456</f>
        <v>MAW750_1</v>
      </c>
      <c r="O3456" s="0" t="n">
        <f aca="false">HLOOKUP(N3456,UP!$C$15:$AH$16,2,0)</f>
        <v>0</v>
      </c>
    </row>
    <row r="3457" customFormat="false" ht="15.75" hidden="false" customHeight="true" outlineLevel="0" collapsed="false">
      <c r="A3457" s="21" t="s">
        <v>69</v>
      </c>
      <c r="B3457" s="12" t="n">
        <v>1</v>
      </c>
      <c r="C3457" s="44" t="s">
        <v>56</v>
      </c>
      <c r="D3457" s="44" t="n">
        <v>23678</v>
      </c>
      <c r="E3457" s="24" t="s">
        <v>92</v>
      </c>
      <c r="F3457" s="15" t="n">
        <v>1</v>
      </c>
      <c r="G3457" s="15" t="n">
        <v>0</v>
      </c>
      <c r="H3457" s="2" t="n">
        <f aca="false">MAX(I3457:J3457)</f>
        <v>0</v>
      </c>
      <c r="I3457" s="15" t="n">
        <v>0</v>
      </c>
      <c r="J3457" s="15" t="n">
        <v>0</v>
      </c>
      <c r="K3457" s="15" t="n">
        <v>9.13826471076199</v>
      </c>
      <c r="L3457" s="15" t="n">
        <v>100</v>
      </c>
      <c r="M3457" s="25" t="n">
        <v>10.3768</v>
      </c>
      <c r="N3457" s="0" t="str">
        <f aca="false">A3457&amp;"_"&amp;B3457</f>
        <v>MAW750_1</v>
      </c>
      <c r="O3457" s="0" t="n">
        <f aca="false">HLOOKUP(N3457,UP!$C$15:$AH$16,2,0)</f>
        <v>0</v>
      </c>
    </row>
    <row r="3458" customFormat="false" ht="15.75" hidden="false" customHeight="true" outlineLevel="0" collapsed="false">
      <c r="A3458" s="21" t="s">
        <v>69</v>
      </c>
      <c r="B3458" s="12" t="n">
        <v>1</v>
      </c>
      <c r="C3458" s="44" t="s">
        <v>103</v>
      </c>
      <c r="D3458" s="44" t="n">
        <v>19612</v>
      </c>
      <c r="E3458" s="24" t="s">
        <v>92</v>
      </c>
      <c r="F3458" s="15" t="n">
        <v>1</v>
      </c>
      <c r="G3458" s="15" t="n">
        <v>0</v>
      </c>
      <c r="H3458" s="2" t="n">
        <f aca="false">MAX(I3458:J3458)</f>
        <v>0</v>
      </c>
      <c r="I3458" s="15" t="n">
        <v>0</v>
      </c>
      <c r="J3458" s="15" t="n">
        <v>0</v>
      </c>
      <c r="K3458" s="15" t="n">
        <v>2.8627763055837</v>
      </c>
      <c r="L3458" s="15" t="n">
        <v>100</v>
      </c>
      <c r="M3458" s="25" t="n">
        <v>10.3768</v>
      </c>
      <c r="N3458" s="0" t="str">
        <f aca="false">A3458&amp;"_"&amp;B3458</f>
        <v>MAW750_1</v>
      </c>
      <c r="O3458" s="0" t="n">
        <f aca="false">HLOOKUP(N3458,UP!$C$15:$AH$16,2,0)</f>
        <v>0</v>
      </c>
    </row>
    <row r="3459" customFormat="false" ht="15.75" hidden="false" customHeight="true" outlineLevel="0" collapsed="false">
      <c r="A3459" s="21" t="s">
        <v>69</v>
      </c>
      <c r="B3459" s="12" t="n">
        <v>1</v>
      </c>
      <c r="C3459" s="44" t="s">
        <v>61</v>
      </c>
      <c r="D3459" s="44" t="n">
        <v>19686</v>
      </c>
      <c r="E3459" s="24" t="s">
        <v>92</v>
      </c>
      <c r="F3459" s="15" t="n">
        <v>1</v>
      </c>
      <c r="G3459" s="15" t="n">
        <v>0</v>
      </c>
      <c r="H3459" s="2" t="n">
        <f aca="false">MAX(I3459:J3459)</f>
        <v>0</v>
      </c>
      <c r="I3459" s="15" t="n">
        <v>0</v>
      </c>
      <c r="J3459" s="15" t="n">
        <v>0</v>
      </c>
      <c r="K3459" s="15" t="n">
        <v>1.86634165568136</v>
      </c>
      <c r="L3459" s="15" t="n">
        <v>100</v>
      </c>
      <c r="M3459" s="25" t="n">
        <v>10.3768</v>
      </c>
      <c r="N3459" s="0" t="str">
        <f aca="false">A3459&amp;"_"&amp;B3459</f>
        <v>MAW750_1</v>
      </c>
      <c r="O3459" s="0" t="n">
        <f aca="false">HLOOKUP(N3459,UP!$C$15:$AH$16,2,0)</f>
        <v>0</v>
      </c>
    </row>
    <row r="3460" customFormat="false" ht="15.75" hidden="false" customHeight="true" outlineLevel="0" collapsed="false">
      <c r="A3460" s="21" t="s">
        <v>52</v>
      </c>
      <c r="B3460" s="32" t="n">
        <v>1</v>
      </c>
      <c r="C3460" s="33" t="s">
        <v>66</v>
      </c>
      <c r="D3460" s="33" t="n">
        <v>29204</v>
      </c>
      <c r="E3460" s="24" t="s">
        <v>92</v>
      </c>
      <c r="F3460" s="15" t="n">
        <v>1</v>
      </c>
      <c r="G3460" s="15" t="n">
        <v>0</v>
      </c>
      <c r="H3460" s="2" t="n">
        <f aca="false">MAX(I3460:J3460)</f>
        <v>0</v>
      </c>
      <c r="I3460" s="15" t="n">
        <v>0</v>
      </c>
      <c r="J3460" s="15" t="n">
        <v>0</v>
      </c>
      <c r="K3460" s="15" t="n">
        <v>4.50190227259417</v>
      </c>
      <c r="L3460" s="15" t="n">
        <v>100</v>
      </c>
      <c r="M3460" s="25" t="n">
        <v>10.3768</v>
      </c>
      <c r="N3460" s="0" t="str">
        <f aca="false">A3460&amp;"_"&amp;B3460</f>
        <v>MAW751_1</v>
      </c>
      <c r="O3460" s="0" t="n">
        <f aca="false">HLOOKUP(N3460,UP!$C$15:$AH$16,2,0)</f>
        <v>0</v>
      </c>
    </row>
    <row r="3461" customFormat="false" ht="15.75" hidden="false" customHeight="true" outlineLevel="0" collapsed="false">
      <c r="A3461" s="21" t="s">
        <v>52</v>
      </c>
      <c r="B3461" s="32" t="n">
        <v>1</v>
      </c>
      <c r="C3461" s="33" t="s">
        <v>56</v>
      </c>
      <c r="D3461" s="33" t="n">
        <v>54623</v>
      </c>
      <c r="E3461" s="24" t="s">
        <v>92</v>
      </c>
      <c r="F3461" s="15" t="n">
        <v>1</v>
      </c>
      <c r="G3461" s="15" t="n">
        <v>0</v>
      </c>
      <c r="H3461" s="2" t="n">
        <f aca="false">MAX(I3461:J3461)</f>
        <v>0</v>
      </c>
      <c r="I3461" s="15" t="n">
        <v>0</v>
      </c>
      <c r="J3461" s="15" t="n">
        <v>0</v>
      </c>
      <c r="K3461" s="15" t="n">
        <v>9.72699917404472</v>
      </c>
      <c r="L3461" s="15" t="n">
        <v>100</v>
      </c>
      <c r="M3461" s="25" t="n">
        <v>10.3768</v>
      </c>
      <c r="N3461" s="0" t="str">
        <f aca="false">A3461&amp;"_"&amp;B3461</f>
        <v>MAW751_1</v>
      </c>
      <c r="O3461" s="0" t="n">
        <f aca="false">HLOOKUP(N3461,UP!$C$15:$AH$16,2,0)</f>
        <v>0</v>
      </c>
    </row>
    <row r="3462" customFormat="false" ht="15.75" hidden="false" customHeight="true" outlineLevel="0" collapsed="false">
      <c r="A3462" s="21" t="s">
        <v>52</v>
      </c>
      <c r="B3462" s="32" t="n">
        <v>1</v>
      </c>
      <c r="C3462" s="33" t="s">
        <v>56</v>
      </c>
      <c r="D3462" s="33" t="n">
        <v>54740</v>
      </c>
      <c r="E3462" s="24" t="s">
        <v>92</v>
      </c>
      <c r="F3462" s="15" t="n">
        <v>1</v>
      </c>
      <c r="G3462" s="15" t="n">
        <v>0</v>
      </c>
      <c r="H3462" s="2" t="n">
        <f aca="false">MAX(I3462:J3462)</f>
        <v>0</v>
      </c>
      <c r="I3462" s="15" t="n">
        <v>0</v>
      </c>
      <c r="J3462" s="15" t="n">
        <v>0</v>
      </c>
      <c r="K3462" s="15" t="n">
        <v>6.47819967115117</v>
      </c>
      <c r="L3462" s="15" t="n">
        <v>100</v>
      </c>
      <c r="M3462" s="25" t="n">
        <v>10.3768</v>
      </c>
      <c r="N3462" s="0" t="str">
        <f aca="false">A3462&amp;"_"&amp;B3462</f>
        <v>MAW751_1</v>
      </c>
      <c r="O3462" s="0" t="n">
        <f aca="false">HLOOKUP(N3462,UP!$C$15:$AH$16,2,0)</f>
        <v>0</v>
      </c>
    </row>
    <row r="3463" customFormat="false" ht="15.75" hidden="false" customHeight="true" outlineLevel="0" collapsed="false">
      <c r="A3463" s="21" t="s">
        <v>52</v>
      </c>
      <c r="B3463" s="32" t="n">
        <v>1</v>
      </c>
      <c r="C3463" s="33" t="s">
        <v>56</v>
      </c>
      <c r="D3463" s="33" t="n">
        <v>29121</v>
      </c>
      <c r="E3463" s="24" t="s">
        <v>92</v>
      </c>
      <c r="F3463" s="15" t="n">
        <v>1</v>
      </c>
      <c r="G3463" s="15" t="n">
        <v>0</v>
      </c>
      <c r="H3463" s="2" t="n">
        <f aca="false">MAX(I3463:J3463)</f>
        <v>0</v>
      </c>
      <c r="I3463" s="15" t="n">
        <v>0</v>
      </c>
      <c r="J3463" s="15" t="n">
        <v>0</v>
      </c>
      <c r="K3463" s="15" t="n">
        <v>11.9960930079163</v>
      </c>
      <c r="L3463" s="15" t="n">
        <v>100</v>
      </c>
      <c r="M3463" s="25" t="n">
        <v>10.3768</v>
      </c>
      <c r="N3463" s="0" t="str">
        <f aca="false">A3463&amp;"_"&amp;B3463</f>
        <v>MAW751_1</v>
      </c>
      <c r="O3463" s="0" t="n">
        <f aca="false">HLOOKUP(N3463,UP!$C$15:$AH$16,2,0)</f>
        <v>0</v>
      </c>
    </row>
    <row r="3464" customFormat="false" ht="15.75" hidden="false" customHeight="true" outlineLevel="0" collapsed="false">
      <c r="A3464" s="21" t="s">
        <v>52</v>
      </c>
      <c r="B3464" s="32" t="n">
        <v>1</v>
      </c>
      <c r="C3464" s="33" t="s">
        <v>56</v>
      </c>
      <c r="D3464" s="33" t="n">
        <v>23899</v>
      </c>
      <c r="E3464" s="24" t="s">
        <v>92</v>
      </c>
      <c r="F3464" s="15" t="n">
        <v>1</v>
      </c>
      <c r="G3464" s="15" t="n">
        <v>0</v>
      </c>
      <c r="H3464" s="2" t="n">
        <f aca="false">MAX(I3464:J3464)</f>
        <v>0</v>
      </c>
      <c r="I3464" s="15" t="n">
        <v>0</v>
      </c>
      <c r="J3464" s="15" t="n">
        <v>0</v>
      </c>
      <c r="K3464" s="15" t="n">
        <v>9.31423316927119</v>
      </c>
      <c r="L3464" s="15" t="n">
        <v>100</v>
      </c>
      <c r="M3464" s="25" t="n">
        <v>10.3768</v>
      </c>
      <c r="N3464" s="0" t="str">
        <f aca="false">A3464&amp;"_"&amp;B3464</f>
        <v>MAW751_1</v>
      </c>
      <c r="O3464" s="0" t="n">
        <f aca="false">HLOOKUP(N3464,UP!$C$15:$AH$16,2,0)</f>
        <v>0</v>
      </c>
    </row>
    <row r="3465" customFormat="false" ht="15.75" hidden="false" customHeight="true" outlineLevel="0" collapsed="false">
      <c r="A3465" s="21" t="s">
        <v>52</v>
      </c>
      <c r="B3465" s="32" t="n">
        <v>1</v>
      </c>
      <c r="C3465" s="33" t="s">
        <v>56</v>
      </c>
      <c r="D3465" s="33" t="n">
        <v>23902</v>
      </c>
      <c r="E3465" s="24" t="s">
        <v>98</v>
      </c>
      <c r="F3465" s="15" t="n">
        <v>1</v>
      </c>
      <c r="G3465" s="15" t="n">
        <v>0</v>
      </c>
      <c r="H3465" s="2" t="n">
        <f aca="false">MAX(I3465:J3465)</f>
        <v>0</v>
      </c>
      <c r="I3465" s="15" t="n">
        <v>0</v>
      </c>
      <c r="J3465" s="15" t="n">
        <v>0</v>
      </c>
      <c r="K3465" s="15" t="n">
        <v>8.77780622367073</v>
      </c>
      <c r="L3465" s="15" t="n">
        <v>100</v>
      </c>
      <c r="M3465" s="25" t="n">
        <v>10.3768</v>
      </c>
      <c r="N3465" s="0" t="str">
        <f aca="false">A3465&amp;"_"&amp;B3465</f>
        <v>MAW751_1</v>
      </c>
      <c r="O3465" s="0" t="n">
        <f aca="false">HLOOKUP(N3465,UP!$C$15:$AH$16,2,0)</f>
        <v>0</v>
      </c>
    </row>
    <row r="3466" customFormat="false" ht="15.75" hidden="false" customHeight="true" outlineLevel="0" collapsed="false">
      <c r="A3466" s="21" t="s">
        <v>52</v>
      </c>
      <c r="B3466" s="32" t="n">
        <v>1</v>
      </c>
      <c r="C3466" s="33" t="s">
        <v>56</v>
      </c>
      <c r="D3466" s="33" t="n">
        <v>29226</v>
      </c>
      <c r="E3466" s="24" t="s">
        <v>92</v>
      </c>
      <c r="F3466" s="15" t="n">
        <v>1</v>
      </c>
      <c r="G3466" s="15" t="n">
        <v>0</v>
      </c>
      <c r="H3466" s="2" t="n">
        <f aca="false">MAX(I3466:J3466)</f>
        <v>0</v>
      </c>
      <c r="I3466" s="15" t="n">
        <v>0</v>
      </c>
      <c r="J3466" s="15" t="n">
        <v>0</v>
      </c>
      <c r="K3466" s="15" t="n">
        <v>11.6764359554135</v>
      </c>
      <c r="L3466" s="15" t="n">
        <v>100</v>
      </c>
      <c r="M3466" s="25" t="n">
        <v>10.3768</v>
      </c>
      <c r="N3466" s="0" t="str">
        <f aca="false">A3466&amp;"_"&amp;B3466</f>
        <v>MAW751_1</v>
      </c>
      <c r="O3466" s="0" t="n">
        <f aca="false">HLOOKUP(N3466,UP!$C$15:$AH$16,2,0)</f>
        <v>0</v>
      </c>
    </row>
    <row r="3467" customFormat="false" ht="15.75" hidden="false" customHeight="true" outlineLevel="0" collapsed="false">
      <c r="A3467" s="21" t="s">
        <v>52</v>
      </c>
      <c r="B3467" s="32" t="n">
        <v>1</v>
      </c>
      <c r="C3467" s="33" t="s">
        <v>56</v>
      </c>
      <c r="D3467" s="33" t="n">
        <v>29227</v>
      </c>
      <c r="E3467" s="24" t="s">
        <v>92</v>
      </c>
      <c r="F3467" s="15" t="n">
        <v>1</v>
      </c>
      <c r="G3467" s="15" t="n">
        <v>0</v>
      </c>
      <c r="H3467" s="2" t="n">
        <f aca="false">MAX(I3467:J3467)</f>
        <v>0</v>
      </c>
      <c r="I3467" s="15" t="n">
        <v>0</v>
      </c>
      <c r="J3467" s="15" t="n">
        <v>0</v>
      </c>
      <c r="K3467" s="15" t="n">
        <v>9.78354784180933</v>
      </c>
      <c r="L3467" s="15" t="n">
        <v>100</v>
      </c>
      <c r="M3467" s="25" t="n">
        <v>10.3768</v>
      </c>
      <c r="N3467" s="0" t="str">
        <f aca="false">A3467&amp;"_"&amp;B3467</f>
        <v>MAW751_1</v>
      </c>
      <c r="O3467" s="0" t="n">
        <f aca="false">HLOOKUP(N3467,UP!$C$15:$AH$16,2,0)</f>
        <v>0</v>
      </c>
    </row>
    <row r="3468" customFormat="false" ht="15.75" hidden="false" customHeight="true" outlineLevel="0" collapsed="false">
      <c r="A3468" s="21" t="s">
        <v>52</v>
      </c>
      <c r="B3468" s="32" t="n">
        <v>1</v>
      </c>
      <c r="C3468" s="33" t="s">
        <v>56</v>
      </c>
      <c r="D3468" s="33" t="n">
        <v>29449</v>
      </c>
      <c r="E3468" s="24" t="s">
        <v>92</v>
      </c>
      <c r="F3468" s="15" t="n">
        <v>1</v>
      </c>
      <c r="G3468" s="15" t="n">
        <v>0</v>
      </c>
      <c r="H3468" s="2" t="n">
        <f aca="false">MAX(I3468:J3468)</f>
        <v>0</v>
      </c>
      <c r="I3468" s="15" t="n">
        <v>0</v>
      </c>
      <c r="J3468" s="15" t="n">
        <v>0</v>
      </c>
      <c r="K3468" s="15" t="n">
        <v>9.69947096841764</v>
      </c>
      <c r="L3468" s="15" t="n">
        <v>100</v>
      </c>
      <c r="M3468" s="25" t="n">
        <v>10.3768</v>
      </c>
      <c r="N3468" s="0" t="str">
        <f aca="false">A3468&amp;"_"&amp;B3468</f>
        <v>MAW751_1</v>
      </c>
      <c r="O3468" s="0" t="n">
        <f aca="false">HLOOKUP(N3468,UP!$C$15:$AH$16,2,0)</f>
        <v>0</v>
      </c>
    </row>
    <row r="3469" customFormat="false" ht="15.75" hidden="false" customHeight="true" outlineLevel="0" collapsed="false">
      <c r="A3469" s="21" t="s">
        <v>52</v>
      </c>
      <c r="B3469" s="32" t="n">
        <v>1</v>
      </c>
      <c r="C3469" s="33" t="s">
        <v>56</v>
      </c>
      <c r="D3469" s="33" t="n">
        <v>29652</v>
      </c>
      <c r="E3469" s="24" t="s">
        <v>92</v>
      </c>
      <c r="F3469" s="15" t="n">
        <v>1</v>
      </c>
      <c r="G3469" s="15" t="n">
        <v>0</v>
      </c>
      <c r="H3469" s="2" t="n">
        <f aca="false">MAX(I3469:J3469)</f>
        <v>0</v>
      </c>
      <c r="I3469" s="15" t="n">
        <v>0</v>
      </c>
      <c r="J3469" s="15" t="n">
        <v>0</v>
      </c>
      <c r="K3469" s="15" t="n">
        <v>11.2374769218907</v>
      </c>
      <c r="L3469" s="15" t="n">
        <v>100</v>
      </c>
      <c r="M3469" s="25" t="n">
        <v>10.3768</v>
      </c>
      <c r="N3469" s="0" t="str">
        <f aca="false">A3469&amp;"_"&amp;B3469</f>
        <v>MAW751_1</v>
      </c>
      <c r="O3469" s="0" t="n">
        <f aca="false">HLOOKUP(N3469,UP!$C$15:$AH$16,2,0)</f>
        <v>0</v>
      </c>
    </row>
    <row r="3470" customFormat="false" ht="15.75" hidden="false" customHeight="true" outlineLevel="0" collapsed="false">
      <c r="A3470" s="21" t="s">
        <v>52</v>
      </c>
      <c r="B3470" s="32" t="n">
        <v>1</v>
      </c>
      <c r="C3470" s="33" t="s">
        <v>107</v>
      </c>
      <c r="D3470" s="33" t="n">
        <v>54157</v>
      </c>
      <c r="E3470" s="24" t="s">
        <v>92</v>
      </c>
      <c r="F3470" s="15" t="n">
        <v>1</v>
      </c>
      <c r="G3470" s="15" t="n">
        <v>0</v>
      </c>
      <c r="H3470" s="2" t="n">
        <f aca="false">MAX(I3470:J3470)</f>
        <v>0</v>
      </c>
      <c r="I3470" s="15" t="n">
        <v>0</v>
      </c>
      <c r="J3470" s="15" t="n">
        <v>0</v>
      </c>
      <c r="K3470" s="15" t="n">
        <v>14.2019622896344</v>
      </c>
      <c r="L3470" s="15" t="n">
        <v>100</v>
      </c>
      <c r="M3470" s="25" t="n">
        <v>10.3768</v>
      </c>
      <c r="N3470" s="0" t="str">
        <f aca="false">A3470&amp;"_"&amp;B3470</f>
        <v>MAW751_1</v>
      </c>
      <c r="O3470" s="0" t="n">
        <f aca="false">HLOOKUP(N3470,UP!$C$15:$AH$16,2,0)</f>
        <v>0</v>
      </c>
    </row>
    <row r="3471" customFormat="false" ht="15.75" hidden="false" customHeight="true" outlineLevel="0" collapsed="false">
      <c r="A3471" s="21" t="s">
        <v>52</v>
      </c>
      <c r="B3471" s="32" t="n">
        <v>1</v>
      </c>
      <c r="C3471" s="33" t="s">
        <v>107</v>
      </c>
      <c r="D3471" s="33" t="n">
        <v>29642</v>
      </c>
      <c r="E3471" s="24" t="s">
        <v>92</v>
      </c>
      <c r="F3471" s="15" t="n">
        <v>1</v>
      </c>
      <c r="G3471" s="15" t="n">
        <v>0</v>
      </c>
      <c r="H3471" s="2" t="n">
        <f aca="false">MAX(I3471:J3471)</f>
        <v>0</v>
      </c>
      <c r="I3471" s="15" t="n">
        <v>0</v>
      </c>
      <c r="J3471" s="15" t="n">
        <v>0</v>
      </c>
      <c r="K3471" s="15" t="n">
        <v>13.0896814106309</v>
      </c>
      <c r="L3471" s="15" t="n">
        <v>100</v>
      </c>
      <c r="M3471" s="25" t="n">
        <v>10.3768</v>
      </c>
      <c r="N3471" s="0" t="str">
        <f aca="false">A3471&amp;"_"&amp;B3471</f>
        <v>MAW751_1</v>
      </c>
      <c r="O3471" s="0" t="n">
        <f aca="false">HLOOKUP(N3471,UP!$C$15:$AH$16,2,0)</f>
        <v>0</v>
      </c>
    </row>
    <row r="3472" customFormat="false" ht="15.75" hidden="false" customHeight="true" outlineLevel="0" collapsed="false">
      <c r="A3472" s="21" t="s">
        <v>52</v>
      </c>
      <c r="B3472" s="32" t="n">
        <v>1</v>
      </c>
      <c r="C3472" s="33" t="s">
        <v>89</v>
      </c>
      <c r="D3472" s="33" t="n">
        <v>54398</v>
      </c>
      <c r="E3472" s="24" t="s">
        <v>92</v>
      </c>
      <c r="F3472" s="15" t="n">
        <v>1</v>
      </c>
      <c r="G3472" s="15" t="n">
        <v>0</v>
      </c>
      <c r="H3472" s="2" t="n">
        <f aca="false">MAX(I3472:J3472)</f>
        <v>0</v>
      </c>
      <c r="I3472" s="15" t="n">
        <v>0</v>
      </c>
      <c r="J3472" s="15" t="n">
        <v>0</v>
      </c>
      <c r="K3472" s="15" t="n">
        <v>10.0297308961263</v>
      </c>
      <c r="L3472" s="15" t="n">
        <v>100</v>
      </c>
      <c r="M3472" s="25" t="n">
        <v>10.3768</v>
      </c>
      <c r="N3472" s="0" t="str">
        <f aca="false">A3472&amp;"_"&amp;B3472</f>
        <v>MAW751_1</v>
      </c>
      <c r="O3472" s="0" t="n">
        <f aca="false">HLOOKUP(N3472,UP!$C$15:$AH$16,2,0)</f>
        <v>0</v>
      </c>
    </row>
    <row r="3473" customFormat="false" ht="15.75" hidden="false" customHeight="true" outlineLevel="0" collapsed="false">
      <c r="A3473" s="21" t="s">
        <v>52</v>
      </c>
      <c r="B3473" s="45" t="n">
        <v>2</v>
      </c>
      <c r="C3473" s="46" t="s">
        <v>66</v>
      </c>
      <c r="D3473" s="46" t="n">
        <v>54238</v>
      </c>
      <c r="E3473" s="24" t="s">
        <v>92</v>
      </c>
      <c r="F3473" s="15" t="n">
        <v>1</v>
      </c>
      <c r="G3473" s="15" t="n">
        <v>0</v>
      </c>
      <c r="H3473" s="2" t="n">
        <f aca="false">MAX(I3473:J3473)</f>
        <v>0</v>
      </c>
      <c r="I3473" s="15" t="n">
        <v>0</v>
      </c>
      <c r="J3473" s="15" t="n">
        <v>0</v>
      </c>
      <c r="K3473" s="15" t="n">
        <v>11.5492799927595</v>
      </c>
      <c r="L3473" s="15" t="n">
        <v>100</v>
      </c>
      <c r="M3473" s="25" t="n">
        <v>10.3768</v>
      </c>
      <c r="N3473" s="0" t="str">
        <f aca="false">A3473&amp;"_"&amp;B3473</f>
        <v>MAW751_2</v>
      </c>
      <c r="O3473" s="0" t="n">
        <f aca="false">HLOOKUP(N3473,UP!$C$15:$AH$16,2,0)</f>
        <v>0</v>
      </c>
    </row>
    <row r="3474" customFormat="false" ht="15.75" hidden="false" customHeight="true" outlineLevel="0" collapsed="false">
      <c r="A3474" s="21" t="s">
        <v>52</v>
      </c>
      <c r="B3474" s="24" t="n">
        <v>2</v>
      </c>
      <c r="C3474" s="31" t="s">
        <v>66</v>
      </c>
      <c r="D3474" s="31" t="n">
        <v>54410</v>
      </c>
      <c r="E3474" s="24" t="s">
        <v>92</v>
      </c>
      <c r="F3474" s="15" t="n">
        <v>1</v>
      </c>
      <c r="G3474" s="15" t="n">
        <v>0</v>
      </c>
      <c r="H3474" s="2" t="n">
        <f aca="false">MAX(I3474:J3474)</f>
        <v>0</v>
      </c>
      <c r="I3474" s="15" t="n">
        <v>0</v>
      </c>
      <c r="J3474" s="15" t="n">
        <v>0</v>
      </c>
      <c r="K3474" s="15" t="n">
        <v>11.1078076851138</v>
      </c>
      <c r="L3474" s="15" t="n">
        <v>100</v>
      </c>
      <c r="M3474" s="25" t="n">
        <v>10.3768</v>
      </c>
      <c r="N3474" s="0" t="str">
        <f aca="false">A3474&amp;"_"&amp;B3474</f>
        <v>MAW751_2</v>
      </c>
      <c r="O3474" s="0" t="n">
        <f aca="false">HLOOKUP(N3474,UP!$C$15:$AH$16,2,0)</f>
        <v>0</v>
      </c>
    </row>
    <row r="3475" customFormat="false" ht="15.75" hidden="false" customHeight="true" outlineLevel="0" collapsed="false">
      <c r="A3475" s="21" t="s">
        <v>52</v>
      </c>
      <c r="B3475" s="24" t="n">
        <v>2</v>
      </c>
      <c r="C3475" s="31" t="s">
        <v>83</v>
      </c>
      <c r="D3475" s="31" t="n">
        <v>29046</v>
      </c>
      <c r="E3475" s="24" t="s">
        <v>92</v>
      </c>
      <c r="F3475" s="15" t="n">
        <v>1</v>
      </c>
      <c r="G3475" s="15" t="n">
        <v>0</v>
      </c>
      <c r="H3475" s="2" t="n">
        <f aca="false">MAX(I3475:J3475)</f>
        <v>0</v>
      </c>
      <c r="I3475" s="15" t="n">
        <v>0</v>
      </c>
      <c r="J3475" s="15" t="n">
        <v>0</v>
      </c>
      <c r="K3475" s="15" t="n">
        <v>16.4714488225876</v>
      </c>
      <c r="L3475" s="15" t="n">
        <v>100</v>
      </c>
      <c r="M3475" s="25" t="n">
        <v>10.3768</v>
      </c>
      <c r="N3475" s="0" t="str">
        <f aca="false">A3475&amp;"_"&amp;B3475</f>
        <v>MAW751_2</v>
      </c>
      <c r="O3475" s="0" t="n">
        <f aca="false">HLOOKUP(N3475,UP!$C$15:$AH$16,2,0)</f>
        <v>0</v>
      </c>
    </row>
    <row r="3476" customFormat="false" ht="15.75" hidden="false" customHeight="true" outlineLevel="0" collapsed="false">
      <c r="A3476" s="21" t="s">
        <v>44</v>
      </c>
      <c r="B3476" s="22" t="n">
        <v>2</v>
      </c>
      <c r="C3476" s="23" t="s">
        <v>56</v>
      </c>
      <c r="D3476" s="23" t="n">
        <v>18038</v>
      </c>
      <c r="E3476" s="24" t="s">
        <v>91</v>
      </c>
      <c r="F3476" s="15" t="n">
        <f aca="false">IF(ISERROR(SEARCH("2",E3476)),0,1)</f>
        <v>1</v>
      </c>
      <c r="G3476" s="15" t="n">
        <v>0</v>
      </c>
      <c r="H3476" s="2" t="n">
        <f aca="false">MAX(I3476:J3476)</f>
        <v>0</v>
      </c>
      <c r="I3476" s="15" t="n">
        <v>0</v>
      </c>
      <c r="J3476" s="15" t="n">
        <v>0</v>
      </c>
      <c r="K3476" s="15" t="n">
        <v>4.17643327368227</v>
      </c>
      <c r="L3476" s="15" t="n">
        <v>105</v>
      </c>
      <c r="M3476" s="25" t="n">
        <v>11.44908489</v>
      </c>
      <c r="N3476" s="0" t="str">
        <f aca="false">A3476&amp;"_"&amp;B3476</f>
        <v>MAW752_2</v>
      </c>
      <c r="O3476" s="0" t="n">
        <f aca="false">HLOOKUP(N3476,UP!$C$15:$AH$16,2,0)</f>
        <v>0</v>
      </c>
    </row>
    <row r="3477" customFormat="false" ht="15.75" hidden="false" customHeight="true" outlineLevel="0" collapsed="false">
      <c r="A3477" s="21" t="s">
        <v>44</v>
      </c>
      <c r="B3477" s="22" t="n">
        <v>1</v>
      </c>
      <c r="C3477" s="23" t="s">
        <v>56</v>
      </c>
      <c r="D3477" s="23" t="n">
        <v>29611</v>
      </c>
      <c r="E3477" s="24" t="s">
        <v>91</v>
      </c>
      <c r="F3477" s="15" t="n">
        <f aca="false">IF(ISERROR(SEARCH("2",E3477)),0,1)</f>
        <v>1</v>
      </c>
      <c r="G3477" s="15" t="n">
        <v>0</v>
      </c>
      <c r="H3477" s="2" t="n">
        <f aca="false">MAX(I3477:J3477)</f>
        <v>0</v>
      </c>
      <c r="I3477" s="15" t="n">
        <v>0</v>
      </c>
      <c r="J3477" s="15" t="n">
        <v>0</v>
      </c>
      <c r="K3477" s="15" t="n">
        <v>3.65013796438964</v>
      </c>
      <c r="L3477" s="15" t="n">
        <v>105</v>
      </c>
      <c r="M3477" s="25" t="n">
        <v>11.44908489</v>
      </c>
      <c r="N3477" s="0" t="str">
        <f aca="false">A3477&amp;"_"&amp;B3477</f>
        <v>MAW752_1</v>
      </c>
      <c r="O3477" s="0" t="n">
        <f aca="false">HLOOKUP(N3477,UP!$C$15:$AH$16,2,0)</f>
        <v>0</v>
      </c>
    </row>
    <row r="3478" customFormat="false" ht="15.75" hidden="false" customHeight="true" outlineLevel="0" collapsed="false">
      <c r="A3478" s="21" t="s">
        <v>62</v>
      </c>
      <c r="B3478" s="36" t="n">
        <v>1</v>
      </c>
      <c r="C3478" s="37" t="s">
        <v>56</v>
      </c>
      <c r="D3478" s="38" t="n">
        <v>6073</v>
      </c>
      <c r="E3478" s="24" t="s">
        <v>98</v>
      </c>
      <c r="F3478" s="15" t="n">
        <f aca="false">IF(ISERROR(SEARCH("2",E3478)),0,1)</f>
        <v>1</v>
      </c>
      <c r="G3478" s="15" t="n">
        <v>0</v>
      </c>
      <c r="H3478" s="2" t="n">
        <f aca="false">MAX(I3478:J3478)</f>
        <v>0</v>
      </c>
      <c r="I3478" s="15" t="n">
        <v>0</v>
      </c>
      <c r="J3478" s="15" t="n">
        <v>0</v>
      </c>
      <c r="K3478" s="15" t="n">
        <v>12.3417467396275</v>
      </c>
      <c r="L3478" s="15" t="n">
        <v>105</v>
      </c>
      <c r="M3478" s="25" t="n">
        <v>11.44908489</v>
      </c>
      <c r="N3478" s="0" t="str">
        <f aca="false">A3478&amp;"_"&amp;B3478</f>
        <v>MAW753_1</v>
      </c>
      <c r="O3478" s="0" t="n">
        <f aca="false">HLOOKUP(N3478,UP!$C$15:$AH$16,2,0)</f>
        <v>1</v>
      </c>
    </row>
    <row r="3479" customFormat="false" ht="15.75" hidden="false" customHeight="true" outlineLevel="0" collapsed="false">
      <c r="A3479" s="21" t="s">
        <v>47</v>
      </c>
      <c r="B3479" s="26" t="n">
        <v>3</v>
      </c>
      <c r="C3479" s="27" t="s">
        <v>107</v>
      </c>
      <c r="D3479" s="27" t="n">
        <v>22</v>
      </c>
      <c r="E3479" s="24" t="s">
        <v>92</v>
      </c>
      <c r="F3479" s="15" t="n">
        <v>1</v>
      </c>
      <c r="G3479" s="15" t="n">
        <v>0</v>
      </c>
      <c r="H3479" s="2" t="n">
        <f aca="false">MAX(I3479:J3479)</f>
        <v>0</v>
      </c>
      <c r="I3479" s="15" t="n">
        <v>0</v>
      </c>
      <c r="J3479" s="15" t="n">
        <v>0</v>
      </c>
      <c r="K3479" s="15" t="n">
        <v>13.8032941818938</v>
      </c>
      <c r="L3479" s="15" t="n">
        <v>105</v>
      </c>
      <c r="M3479" s="25" t="n">
        <v>11.44908489</v>
      </c>
      <c r="N3479" s="0" t="str">
        <f aca="false">A3479&amp;"_"&amp;B3479</f>
        <v>MAW744_3</v>
      </c>
      <c r="O3479" s="0" t="n">
        <f aca="false">HLOOKUP(N3479,UP!$C$15:$AH$16,2,0)</f>
        <v>1</v>
      </c>
    </row>
    <row r="3480" customFormat="false" ht="15.75" hidden="false" customHeight="true" outlineLevel="0" collapsed="false">
      <c r="A3480" s="21" t="s">
        <v>47</v>
      </c>
      <c r="B3480" s="26" t="n">
        <v>4</v>
      </c>
      <c r="C3480" s="27" t="s">
        <v>56</v>
      </c>
      <c r="D3480" s="27" t="n">
        <v>141</v>
      </c>
      <c r="E3480" s="24" t="s">
        <v>92</v>
      </c>
      <c r="F3480" s="15" t="n">
        <v>1</v>
      </c>
      <c r="G3480" s="15" t="n">
        <v>0</v>
      </c>
      <c r="H3480" s="2" t="n">
        <f aca="false">MAX(I3480:J3480)</f>
        <v>0</v>
      </c>
      <c r="I3480" s="15" t="n">
        <v>0</v>
      </c>
      <c r="J3480" s="15" t="n">
        <v>0</v>
      </c>
      <c r="K3480" s="15" t="n">
        <v>12.3898131072274</v>
      </c>
      <c r="L3480" s="15" t="n">
        <v>105</v>
      </c>
      <c r="M3480" s="25" t="n">
        <v>11.44908489</v>
      </c>
      <c r="N3480" s="0" t="str">
        <f aca="false">A3480&amp;"_"&amp;B3480</f>
        <v>MAW744_4</v>
      </c>
      <c r="O3480" s="0" t="n">
        <f aca="false">HLOOKUP(N3480,UP!$C$15:$AH$16,2,0)</f>
        <v>0</v>
      </c>
    </row>
    <row r="3481" customFormat="false" ht="15.75" hidden="false" customHeight="true" outlineLevel="0" collapsed="false">
      <c r="A3481" s="21" t="s">
        <v>55</v>
      </c>
      <c r="B3481" s="26" t="n">
        <v>2</v>
      </c>
      <c r="C3481" s="27" t="s">
        <v>56</v>
      </c>
      <c r="D3481" s="27" t="n">
        <v>1497</v>
      </c>
      <c r="E3481" s="24" t="s">
        <v>92</v>
      </c>
      <c r="F3481" s="15" t="n">
        <v>1</v>
      </c>
      <c r="G3481" s="15" t="n">
        <v>0</v>
      </c>
      <c r="H3481" s="2" t="n">
        <f aca="false">MAX(I3481:J3481)</f>
        <v>0</v>
      </c>
      <c r="I3481" s="15" t="n">
        <v>0</v>
      </c>
      <c r="J3481" s="15" t="n">
        <v>0</v>
      </c>
      <c r="K3481" s="15" t="n">
        <v>12.2439646682845</v>
      </c>
      <c r="L3481" s="15" t="n">
        <v>105</v>
      </c>
      <c r="M3481" s="25" t="n">
        <v>11.44908489</v>
      </c>
      <c r="N3481" s="0" t="str">
        <f aca="false">A3481&amp;"_"&amp;B3481</f>
        <v>MAW745_2</v>
      </c>
      <c r="O3481" s="0" t="n">
        <f aca="false">HLOOKUP(N3481,UP!$C$15:$AH$16,2,0)</f>
        <v>0</v>
      </c>
    </row>
    <row r="3482" customFormat="false" ht="15.75" hidden="false" customHeight="true" outlineLevel="0" collapsed="false">
      <c r="A3482" s="21" t="s">
        <v>52</v>
      </c>
      <c r="B3482" s="32" t="n">
        <v>1</v>
      </c>
      <c r="C3482" s="33" t="s">
        <v>56</v>
      </c>
      <c r="D3482" s="33" t="n">
        <v>23883</v>
      </c>
      <c r="E3482" s="24" t="s">
        <v>92</v>
      </c>
      <c r="F3482" s="15" t="n">
        <v>1</v>
      </c>
      <c r="G3482" s="15" t="n">
        <v>0</v>
      </c>
      <c r="H3482" s="2" t="n">
        <f aca="false">MAX(I3482:J3482)</f>
        <v>0</v>
      </c>
      <c r="I3482" s="15" t="n">
        <v>0</v>
      </c>
      <c r="J3482" s="15" t="n">
        <v>0</v>
      </c>
      <c r="K3482" s="15" t="n">
        <v>9.73438191678065</v>
      </c>
      <c r="L3482" s="15" t="n">
        <v>105</v>
      </c>
      <c r="M3482" s="25" t="n">
        <v>11.44908489</v>
      </c>
      <c r="N3482" s="0" t="str">
        <f aca="false">A3482&amp;"_"&amp;B3482</f>
        <v>MAW751_1</v>
      </c>
      <c r="O3482" s="0" t="n">
        <f aca="false">HLOOKUP(N3482,UP!$C$15:$AH$16,2,0)</f>
        <v>0</v>
      </c>
    </row>
    <row r="3483" customFormat="false" ht="15.75" hidden="false" customHeight="true" outlineLevel="0" collapsed="false">
      <c r="A3483" s="21" t="s">
        <v>52</v>
      </c>
      <c r="B3483" s="24" t="n">
        <v>2</v>
      </c>
      <c r="C3483" s="31" t="s">
        <v>61</v>
      </c>
      <c r="D3483" s="31" t="n">
        <v>29090</v>
      </c>
      <c r="E3483" s="24" t="s">
        <v>92</v>
      </c>
      <c r="F3483" s="15" t="n">
        <v>1</v>
      </c>
      <c r="G3483" s="15" t="n">
        <v>0</v>
      </c>
      <c r="H3483" s="2" t="n">
        <f aca="false">MAX(I3483:J3483)</f>
        <v>0</v>
      </c>
      <c r="I3483" s="15" t="n">
        <v>0</v>
      </c>
      <c r="J3483" s="15" t="n">
        <v>0</v>
      </c>
      <c r="K3483" s="15" t="n">
        <v>13.4834407798502</v>
      </c>
      <c r="L3483" s="15" t="n">
        <v>105</v>
      </c>
      <c r="M3483" s="25" t="n">
        <v>11.44908489</v>
      </c>
      <c r="N3483" s="0" t="str">
        <f aca="false">A3483&amp;"_"&amp;B3483</f>
        <v>MAW751_2</v>
      </c>
      <c r="O3483" s="0" t="n">
        <f aca="false">HLOOKUP(N3483,UP!$C$15:$AH$16,2,0)</f>
        <v>0</v>
      </c>
    </row>
    <row r="3484" customFormat="false" ht="15.75" hidden="false" customHeight="true" outlineLevel="0" collapsed="false">
      <c r="A3484" s="21" t="s">
        <v>52</v>
      </c>
      <c r="B3484" s="24" t="n">
        <v>2</v>
      </c>
      <c r="C3484" s="31" t="s">
        <v>74</v>
      </c>
      <c r="D3484" s="31" t="n">
        <v>54659</v>
      </c>
      <c r="E3484" s="24" t="s">
        <v>92</v>
      </c>
      <c r="F3484" s="15" t="n">
        <v>1</v>
      </c>
      <c r="G3484" s="15" t="n">
        <v>0</v>
      </c>
      <c r="H3484" s="2" t="n">
        <f aca="false">MAX(I3484:J3484)</f>
        <v>0</v>
      </c>
      <c r="I3484" s="15" t="n">
        <v>0</v>
      </c>
      <c r="J3484" s="15" t="n">
        <v>0</v>
      </c>
      <c r="K3484" s="15" t="n">
        <v>6.64596071885287</v>
      </c>
      <c r="L3484" s="15" t="n">
        <v>105</v>
      </c>
      <c r="M3484" s="25" t="n">
        <v>11.44908489</v>
      </c>
      <c r="N3484" s="0" t="str">
        <f aca="false">A3484&amp;"_"&amp;B3484</f>
        <v>MAW751_2</v>
      </c>
      <c r="O3484" s="0" t="n">
        <f aca="false">HLOOKUP(N3484,UP!$C$15:$AH$16,2,0)</f>
        <v>0</v>
      </c>
    </row>
    <row r="3485" customFormat="false" ht="15.75" hidden="false" customHeight="true" outlineLevel="0" collapsed="false">
      <c r="A3485" s="21" t="s">
        <v>62</v>
      </c>
      <c r="B3485" s="36" t="n">
        <v>2</v>
      </c>
      <c r="C3485" s="37" t="s">
        <v>102</v>
      </c>
      <c r="D3485" s="38" t="n">
        <v>6040</v>
      </c>
      <c r="E3485" s="24" t="s">
        <v>98</v>
      </c>
      <c r="F3485" s="15" t="n">
        <f aca="false">IF(ISERROR(SEARCH("2",E3485)),0,1)</f>
        <v>1</v>
      </c>
      <c r="G3485" s="15" t="n">
        <v>0</v>
      </c>
      <c r="H3485" s="2" t="n">
        <f aca="false">MAX(I3485:J3485)</f>
        <v>0</v>
      </c>
      <c r="I3485" s="15" t="n">
        <v>0</v>
      </c>
      <c r="J3485" s="15" t="n">
        <v>0</v>
      </c>
      <c r="K3485" s="15" t="n">
        <v>20.1709097916386</v>
      </c>
      <c r="L3485" s="15" t="n">
        <v>110</v>
      </c>
      <c r="M3485" s="25" t="n">
        <v>12.57367636</v>
      </c>
      <c r="N3485" s="0" t="str">
        <f aca="false">A3485&amp;"_"&amp;B3485</f>
        <v>MAW753_2</v>
      </c>
      <c r="O3485" s="0" t="n">
        <f aca="false">HLOOKUP(N3485,UP!$C$15:$AH$16,2,0)</f>
        <v>0</v>
      </c>
    </row>
    <row r="3486" customFormat="false" ht="15.75" hidden="false" customHeight="true" outlineLevel="0" collapsed="false">
      <c r="A3486" s="21" t="s">
        <v>55</v>
      </c>
      <c r="B3486" s="26" t="n">
        <v>2</v>
      </c>
      <c r="C3486" s="27" t="s">
        <v>56</v>
      </c>
      <c r="D3486" s="27" t="n">
        <v>1451</v>
      </c>
      <c r="E3486" s="24" t="s">
        <v>92</v>
      </c>
      <c r="F3486" s="15" t="n">
        <v>1</v>
      </c>
      <c r="G3486" s="15" t="n">
        <v>0</v>
      </c>
      <c r="H3486" s="2" t="n">
        <f aca="false">MAX(I3486:J3486)</f>
        <v>0</v>
      </c>
      <c r="I3486" s="15" t="n">
        <v>0</v>
      </c>
      <c r="J3486" s="15" t="n">
        <v>0</v>
      </c>
      <c r="K3486" s="15" t="n">
        <v>12.2623822552162</v>
      </c>
      <c r="L3486" s="15" t="n">
        <v>110</v>
      </c>
      <c r="M3486" s="25" t="n">
        <v>12.57367636</v>
      </c>
      <c r="N3486" s="0" t="str">
        <f aca="false">A3486&amp;"_"&amp;B3486</f>
        <v>MAW745_2</v>
      </c>
      <c r="O3486" s="0" t="n">
        <f aca="false">HLOOKUP(N3486,UP!$C$15:$AH$16,2,0)</f>
        <v>0</v>
      </c>
    </row>
    <row r="3487" customFormat="false" ht="15.75" hidden="false" customHeight="true" outlineLevel="0" collapsed="false">
      <c r="A3487" s="21" t="s">
        <v>55</v>
      </c>
      <c r="B3487" s="26" t="n">
        <v>1</v>
      </c>
      <c r="C3487" s="27" t="s">
        <v>61</v>
      </c>
      <c r="D3487" s="27" t="n">
        <v>1074</v>
      </c>
      <c r="E3487" s="24" t="s">
        <v>92</v>
      </c>
      <c r="F3487" s="15" t="n">
        <v>1</v>
      </c>
      <c r="G3487" s="15" t="n">
        <v>0</v>
      </c>
      <c r="H3487" s="2" t="n">
        <f aca="false">MAX(I3487:J3487)</f>
        <v>0</v>
      </c>
      <c r="I3487" s="15" t="n">
        <v>0</v>
      </c>
      <c r="J3487" s="15" t="n">
        <v>0</v>
      </c>
      <c r="K3487" s="15" t="n">
        <v>9.54184155702377</v>
      </c>
      <c r="L3487" s="15" t="n">
        <v>110</v>
      </c>
      <c r="M3487" s="25" t="n">
        <v>12.57367636</v>
      </c>
      <c r="N3487" s="0" t="str">
        <f aca="false">A3487&amp;"_"&amp;B3487</f>
        <v>MAW745_1</v>
      </c>
      <c r="O3487" s="0" t="n">
        <f aca="false">HLOOKUP(N3487,UP!$C$15:$AH$16,2,0)</f>
        <v>0</v>
      </c>
    </row>
    <row r="3488" customFormat="false" ht="15.75" hidden="false" customHeight="true" outlineLevel="0" collapsed="false">
      <c r="A3488" s="21" t="s">
        <v>55</v>
      </c>
      <c r="B3488" s="26" t="n">
        <v>1</v>
      </c>
      <c r="C3488" s="27" t="s">
        <v>79</v>
      </c>
      <c r="D3488" s="27" t="n">
        <v>1272</v>
      </c>
      <c r="E3488" s="24" t="s">
        <v>92</v>
      </c>
      <c r="F3488" s="15" t="n">
        <v>1</v>
      </c>
      <c r="G3488" s="15" t="n">
        <v>0</v>
      </c>
      <c r="H3488" s="2" t="n">
        <f aca="false">MAX(I3488:J3488)</f>
        <v>0</v>
      </c>
      <c r="I3488" s="15" t="n">
        <v>0</v>
      </c>
      <c r="J3488" s="15" t="n">
        <v>0</v>
      </c>
      <c r="K3488" s="15" t="n">
        <v>10.8699105814207</v>
      </c>
      <c r="L3488" s="15" t="n">
        <v>110</v>
      </c>
      <c r="M3488" s="25" t="n">
        <v>12.57367636</v>
      </c>
      <c r="N3488" s="0" t="str">
        <f aca="false">A3488&amp;"_"&amp;B3488</f>
        <v>MAW745_1</v>
      </c>
      <c r="O3488" s="0" t="n">
        <f aca="false">HLOOKUP(N3488,UP!$C$15:$AH$16,2,0)</f>
        <v>0</v>
      </c>
    </row>
    <row r="3489" customFormat="false" ht="15.75" hidden="false" customHeight="true" outlineLevel="0" collapsed="false">
      <c r="A3489" s="21" t="s">
        <v>55</v>
      </c>
      <c r="B3489" s="26" t="n">
        <v>1</v>
      </c>
      <c r="C3489" s="27" t="s">
        <v>103</v>
      </c>
      <c r="D3489" s="27" t="n">
        <v>1437</v>
      </c>
      <c r="E3489" s="24" t="s">
        <v>92</v>
      </c>
      <c r="F3489" s="15" t="n">
        <v>1</v>
      </c>
      <c r="G3489" s="15" t="n">
        <v>0</v>
      </c>
      <c r="H3489" s="2" t="n">
        <f aca="false">MAX(I3489:J3489)</f>
        <v>0</v>
      </c>
      <c r="I3489" s="15" t="n">
        <v>0</v>
      </c>
      <c r="J3489" s="15" t="n">
        <v>0</v>
      </c>
      <c r="K3489" s="15" t="n">
        <v>9.96450357865611</v>
      </c>
      <c r="L3489" s="15" t="n">
        <v>110</v>
      </c>
      <c r="M3489" s="25" t="n">
        <v>12.57367636</v>
      </c>
      <c r="N3489" s="0" t="str">
        <f aca="false">A3489&amp;"_"&amp;B3489</f>
        <v>MAW745_1</v>
      </c>
      <c r="O3489" s="0" t="n">
        <f aca="false">HLOOKUP(N3489,UP!$C$15:$AH$16,2,0)</f>
        <v>0</v>
      </c>
    </row>
    <row r="3490" customFormat="false" ht="15.75" hidden="false" customHeight="true" outlineLevel="0" collapsed="false">
      <c r="A3490" s="21" t="s">
        <v>55</v>
      </c>
      <c r="B3490" s="26" t="n">
        <v>1</v>
      </c>
      <c r="C3490" s="27" t="s">
        <v>60</v>
      </c>
      <c r="D3490" s="27" t="n">
        <v>1011</v>
      </c>
      <c r="E3490" s="24" t="s">
        <v>92</v>
      </c>
      <c r="F3490" s="15" t="n">
        <v>1</v>
      </c>
      <c r="G3490" s="15" t="n">
        <v>0</v>
      </c>
      <c r="H3490" s="2" t="n">
        <f aca="false">MAX(I3490:J3490)</f>
        <v>0</v>
      </c>
      <c r="I3490" s="15" t="n">
        <v>0</v>
      </c>
      <c r="J3490" s="15" t="n">
        <v>0</v>
      </c>
      <c r="K3490" s="15" t="n">
        <v>5.1032816463076</v>
      </c>
      <c r="L3490" s="15" t="n">
        <v>110</v>
      </c>
      <c r="M3490" s="25" t="n">
        <v>12.57367636</v>
      </c>
      <c r="N3490" s="0" t="str">
        <f aca="false">A3490&amp;"_"&amp;B3490</f>
        <v>MAW745_1</v>
      </c>
      <c r="O3490" s="0" t="n">
        <f aca="false">HLOOKUP(N3490,UP!$C$15:$AH$16,2,0)</f>
        <v>0</v>
      </c>
    </row>
    <row r="3491" customFormat="false" ht="15.75" hidden="false" customHeight="true" outlineLevel="0" collapsed="false">
      <c r="A3491" s="21" t="s">
        <v>49</v>
      </c>
      <c r="B3491" s="28" t="n">
        <v>1</v>
      </c>
      <c r="C3491" s="29" t="s">
        <v>56</v>
      </c>
      <c r="D3491" s="30" t="n">
        <v>4947</v>
      </c>
      <c r="E3491" s="24" t="s">
        <v>92</v>
      </c>
      <c r="F3491" s="15" t="n">
        <v>1</v>
      </c>
      <c r="G3491" s="15" t="n">
        <v>0</v>
      </c>
      <c r="H3491" s="2" t="n">
        <f aca="false">MAX(I3491:J3491)</f>
        <v>0</v>
      </c>
      <c r="I3491" s="15" t="n">
        <v>0</v>
      </c>
      <c r="J3491" s="15" t="n">
        <v>0</v>
      </c>
      <c r="K3491" s="15" t="n">
        <v>11.2594680704658</v>
      </c>
      <c r="L3491" s="15" t="n">
        <v>110</v>
      </c>
      <c r="M3491" s="25" t="n">
        <v>12.57367636</v>
      </c>
      <c r="N3491" s="0" t="str">
        <f aca="false">A3491&amp;"_"&amp;B3491</f>
        <v>MAW746_1</v>
      </c>
      <c r="O3491" s="0" t="n">
        <f aca="false">HLOOKUP(N3491,UP!$C$15:$AH$16,2,0)</f>
        <v>1</v>
      </c>
    </row>
    <row r="3492" customFormat="false" ht="15.75" hidden="false" customHeight="true" outlineLevel="0" collapsed="false">
      <c r="A3492" s="21" t="s">
        <v>49</v>
      </c>
      <c r="B3492" s="28" t="n">
        <v>2</v>
      </c>
      <c r="C3492" s="29" t="s">
        <v>56</v>
      </c>
      <c r="D3492" s="30" t="n">
        <v>4216</v>
      </c>
      <c r="E3492" s="24" t="s">
        <v>92</v>
      </c>
      <c r="F3492" s="15" t="n">
        <v>1</v>
      </c>
      <c r="G3492" s="15" t="n">
        <v>0</v>
      </c>
      <c r="H3492" s="2" t="n">
        <f aca="false">MAX(I3492:J3492)</f>
        <v>0</v>
      </c>
      <c r="I3492" s="15" t="n">
        <v>0</v>
      </c>
      <c r="J3492" s="15" t="n">
        <v>0</v>
      </c>
      <c r="K3492" s="15" t="n">
        <v>11.2029979425175</v>
      </c>
      <c r="L3492" s="15" t="n">
        <v>110</v>
      </c>
      <c r="M3492" s="25" t="n">
        <v>12.57367636</v>
      </c>
      <c r="N3492" s="0" t="str">
        <f aca="false">A3492&amp;"_"&amp;B3492</f>
        <v>MAW746_2</v>
      </c>
      <c r="O3492" s="0" t="n">
        <f aca="false">HLOOKUP(N3492,UP!$C$15:$AH$16,2,0)</f>
        <v>1</v>
      </c>
    </row>
    <row r="3493" customFormat="false" ht="15.75" hidden="false" customHeight="true" outlineLevel="0" collapsed="false">
      <c r="A3493" s="21" t="s">
        <v>59</v>
      </c>
      <c r="B3493" s="28" t="n">
        <v>1</v>
      </c>
      <c r="C3493" s="34" t="s">
        <v>56</v>
      </c>
      <c r="D3493" s="34" t="n">
        <v>7457</v>
      </c>
      <c r="E3493" s="24" t="s">
        <v>92</v>
      </c>
      <c r="F3493" s="15" t="n">
        <v>1</v>
      </c>
      <c r="G3493" s="15" t="n">
        <v>0</v>
      </c>
      <c r="H3493" s="2" t="n">
        <f aca="false">MAX(I3493:J3493)</f>
        <v>0</v>
      </c>
      <c r="I3493" s="15" t="n">
        <v>0</v>
      </c>
      <c r="J3493" s="15" t="n">
        <v>0</v>
      </c>
      <c r="K3493" s="15" t="n">
        <v>8.1371962116956</v>
      </c>
      <c r="L3493" s="15" t="n">
        <v>110</v>
      </c>
      <c r="M3493" s="25" t="n">
        <v>12.57367636</v>
      </c>
      <c r="N3493" s="0" t="str">
        <f aca="false">A3493&amp;"_"&amp;B3493</f>
        <v>MAW748_1</v>
      </c>
      <c r="O3493" s="0" t="n">
        <f aca="false">HLOOKUP(N3493,UP!$C$15:$AH$16,2,0)</f>
        <v>0</v>
      </c>
    </row>
    <row r="3494" customFormat="false" ht="15.75" hidden="false" customHeight="true" outlineLevel="0" collapsed="false">
      <c r="A3494" s="21" t="s">
        <v>52</v>
      </c>
      <c r="B3494" s="32" t="n">
        <v>1</v>
      </c>
      <c r="C3494" s="33" t="s">
        <v>56</v>
      </c>
      <c r="D3494" s="33" t="n">
        <v>23908</v>
      </c>
      <c r="E3494" s="24" t="s">
        <v>98</v>
      </c>
      <c r="F3494" s="15" t="n">
        <v>1</v>
      </c>
      <c r="G3494" s="15" t="n">
        <v>0</v>
      </c>
      <c r="H3494" s="2" t="n">
        <f aca="false">MAX(I3494:J3494)</f>
        <v>0</v>
      </c>
      <c r="I3494" s="15" t="n">
        <v>0</v>
      </c>
      <c r="J3494" s="15" t="n">
        <v>0</v>
      </c>
      <c r="K3494" s="15" t="n">
        <v>10.8841262881782</v>
      </c>
      <c r="L3494" s="15" t="n">
        <v>110</v>
      </c>
      <c r="M3494" s="25" t="n">
        <v>12.57367636</v>
      </c>
      <c r="N3494" s="0" t="str">
        <f aca="false">A3494&amp;"_"&amp;B3494</f>
        <v>MAW751_1</v>
      </c>
      <c r="O3494" s="0" t="n">
        <f aca="false">HLOOKUP(N3494,UP!$C$15:$AH$16,2,0)</f>
        <v>0</v>
      </c>
    </row>
    <row r="3495" customFormat="false" ht="15.75" hidden="false" customHeight="true" outlineLevel="0" collapsed="false">
      <c r="A3495" s="21" t="s">
        <v>52</v>
      </c>
      <c r="B3495" s="32" t="n">
        <v>1</v>
      </c>
      <c r="C3495" s="33" t="s">
        <v>61</v>
      </c>
      <c r="D3495" s="33" t="n">
        <v>23910</v>
      </c>
      <c r="E3495" s="24" t="s">
        <v>92</v>
      </c>
      <c r="F3495" s="15" t="n">
        <v>1</v>
      </c>
      <c r="G3495" s="15" t="n">
        <v>0</v>
      </c>
      <c r="H3495" s="2" t="n">
        <f aca="false">MAX(I3495:J3495)</f>
        <v>0</v>
      </c>
      <c r="I3495" s="15" t="n">
        <v>0</v>
      </c>
      <c r="J3495" s="15" t="n">
        <v>0</v>
      </c>
      <c r="K3495" s="15" t="n">
        <v>6.71546845631354</v>
      </c>
      <c r="L3495" s="15" t="n">
        <v>110</v>
      </c>
      <c r="M3495" s="25" t="n">
        <v>12.57367636</v>
      </c>
      <c r="N3495" s="0" t="str">
        <f aca="false">A3495&amp;"_"&amp;B3495</f>
        <v>MAW751_1</v>
      </c>
      <c r="O3495" s="0" t="n">
        <f aca="false">HLOOKUP(N3495,UP!$C$15:$AH$16,2,0)</f>
        <v>0</v>
      </c>
    </row>
    <row r="3496" customFormat="false" ht="15.75" hidden="false" customHeight="true" outlineLevel="0" collapsed="false">
      <c r="A3496" s="21" t="s">
        <v>52</v>
      </c>
      <c r="B3496" s="32" t="n">
        <v>1</v>
      </c>
      <c r="C3496" s="33" t="s">
        <v>61</v>
      </c>
      <c r="D3496" s="33" t="n">
        <v>29450</v>
      </c>
      <c r="E3496" s="24" t="s">
        <v>92</v>
      </c>
      <c r="F3496" s="15" t="n">
        <v>1</v>
      </c>
      <c r="G3496" s="15" t="n">
        <v>0</v>
      </c>
      <c r="H3496" s="2" t="n">
        <f aca="false">MAX(I3496:J3496)</f>
        <v>0</v>
      </c>
      <c r="I3496" s="15" t="n">
        <v>0</v>
      </c>
      <c r="J3496" s="15" t="n">
        <v>0</v>
      </c>
      <c r="K3496" s="15" t="n">
        <v>8.3409284952809</v>
      </c>
      <c r="L3496" s="15" t="n">
        <v>110</v>
      </c>
      <c r="M3496" s="25" t="n">
        <v>12.57367636</v>
      </c>
      <c r="N3496" s="0" t="str">
        <f aca="false">A3496&amp;"_"&amp;B3496</f>
        <v>MAW751_1</v>
      </c>
      <c r="O3496" s="0" t="n">
        <f aca="false">HLOOKUP(N3496,UP!$C$15:$AH$16,2,0)</f>
        <v>0</v>
      </c>
    </row>
    <row r="3497" customFormat="false" ht="15.75" hidden="false" customHeight="true" outlineLevel="0" collapsed="false">
      <c r="A3497" s="21" t="s">
        <v>44</v>
      </c>
      <c r="B3497" s="22" t="n">
        <v>2</v>
      </c>
      <c r="C3497" s="23" t="s">
        <v>66</v>
      </c>
      <c r="D3497" s="23" t="n">
        <v>29487</v>
      </c>
      <c r="E3497" s="24" t="s">
        <v>91</v>
      </c>
      <c r="F3497" s="15" t="n">
        <f aca="false">IF(ISERROR(SEARCH("2",E3497)),0,1)</f>
        <v>1</v>
      </c>
      <c r="G3497" s="15" t="n">
        <v>0</v>
      </c>
      <c r="H3497" s="2" t="n">
        <f aca="false">MAX(I3497:J3497)</f>
        <v>0</v>
      </c>
      <c r="I3497" s="15" t="n">
        <v>0</v>
      </c>
      <c r="J3497" s="15" t="n">
        <v>0</v>
      </c>
      <c r="K3497" s="15" t="n">
        <v>12.2762838027083</v>
      </c>
      <c r="L3497" s="15" t="n">
        <v>115</v>
      </c>
      <c r="M3497" s="25" t="n">
        <v>13.75057441</v>
      </c>
      <c r="N3497" s="0" t="str">
        <f aca="false">A3497&amp;"_"&amp;B3497</f>
        <v>MAW752_2</v>
      </c>
      <c r="O3497" s="0" t="n">
        <f aca="false">HLOOKUP(N3497,UP!$C$15:$AH$16,2,0)</f>
        <v>0</v>
      </c>
    </row>
    <row r="3498" customFormat="false" ht="15.75" hidden="false" customHeight="true" outlineLevel="0" collapsed="false">
      <c r="A3498" s="21" t="s">
        <v>49</v>
      </c>
      <c r="B3498" s="28" t="n">
        <v>2</v>
      </c>
      <c r="C3498" s="29" t="s">
        <v>56</v>
      </c>
      <c r="D3498" s="30" t="n">
        <v>4218</v>
      </c>
      <c r="E3498" s="24" t="s">
        <v>92</v>
      </c>
      <c r="F3498" s="15" t="n">
        <v>1</v>
      </c>
      <c r="G3498" s="15" t="n">
        <v>0</v>
      </c>
      <c r="H3498" s="2" t="n">
        <f aca="false">MAX(I3498:J3498)</f>
        <v>0</v>
      </c>
      <c r="I3498" s="15" t="n">
        <v>0</v>
      </c>
      <c r="J3498" s="15" t="n">
        <v>0</v>
      </c>
      <c r="K3498" s="15" t="n">
        <v>15.4458759008232</v>
      </c>
      <c r="L3498" s="15" t="n">
        <v>115</v>
      </c>
      <c r="M3498" s="25" t="n">
        <v>13.75057441</v>
      </c>
      <c r="N3498" s="0" t="str">
        <f aca="false">A3498&amp;"_"&amp;B3498</f>
        <v>MAW746_2</v>
      </c>
      <c r="O3498" s="0" t="n">
        <f aca="false">HLOOKUP(N3498,UP!$C$15:$AH$16,2,0)</f>
        <v>1</v>
      </c>
    </row>
    <row r="3499" customFormat="false" ht="15.75" hidden="false" customHeight="true" outlineLevel="0" collapsed="false">
      <c r="A3499" s="21" t="s">
        <v>49</v>
      </c>
      <c r="B3499" s="28" t="n">
        <v>3</v>
      </c>
      <c r="C3499" s="29" t="s">
        <v>56</v>
      </c>
      <c r="D3499" s="30" t="n">
        <v>4718</v>
      </c>
      <c r="E3499" s="24" t="s">
        <v>92</v>
      </c>
      <c r="F3499" s="15" t="n">
        <v>1</v>
      </c>
      <c r="G3499" s="15" t="n">
        <v>0</v>
      </c>
      <c r="H3499" s="2" t="n">
        <f aca="false">MAX(I3499:J3499)</f>
        <v>0</v>
      </c>
      <c r="I3499" s="15" t="n">
        <v>0</v>
      </c>
      <c r="J3499" s="15" t="n">
        <v>0</v>
      </c>
      <c r="K3499" s="15" t="n">
        <v>16.3991136517387</v>
      </c>
      <c r="L3499" s="15" t="n">
        <v>115</v>
      </c>
      <c r="M3499" s="25" t="n">
        <v>13.75057441</v>
      </c>
      <c r="N3499" s="0" t="str">
        <f aca="false">A3499&amp;"_"&amp;B3499</f>
        <v>MAW746_3</v>
      </c>
      <c r="O3499" s="0" t="n">
        <f aca="false">HLOOKUP(N3499,UP!$C$15:$AH$16,2,0)</f>
        <v>1</v>
      </c>
    </row>
    <row r="3500" customFormat="false" ht="15.75" hidden="false" customHeight="true" outlineLevel="0" collapsed="false">
      <c r="A3500" s="21" t="s">
        <v>69</v>
      </c>
      <c r="B3500" s="12" t="n">
        <v>1</v>
      </c>
      <c r="C3500" s="44" t="s">
        <v>56</v>
      </c>
      <c r="D3500" s="44" t="n">
        <v>19869</v>
      </c>
      <c r="E3500" s="24" t="s">
        <v>92</v>
      </c>
      <c r="F3500" s="15" t="n">
        <v>1</v>
      </c>
      <c r="G3500" s="15" t="n">
        <v>0</v>
      </c>
      <c r="H3500" s="2" t="n">
        <f aca="false">MAX(I3500:J3500)</f>
        <v>0</v>
      </c>
      <c r="I3500" s="15" t="n">
        <v>0</v>
      </c>
      <c r="J3500" s="15" t="n">
        <v>0</v>
      </c>
      <c r="K3500" s="15" t="n">
        <v>6.21336341045355</v>
      </c>
      <c r="L3500" s="15" t="n">
        <v>115</v>
      </c>
      <c r="M3500" s="25" t="n">
        <v>13.75057441</v>
      </c>
      <c r="N3500" s="0" t="str">
        <f aca="false">A3500&amp;"_"&amp;B3500</f>
        <v>MAW750_1</v>
      </c>
      <c r="O3500" s="0" t="n">
        <f aca="false">HLOOKUP(N3500,UP!$C$15:$AH$16,2,0)</f>
        <v>0</v>
      </c>
    </row>
    <row r="3501" customFormat="false" ht="15.75" hidden="false" customHeight="true" outlineLevel="0" collapsed="false">
      <c r="A3501" s="21" t="s">
        <v>69</v>
      </c>
      <c r="B3501" s="12" t="n">
        <v>1</v>
      </c>
      <c r="C3501" s="44" t="s">
        <v>56</v>
      </c>
      <c r="D3501" s="44" t="n">
        <v>23487</v>
      </c>
      <c r="E3501" s="24" t="s">
        <v>92</v>
      </c>
      <c r="F3501" s="15" t="n">
        <v>1</v>
      </c>
      <c r="G3501" s="15" t="n">
        <v>0</v>
      </c>
      <c r="H3501" s="2" t="n">
        <f aca="false">MAX(I3501:J3501)</f>
        <v>0</v>
      </c>
      <c r="I3501" s="15" t="n">
        <v>0</v>
      </c>
      <c r="J3501" s="15" t="n">
        <v>0</v>
      </c>
      <c r="K3501" s="15" t="n">
        <v>8.64876530542453</v>
      </c>
      <c r="L3501" s="15" t="n">
        <v>115</v>
      </c>
      <c r="M3501" s="25" t="n">
        <v>13.75057441</v>
      </c>
      <c r="N3501" s="0" t="str">
        <f aca="false">A3501&amp;"_"&amp;B3501</f>
        <v>MAW750_1</v>
      </c>
      <c r="O3501" s="0" t="n">
        <f aca="false">HLOOKUP(N3501,UP!$C$15:$AH$16,2,0)</f>
        <v>0</v>
      </c>
    </row>
    <row r="3502" customFormat="false" ht="15.75" hidden="false" customHeight="true" outlineLevel="0" collapsed="false">
      <c r="A3502" s="21" t="s">
        <v>52</v>
      </c>
      <c r="B3502" s="32" t="n">
        <v>1</v>
      </c>
      <c r="C3502" s="33" t="s">
        <v>56</v>
      </c>
      <c r="D3502" s="33" t="n">
        <v>54377</v>
      </c>
      <c r="E3502" s="24" t="s">
        <v>92</v>
      </c>
      <c r="F3502" s="15" t="n">
        <v>1</v>
      </c>
      <c r="G3502" s="15" t="n">
        <v>0</v>
      </c>
      <c r="H3502" s="2" t="n">
        <f aca="false">MAX(I3502:J3502)</f>
        <v>0</v>
      </c>
      <c r="I3502" s="15" t="n">
        <v>0</v>
      </c>
      <c r="J3502" s="15" t="n">
        <v>0</v>
      </c>
      <c r="K3502" s="15" t="n">
        <v>11.306434880637</v>
      </c>
      <c r="L3502" s="15" t="n">
        <v>115</v>
      </c>
      <c r="M3502" s="25" t="n">
        <v>13.75057441</v>
      </c>
      <c r="N3502" s="0" t="str">
        <f aca="false">A3502&amp;"_"&amp;B3502</f>
        <v>MAW751_1</v>
      </c>
      <c r="O3502" s="0" t="n">
        <f aca="false">HLOOKUP(N3502,UP!$C$15:$AH$16,2,0)</f>
        <v>0</v>
      </c>
    </row>
    <row r="3503" customFormat="false" ht="15.75" hidden="false" customHeight="true" outlineLevel="0" collapsed="false">
      <c r="A3503" s="21" t="s">
        <v>44</v>
      </c>
      <c r="B3503" s="22" t="n">
        <v>2</v>
      </c>
      <c r="C3503" s="23" t="s">
        <v>56</v>
      </c>
      <c r="D3503" s="23" t="n">
        <v>29258</v>
      </c>
      <c r="E3503" s="24" t="s">
        <v>91</v>
      </c>
      <c r="F3503" s="15" t="n">
        <f aca="false">IF(ISERROR(SEARCH("2",E3503)),0,1)</f>
        <v>1</v>
      </c>
      <c r="G3503" s="15" t="n">
        <v>0</v>
      </c>
      <c r="H3503" s="2" t="n">
        <f aca="false">MAX(I3503:J3503)</f>
        <v>0</v>
      </c>
      <c r="I3503" s="15" t="n">
        <v>0</v>
      </c>
      <c r="J3503" s="15" t="n">
        <v>0</v>
      </c>
      <c r="K3503" s="15" t="n">
        <v>6.83975771567119</v>
      </c>
      <c r="L3503" s="15" t="n">
        <v>120</v>
      </c>
      <c r="M3503" s="25" t="n">
        <v>14.97977904</v>
      </c>
      <c r="N3503" s="0" t="str">
        <f aca="false">A3503&amp;"_"&amp;B3503</f>
        <v>MAW752_2</v>
      </c>
      <c r="O3503" s="0" t="n">
        <f aca="false">HLOOKUP(N3503,UP!$C$15:$AH$16,2,0)</f>
        <v>0</v>
      </c>
    </row>
    <row r="3504" customFormat="false" ht="15.75" hidden="false" customHeight="true" outlineLevel="0" collapsed="false">
      <c r="A3504" s="21" t="s">
        <v>44</v>
      </c>
      <c r="B3504" s="22" t="n">
        <v>2</v>
      </c>
      <c r="C3504" s="23" t="s">
        <v>78</v>
      </c>
      <c r="D3504" s="23" t="n">
        <v>29277</v>
      </c>
      <c r="E3504" s="24" t="s">
        <v>91</v>
      </c>
      <c r="F3504" s="15" t="n">
        <f aca="false">IF(ISERROR(SEARCH("2",E3504)),0,1)</f>
        <v>1</v>
      </c>
      <c r="G3504" s="15" t="n">
        <v>0</v>
      </c>
      <c r="H3504" s="2" t="n">
        <f aca="false">MAX(I3504:J3504)</f>
        <v>0</v>
      </c>
      <c r="I3504" s="15" t="n">
        <v>0</v>
      </c>
      <c r="J3504" s="15" t="n">
        <v>0</v>
      </c>
      <c r="K3504" s="15" t="n">
        <v>14.3326918139319</v>
      </c>
      <c r="L3504" s="15" t="n">
        <v>120</v>
      </c>
      <c r="M3504" s="25" t="n">
        <v>14.97977904</v>
      </c>
      <c r="N3504" s="0" t="str">
        <f aca="false">A3504&amp;"_"&amp;B3504</f>
        <v>MAW752_2</v>
      </c>
      <c r="O3504" s="0" t="n">
        <f aca="false">HLOOKUP(N3504,UP!$C$15:$AH$16,2,0)</f>
        <v>0</v>
      </c>
    </row>
    <row r="3505" customFormat="false" ht="15.75" hidden="false" customHeight="true" outlineLevel="0" collapsed="false">
      <c r="A3505" s="21" t="s">
        <v>47</v>
      </c>
      <c r="B3505" s="26" t="n">
        <v>2</v>
      </c>
      <c r="C3505" s="27" t="s">
        <v>56</v>
      </c>
      <c r="D3505" s="27" t="n">
        <v>198</v>
      </c>
      <c r="E3505" s="24" t="s">
        <v>92</v>
      </c>
      <c r="F3505" s="15" t="n">
        <v>1</v>
      </c>
      <c r="G3505" s="15" t="n">
        <v>0</v>
      </c>
      <c r="H3505" s="2" t="n">
        <f aca="false">MAX(I3505:J3505)</f>
        <v>0</v>
      </c>
      <c r="I3505" s="15" t="n">
        <v>0</v>
      </c>
      <c r="J3505" s="15" t="n">
        <v>0</v>
      </c>
      <c r="K3505" s="15" t="n">
        <v>13.6559142165323</v>
      </c>
      <c r="L3505" s="15" t="n">
        <v>120</v>
      </c>
      <c r="M3505" s="25" t="n">
        <v>14.97977904</v>
      </c>
      <c r="N3505" s="0" t="str">
        <f aca="false">A3505&amp;"_"&amp;B3505</f>
        <v>MAW744_2</v>
      </c>
      <c r="O3505" s="0" t="n">
        <f aca="false">HLOOKUP(N3505,UP!$C$15:$AH$16,2,0)</f>
        <v>1</v>
      </c>
    </row>
    <row r="3506" customFormat="false" ht="15.75" hidden="false" customHeight="true" outlineLevel="0" collapsed="false">
      <c r="A3506" s="21" t="s">
        <v>47</v>
      </c>
      <c r="B3506" s="26" t="n">
        <v>3</v>
      </c>
      <c r="C3506" s="27" t="s">
        <v>54</v>
      </c>
      <c r="D3506" s="27" t="n">
        <v>670</v>
      </c>
      <c r="E3506" s="24" t="s">
        <v>92</v>
      </c>
      <c r="F3506" s="15" t="n">
        <v>1</v>
      </c>
      <c r="G3506" s="15" t="n">
        <v>0</v>
      </c>
      <c r="H3506" s="2" t="n">
        <f aca="false">MAX(I3506:J3506)</f>
        <v>0</v>
      </c>
      <c r="I3506" s="15" t="n">
        <v>0</v>
      </c>
      <c r="J3506" s="15" t="n">
        <v>0</v>
      </c>
      <c r="K3506" s="15" t="n">
        <v>22.3154002068872</v>
      </c>
      <c r="L3506" s="15" t="n">
        <v>120</v>
      </c>
      <c r="M3506" s="25" t="n">
        <v>14.97977904</v>
      </c>
      <c r="N3506" s="0" t="str">
        <f aca="false">A3506&amp;"_"&amp;B3506</f>
        <v>MAW744_3</v>
      </c>
      <c r="O3506" s="0" t="n">
        <f aca="false">HLOOKUP(N3506,UP!$C$15:$AH$16,2,0)</f>
        <v>1</v>
      </c>
    </row>
    <row r="3507" customFormat="false" ht="15.75" hidden="false" customHeight="true" outlineLevel="0" collapsed="false">
      <c r="A3507" s="21" t="s">
        <v>47</v>
      </c>
      <c r="B3507" s="26" t="n">
        <v>3</v>
      </c>
      <c r="C3507" s="27" t="s">
        <v>60</v>
      </c>
      <c r="D3507" s="27" t="n">
        <v>34</v>
      </c>
      <c r="E3507" s="24" t="s">
        <v>92</v>
      </c>
      <c r="F3507" s="15" t="n">
        <v>1</v>
      </c>
      <c r="G3507" s="15" t="n">
        <v>0</v>
      </c>
      <c r="H3507" s="2" t="n">
        <f aca="false">MAX(I3507:J3507)</f>
        <v>0</v>
      </c>
      <c r="I3507" s="15" t="n">
        <v>0</v>
      </c>
      <c r="J3507" s="15" t="n">
        <v>0</v>
      </c>
      <c r="K3507" s="15" t="n">
        <v>17.897417728052</v>
      </c>
      <c r="L3507" s="15" t="n">
        <v>120</v>
      </c>
      <c r="M3507" s="25" t="n">
        <v>14.97977904</v>
      </c>
      <c r="N3507" s="0" t="str">
        <f aca="false">A3507&amp;"_"&amp;B3507</f>
        <v>MAW744_3</v>
      </c>
      <c r="O3507" s="0" t="n">
        <f aca="false">HLOOKUP(N3507,UP!$C$15:$AH$16,2,0)</f>
        <v>1</v>
      </c>
    </row>
    <row r="3508" customFormat="false" ht="15.75" hidden="false" customHeight="true" outlineLevel="0" collapsed="false">
      <c r="A3508" s="21" t="s">
        <v>47</v>
      </c>
      <c r="B3508" s="26" t="n">
        <v>3</v>
      </c>
      <c r="C3508" s="27" t="s">
        <v>58</v>
      </c>
      <c r="D3508" s="27" t="n">
        <v>273</v>
      </c>
      <c r="E3508" s="24" t="s">
        <v>92</v>
      </c>
      <c r="F3508" s="15" t="n">
        <v>1</v>
      </c>
      <c r="G3508" s="15" t="n">
        <v>0</v>
      </c>
      <c r="H3508" s="2" t="n">
        <f aca="false">MAX(I3508:J3508)</f>
        <v>0</v>
      </c>
      <c r="I3508" s="15" t="n">
        <v>0</v>
      </c>
      <c r="J3508" s="15" t="n">
        <v>0</v>
      </c>
      <c r="K3508" s="15" t="n">
        <v>20.702702888075</v>
      </c>
      <c r="L3508" s="15" t="n">
        <v>120</v>
      </c>
      <c r="M3508" s="25" t="n">
        <v>14.97977904</v>
      </c>
      <c r="N3508" s="0" t="str">
        <f aca="false">A3508&amp;"_"&amp;B3508</f>
        <v>MAW744_3</v>
      </c>
      <c r="O3508" s="0" t="n">
        <f aca="false">HLOOKUP(N3508,UP!$C$15:$AH$16,2,0)</f>
        <v>1</v>
      </c>
    </row>
    <row r="3509" customFormat="false" ht="15.75" hidden="false" customHeight="true" outlineLevel="0" collapsed="false">
      <c r="A3509" s="21" t="s">
        <v>49</v>
      </c>
      <c r="B3509" s="28" t="n">
        <v>2</v>
      </c>
      <c r="C3509" s="29" t="s">
        <v>56</v>
      </c>
      <c r="D3509" s="30" t="n">
        <v>4239</v>
      </c>
      <c r="E3509" s="24" t="s">
        <v>92</v>
      </c>
      <c r="F3509" s="15" t="n">
        <v>1</v>
      </c>
      <c r="G3509" s="15" t="n">
        <v>0</v>
      </c>
      <c r="H3509" s="2" t="n">
        <f aca="false">MAX(I3509:J3509)</f>
        <v>0</v>
      </c>
      <c r="I3509" s="15" t="n">
        <v>0</v>
      </c>
      <c r="J3509" s="15" t="n">
        <v>0</v>
      </c>
      <c r="K3509" s="15" t="n">
        <v>7.72124934436032</v>
      </c>
      <c r="L3509" s="15" t="n">
        <v>120</v>
      </c>
      <c r="M3509" s="25" t="n">
        <v>14.97977904</v>
      </c>
      <c r="N3509" s="0" t="str">
        <f aca="false">A3509&amp;"_"&amp;B3509</f>
        <v>MAW746_2</v>
      </c>
      <c r="O3509" s="0" t="n">
        <f aca="false">HLOOKUP(N3509,UP!$C$15:$AH$16,2,0)</f>
        <v>1</v>
      </c>
    </row>
    <row r="3510" customFormat="false" ht="15.75" hidden="false" customHeight="true" outlineLevel="0" collapsed="false">
      <c r="A3510" s="21" t="s">
        <v>49</v>
      </c>
      <c r="B3510" s="28" t="n">
        <v>2</v>
      </c>
      <c r="C3510" s="29" t="s">
        <v>56</v>
      </c>
      <c r="D3510" s="30" t="n">
        <v>4224</v>
      </c>
      <c r="E3510" s="24" t="s">
        <v>92</v>
      </c>
      <c r="F3510" s="15" t="n">
        <v>1</v>
      </c>
      <c r="G3510" s="15" t="n">
        <v>0</v>
      </c>
      <c r="H3510" s="2" t="n">
        <f aca="false">MAX(I3510:J3510)</f>
        <v>0</v>
      </c>
      <c r="I3510" s="15" t="n">
        <v>0</v>
      </c>
      <c r="J3510" s="15" t="n">
        <v>0</v>
      </c>
      <c r="K3510" s="15" t="n">
        <v>16.2161551495753</v>
      </c>
      <c r="L3510" s="15" t="n">
        <v>120</v>
      </c>
      <c r="M3510" s="25" t="n">
        <v>14.97977904</v>
      </c>
      <c r="N3510" s="0" t="str">
        <f aca="false">A3510&amp;"_"&amp;B3510</f>
        <v>MAW746_2</v>
      </c>
      <c r="O3510" s="0" t="n">
        <f aca="false">HLOOKUP(N3510,UP!$C$15:$AH$16,2,0)</f>
        <v>1</v>
      </c>
    </row>
    <row r="3511" customFormat="false" ht="15.75" hidden="false" customHeight="true" outlineLevel="0" collapsed="false">
      <c r="A3511" s="21" t="s">
        <v>49</v>
      </c>
      <c r="B3511" s="28" t="n">
        <v>2</v>
      </c>
      <c r="C3511" s="29" t="s">
        <v>56</v>
      </c>
      <c r="D3511" s="30" t="n">
        <v>4225</v>
      </c>
      <c r="E3511" s="24" t="s">
        <v>92</v>
      </c>
      <c r="F3511" s="15" t="n">
        <v>1</v>
      </c>
      <c r="G3511" s="15" t="n">
        <v>0</v>
      </c>
      <c r="H3511" s="2" t="n">
        <f aca="false">MAX(I3511:J3511)</f>
        <v>0</v>
      </c>
      <c r="I3511" s="15" t="n">
        <v>0</v>
      </c>
      <c r="J3511" s="15" t="n">
        <v>0</v>
      </c>
      <c r="K3511" s="15" t="n">
        <v>12.0561759674162</v>
      </c>
      <c r="L3511" s="15" t="n">
        <v>120</v>
      </c>
      <c r="M3511" s="25" t="n">
        <v>14.97977904</v>
      </c>
      <c r="N3511" s="0" t="str">
        <f aca="false">A3511&amp;"_"&amp;B3511</f>
        <v>MAW746_2</v>
      </c>
      <c r="O3511" s="0" t="n">
        <f aca="false">HLOOKUP(N3511,UP!$C$15:$AH$16,2,0)</f>
        <v>1</v>
      </c>
    </row>
    <row r="3512" customFormat="false" ht="15.75" hidden="false" customHeight="true" outlineLevel="0" collapsed="false">
      <c r="A3512" s="21" t="s">
        <v>52</v>
      </c>
      <c r="B3512" s="32" t="n">
        <v>1</v>
      </c>
      <c r="C3512" s="33" t="s">
        <v>56</v>
      </c>
      <c r="D3512" s="33" t="n">
        <v>29232</v>
      </c>
      <c r="E3512" s="24" t="s">
        <v>92</v>
      </c>
      <c r="F3512" s="15" t="n">
        <v>1</v>
      </c>
      <c r="G3512" s="15" t="n">
        <v>0</v>
      </c>
      <c r="H3512" s="2" t="n">
        <f aca="false">MAX(I3512:J3512)</f>
        <v>0</v>
      </c>
      <c r="I3512" s="15" t="n">
        <v>0</v>
      </c>
      <c r="J3512" s="15" t="n">
        <v>0</v>
      </c>
      <c r="K3512" s="15" t="n">
        <v>9.44162475137425</v>
      </c>
      <c r="L3512" s="15" t="n">
        <v>120</v>
      </c>
      <c r="M3512" s="25" t="n">
        <v>14.97977904</v>
      </c>
      <c r="N3512" s="0" t="str">
        <f aca="false">A3512&amp;"_"&amp;B3512</f>
        <v>MAW751_1</v>
      </c>
      <c r="O3512" s="0" t="n">
        <f aca="false">HLOOKUP(N3512,UP!$C$15:$AH$16,2,0)</f>
        <v>0</v>
      </c>
    </row>
    <row r="3513" customFormat="false" ht="15.75" hidden="false" customHeight="true" outlineLevel="0" collapsed="false">
      <c r="A3513" s="21" t="s">
        <v>47</v>
      </c>
      <c r="B3513" s="26" t="n">
        <v>4</v>
      </c>
      <c r="C3513" s="27" t="s">
        <v>56</v>
      </c>
      <c r="D3513" s="27" t="n">
        <v>113</v>
      </c>
      <c r="E3513" s="24" t="s">
        <v>92</v>
      </c>
      <c r="F3513" s="15" t="n">
        <v>1</v>
      </c>
      <c r="G3513" s="15" t="n">
        <v>0</v>
      </c>
      <c r="H3513" s="2" t="n">
        <f aca="false">MAX(I3513:J3513)</f>
        <v>0</v>
      </c>
      <c r="I3513" s="15" t="n">
        <v>0</v>
      </c>
      <c r="J3513" s="15" t="n">
        <v>0</v>
      </c>
      <c r="K3513" s="15" t="n">
        <v>8.45465414934085</v>
      </c>
      <c r="L3513" s="15" t="n">
        <v>125</v>
      </c>
      <c r="M3513" s="25" t="n">
        <v>16.26129025</v>
      </c>
      <c r="N3513" s="0" t="str">
        <f aca="false">A3513&amp;"_"&amp;B3513</f>
        <v>MAW744_4</v>
      </c>
      <c r="O3513" s="0" t="n">
        <f aca="false">HLOOKUP(N3513,UP!$C$15:$AH$16,2,0)</f>
        <v>0</v>
      </c>
    </row>
    <row r="3514" customFormat="false" ht="15.75" hidden="false" customHeight="true" outlineLevel="0" collapsed="false">
      <c r="A3514" s="21" t="s">
        <v>44</v>
      </c>
      <c r="B3514" s="53" t="n">
        <v>1</v>
      </c>
      <c r="C3514" s="54" t="s">
        <v>56</v>
      </c>
      <c r="D3514" s="54" t="n">
        <v>54433</v>
      </c>
      <c r="E3514" s="55" t="s">
        <v>109</v>
      </c>
      <c r="F3514" s="15" t="n">
        <v>1</v>
      </c>
      <c r="G3514" s="15" t="n">
        <v>0</v>
      </c>
      <c r="H3514" s="2" t="n">
        <f aca="false">MAX(I3514:J3514)</f>
        <v>0</v>
      </c>
      <c r="I3514" s="15" t="n">
        <v>0</v>
      </c>
      <c r="J3514" s="15" t="n">
        <v>0</v>
      </c>
      <c r="K3514" s="15" t="n">
        <v>4.14234699339082</v>
      </c>
      <c r="L3514" s="15" t="n">
        <v>55</v>
      </c>
      <c r="M3514" s="25" t="n">
        <v>3.08003209</v>
      </c>
      <c r="N3514" s="0" t="str">
        <f aca="false">A3514&amp;"_"&amp;B3514</f>
        <v>MAW752_1</v>
      </c>
      <c r="O3514" s="0" t="n">
        <f aca="false">HLOOKUP(N3514,UP!$C$15:$AH$16,2,0)</f>
        <v>0</v>
      </c>
    </row>
    <row r="3515" customFormat="false" ht="15.75" hidden="false" customHeight="true" outlineLevel="0" collapsed="false">
      <c r="A3515" s="21" t="s">
        <v>44</v>
      </c>
      <c r="B3515" s="22" t="n">
        <v>1</v>
      </c>
      <c r="C3515" s="23" t="s">
        <v>60</v>
      </c>
      <c r="D3515" s="23" t="n">
        <v>54429</v>
      </c>
      <c r="E3515" s="24" t="s">
        <v>109</v>
      </c>
      <c r="F3515" s="15" t="n">
        <v>1</v>
      </c>
      <c r="G3515" s="15" t="n">
        <v>0</v>
      </c>
      <c r="H3515" s="2" t="n">
        <f aca="false">MAX(I3515:J3515)</f>
        <v>0</v>
      </c>
      <c r="I3515" s="15" t="n">
        <v>0</v>
      </c>
      <c r="J3515" s="15" t="n">
        <v>0</v>
      </c>
      <c r="K3515" s="15" t="n">
        <v>3.64621097357265</v>
      </c>
      <c r="L3515" s="15" t="n">
        <v>55</v>
      </c>
      <c r="M3515" s="25" t="n">
        <v>3.08003209</v>
      </c>
      <c r="N3515" s="0" t="str">
        <f aca="false">A3515&amp;"_"&amp;B3515</f>
        <v>MAW752_1</v>
      </c>
      <c r="O3515" s="0" t="n">
        <f aca="false">HLOOKUP(N3515,UP!$C$15:$AH$16,2,0)</f>
        <v>0</v>
      </c>
    </row>
    <row r="3516" customFormat="false" ht="15.75" hidden="false" customHeight="true" outlineLevel="0" collapsed="false">
      <c r="A3516" s="21" t="s">
        <v>44</v>
      </c>
      <c r="B3516" s="22" t="n">
        <v>1</v>
      </c>
      <c r="C3516" s="23" t="s">
        <v>56</v>
      </c>
      <c r="D3516" s="23" t="n">
        <v>29908</v>
      </c>
      <c r="E3516" s="24" t="s">
        <v>109</v>
      </c>
      <c r="F3516" s="15" t="n">
        <v>1</v>
      </c>
      <c r="G3516" s="15" t="n">
        <v>0</v>
      </c>
      <c r="H3516" s="2" t="n">
        <f aca="false">MAX(I3516:J3516)</f>
        <v>0</v>
      </c>
      <c r="I3516" s="15" t="n">
        <v>0</v>
      </c>
      <c r="J3516" s="15" t="n">
        <v>0</v>
      </c>
      <c r="K3516" s="15" t="n">
        <v>4.58617549552672</v>
      </c>
      <c r="L3516" s="15" t="n">
        <v>60</v>
      </c>
      <c r="M3516" s="25" t="n">
        <v>3.68155776</v>
      </c>
      <c r="N3516" s="0" t="str">
        <f aca="false">A3516&amp;"_"&amp;B3516</f>
        <v>MAW752_1</v>
      </c>
      <c r="O3516" s="0" t="n">
        <f aca="false">HLOOKUP(N3516,UP!$C$15:$AH$16,2,0)</f>
        <v>0</v>
      </c>
    </row>
    <row r="3517" customFormat="false" ht="15.75" hidden="false" customHeight="true" outlineLevel="0" collapsed="false">
      <c r="A3517" s="21" t="s">
        <v>44</v>
      </c>
      <c r="B3517" s="22" t="n">
        <v>1</v>
      </c>
      <c r="C3517" s="23" t="s">
        <v>56</v>
      </c>
      <c r="D3517" s="23" t="n">
        <v>29910</v>
      </c>
      <c r="E3517" s="24" t="s">
        <v>109</v>
      </c>
      <c r="F3517" s="15" t="n">
        <v>1</v>
      </c>
      <c r="G3517" s="15" t="n">
        <v>0</v>
      </c>
      <c r="H3517" s="2" t="n">
        <f aca="false">MAX(I3517:J3517)</f>
        <v>0</v>
      </c>
      <c r="I3517" s="15" t="n">
        <v>0</v>
      </c>
      <c r="J3517" s="15" t="n">
        <v>0</v>
      </c>
      <c r="K3517" s="15" t="n">
        <v>4.20502176682994</v>
      </c>
      <c r="L3517" s="15" t="n">
        <v>60</v>
      </c>
      <c r="M3517" s="25" t="n">
        <v>3.68155776</v>
      </c>
      <c r="N3517" s="0" t="str">
        <f aca="false">A3517&amp;"_"&amp;B3517</f>
        <v>MAW752_1</v>
      </c>
      <c r="O3517" s="0" t="n">
        <f aca="false">HLOOKUP(N3517,UP!$C$15:$AH$16,2,0)</f>
        <v>0</v>
      </c>
    </row>
    <row r="3518" customFormat="false" ht="15.75" hidden="false" customHeight="true" outlineLevel="0" collapsed="false">
      <c r="A3518" s="21" t="s">
        <v>44</v>
      </c>
      <c r="B3518" s="22" t="n">
        <v>1</v>
      </c>
      <c r="C3518" s="23" t="s">
        <v>56</v>
      </c>
      <c r="D3518" s="23" t="n">
        <v>29895</v>
      </c>
      <c r="E3518" s="24" t="s">
        <v>109</v>
      </c>
      <c r="F3518" s="15" t="n">
        <v>1</v>
      </c>
      <c r="G3518" s="15" t="n">
        <v>0</v>
      </c>
      <c r="H3518" s="2" t="n">
        <f aca="false">MAX(I3518:J3518)</f>
        <v>0</v>
      </c>
      <c r="I3518" s="15" t="n">
        <v>0</v>
      </c>
      <c r="J3518" s="15" t="n">
        <v>0</v>
      </c>
      <c r="K3518" s="15" t="n">
        <v>5.94102659729549</v>
      </c>
      <c r="L3518" s="15" t="n">
        <v>60</v>
      </c>
      <c r="M3518" s="25" t="n">
        <v>3.68155776</v>
      </c>
      <c r="N3518" s="0" t="str">
        <f aca="false">A3518&amp;"_"&amp;B3518</f>
        <v>MAW752_1</v>
      </c>
      <c r="O3518" s="0" t="n">
        <f aca="false">HLOOKUP(N3518,UP!$C$15:$AH$16,2,0)</f>
        <v>0</v>
      </c>
    </row>
    <row r="3519" customFormat="false" ht="15.75" hidden="false" customHeight="true" outlineLevel="0" collapsed="false">
      <c r="A3519" s="21" t="s">
        <v>44</v>
      </c>
      <c r="B3519" s="22" t="n">
        <v>1</v>
      </c>
      <c r="C3519" s="23" t="s">
        <v>56</v>
      </c>
      <c r="D3519" s="23" t="n">
        <v>29907</v>
      </c>
      <c r="E3519" s="24" t="s">
        <v>109</v>
      </c>
      <c r="F3519" s="15" t="n">
        <v>1</v>
      </c>
      <c r="G3519" s="15" t="n">
        <v>0</v>
      </c>
      <c r="H3519" s="2" t="n">
        <f aca="false">MAX(I3519:J3519)</f>
        <v>0</v>
      </c>
      <c r="I3519" s="15" t="n">
        <v>0</v>
      </c>
      <c r="J3519" s="15" t="n">
        <v>0</v>
      </c>
      <c r="K3519" s="15" t="n">
        <v>3.46784705066509</v>
      </c>
      <c r="L3519" s="15" t="n">
        <v>60</v>
      </c>
      <c r="M3519" s="25" t="n">
        <v>3.68155776</v>
      </c>
      <c r="N3519" s="0" t="str">
        <f aca="false">A3519&amp;"_"&amp;B3519</f>
        <v>MAW752_1</v>
      </c>
      <c r="O3519" s="0" t="n">
        <f aca="false">HLOOKUP(N3519,UP!$C$15:$AH$16,2,0)</f>
        <v>0</v>
      </c>
    </row>
    <row r="3520" customFormat="false" ht="15.75" hidden="false" customHeight="true" outlineLevel="0" collapsed="false">
      <c r="A3520" s="21" t="s">
        <v>44</v>
      </c>
      <c r="B3520" s="22" t="n">
        <v>1</v>
      </c>
      <c r="C3520" s="23" t="s">
        <v>56</v>
      </c>
      <c r="D3520" s="23" t="n">
        <v>29891</v>
      </c>
      <c r="E3520" s="24" t="s">
        <v>109</v>
      </c>
      <c r="F3520" s="15" t="n">
        <v>1</v>
      </c>
      <c r="G3520" s="15" t="n">
        <v>0</v>
      </c>
      <c r="H3520" s="2" t="n">
        <f aca="false">MAX(I3520:J3520)</f>
        <v>0</v>
      </c>
      <c r="I3520" s="15" t="n">
        <v>0</v>
      </c>
      <c r="J3520" s="15" t="n">
        <v>0</v>
      </c>
      <c r="K3520" s="15" t="n">
        <v>3.00736810746517</v>
      </c>
      <c r="L3520" s="15" t="n">
        <v>60</v>
      </c>
      <c r="M3520" s="25" t="n">
        <v>3.68155776</v>
      </c>
      <c r="N3520" s="0" t="str">
        <f aca="false">A3520&amp;"_"&amp;B3520</f>
        <v>MAW752_1</v>
      </c>
      <c r="O3520" s="0" t="n">
        <f aca="false">HLOOKUP(N3520,UP!$C$15:$AH$16,2,0)</f>
        <v>0</v>
      </c>
    </row>
    <row r="3521" customFormat="false" ht="15.75" hidden="false" customHeight="true" outlineLevel="0" collapsed="false">
      <c r="A3521" s="21" t="s">
        <v>44</v>
      </c>
      <c r="B3521" s="22" t="n">
        <v>1</v>
      </c>
      <c r="C3521" s="23" t="s">
        <v>56</v>
      </c>
      <c r="D3521" s="23" t="n">
        <v>29883</v>
      </c>
      <c r="E3521" s="24" t="s">
        <v>109</v>
      </c>
      <c r="F3521" s="15" t="n">
        <v>1</v>
      </c>
      <c r="G3521" s="15" t="n">
        <v>0</v>
      </c>
      <c r="H3521" s="2" t="n">
        <f aca="false">MAX(I3521:J3521)</f>
        <v>0</v>
      </c>
      <c r="I3521" s="15" t="n">
        <v>0</v>
      </c>
      <c r="J3521" s="15" t="n">
        <v>0</v>
      </c>
      <c r="K3521" s="15" t="n">
        <v>2.9697868053466</v>
      </c>
      <c r="L3521" s="15" t="n">
        <v>60</v>
      </c>
      <c r="M3521" s="25" t="n">
        <v>3.68155776</v>
      </c>
      <c r="N3521" s="0" t="str">
        <f aca="false">A3521&amp;"_"&amp;B3521</f>
        <v>MAW752_1</v>
      </c>
      <c r="O3521" s="0" t="n">
        <f aca="false">HLOOKUP(N3521,UP!$C$15:$AH$16,2,0)</f>
        <v>0</v>
      </c>
    </row>
    <row r="3522" customFormat="false" ht="15.75" hidden="false" customHeight="true" outlineLevel="0" collapsed="false">
      <c r="A3522" s="21" t="s">
        <v>44</v>
      </c>
      <c r="B3522" s="22" t="n">
        <v>1</v>
      </c>
      <c r="C3522" s="23" t="s">
        <v>53</v>
      </c>
      <c r="D3522" s="23" t="n">
        <v>29917</v>
      </c>
      <c r="E3522" s="24" t="s">
        <v>109</v>
      </c>
      <c r="F3522" s="15" t="n">
        <v>1</v>
      </c>
      <c r="G3522" s="15" t="n">
        <v>0</v>
      </c>
      <c r="H3522" s="2" t="n">
        <f aca="false">MAX(I3522:J3522)</f>
        <v>0</v>
      </c>
      <c r="I3522" s="15" t="n">
        <v>0</v>
      </c>
      <c r="J3522" s="15" t="n">
        <v>0</v>
      </c>
      <c r="K3522" s="15" t="n">
        <v>4.15455993483165</v>
      </c>
      <c r="L3522" s="15" t="n">
        <v>60</v>
      </c>
      <c r="M3522" s="25" t="n">
        <v>3.68155776</v>
      </c>
      <c r="N3522" s="0" t="str">
        <f aca="false">A3522&amp;"_"&amp;B3522</f>
        <v>MAW752_1</v>
      </c>
      <c r="O3522" s="0" t="n">
        <f aca="false">HLOOKUP(N3522,UP!$C$15:$AH$16,2,0)</f>
        <v>0</v>
      </c>
    </row>
    <row r="3523" customFormat="false" ht="15.75" hidden="false" customHeight="true" outlineLevel="0" collapsed="false">
      <c r="A3523" s="21" t="s">
        <v>44</v>
      </c>
      <c r="B3523" s="22" t="n">
        <v>1</v>
      </c>
      <c r="C3523" s="23" t="s">
        <v>76</v>
      </c>
      <c r="D3523" s="23" t="n">
        <v>29919</v>
      </c>
      <c r="E3523" s="24" t="s">
        <v>109</v>
      </c>
      <c r="F3523" s="15" t="n">
        <v>1</v>
      </c>
      <c r="G3523" s="15" t="n">
        <v>0</v>
      </c>
      <c r="H3523" s="2" t="n">
        <f aca="false">MAX(I3523:J3523)</f>
        <v>0</v>
      </c>
      <c r="I3523" s="15" t="n">
        <v>0</v>
      </c>
      <c r="J3523" s="15" t="n">
        <v>0</v>
      </c>
      <c r="K3523" s="15" t="n">
        <v>2.26288918838073</v>
      </c>
      <c r="L3523" s="15" t="n">
        <v>65</v>
      </c>
      <c r="M3523" s="25" t="n">
        <v>4.33539001</v>
      </c>
      <c r="N3523" s="0" t="str">
        <f aca="false">A3523&amp;"_"&amp;B3523</f>
        <v>MAW752_1</v>
      </c>
      <c r="O3523" s="0" t="n">
        <f aca="false">HLOOKUP(N3523,UP!$C$15:$AH$16,2,0)</f>
        <v>0</v>
      </c>
    </row>
    <row r="3524" customFormat="false" ht="15.75" hidden="false" customHeight="true" outlineLevel="0" collapsed="false">
      <c r="A3524" s="21" t="s">
        <v>44</v>
      </c>
      <c r="B3524" s="22" t="n">
        <v>1</v>
      </c>
      <c r="C3524" s="23" t="s">
        <v>56</v>
      </c>
      <c r="D3524" s="23" t="n">
        <v>29900</v>
      </c>
      <c r="E3524" s="24" t="s">
        <v>109</v>
      </c>
      <c r="F3524" s="15" t="n">
        <v>1</v>
      </c>
      <c r="G3524" s="15" t="n">
        <v>0</v>
      </c>
      <c r="H3524" s="2" t="n">
        <f aca="false">MAX(I3524:J3524)</f>
        <v>0</v>
      </c>
      <c r="I3524" s="15" t="n">
        <v>0</v>
      </c>
      <c r="J3524" s="15" t="n">
        <v>0</v>
      </c>
      <c r="K3524" s="15" t="n">
        <v>5.05439061063611</v>
      </c>
      <c r="L3524" s="15" t="n">
        <v>65</v>
      </c>
      <c r="M3524" s="25" t="n">
        <v>4.33539001</v>
      </c>
      <c r="N3524" s="0" t="str">
        <f aca="false">A3524&amp;"_"&amp;B3524</f>
        <v>MAW752_1</v>
      </c>
      <c r="O3524" s="0" t="n">
        <f aca="false">HLOOKUP(N3524,UP!$C$15:$AH$16,2,0)</f>
        <v>0</v>
      </c>
    </row>
    <row r="3525" customFormat="false" ht="15.75" hidden="false" customHeight="true" outlineLevel="0" collapsed="false">
      <c r="A3525" s="21" t="s">
        <v>44</v>
      </c>
      <c r="B3525" s="22" t="n">
        <v>1</v>
      </c>
      <c r="C3525" s="23" t="s">
        <v>56</v>
      </c>
      <c r="D3525" s="23" t="n">
        <v>29903</v>
      </c>
      <c r="E3525" s="24" t="s">
        <v>109</v>
      </c>
      <c r="F3525" s="15" t="n">
        <v>1</v>
      </c>
      <c r="G3525" s="15" t="n">
        <v>0</v>
      </c>
      <c r="H3525" s="2" t="n">
        <f aca="false">MAX(I3525:J3525)</f>
        <v>0</v>
      </c>
      <c r="I3525" s="15" t="n">
        <v>0</v>
      </c>
      <c r="J3525" s="15" t="n">
        <v>0</v>
      </c>
      <c r="K3525" s="15" t="n">
        <v>6.07458355498122</v>
      </c>
      <c r="L3525" s="15" t="n">
        <v>65</v>
      </c>
      <c r="M3525" s="25" t="n">
        <v>4.33539001</v>
      </c>
      <c r="N3525" s="0" t="str">
        <f aca="false">A3525&amp;"_"&amp;B3525</f>
        <v>MAW752_1</v>
      </c>
      <c r="O3525" s="0" t="n">
        <f aca="false">HLOOKUP(N3525,UP!$C$15:$AH$16,2,0)</f>
        <v>0</v>
      </c>
    </row>
    <row r="3526" customFormat="false" ht="15.75" hidden="false" customHeight="true" outlineLevel="0" collapsed="false">
      <c r="A3526" s="21" t="s">
        <v>44</v>
      </c>
      <c r="B3526" s="22" t="n">
        <v>1</v>
      </c>
      <c r="C3526" s="23" t="s">
        <v>56</v>
      </c>
      <c r="D3526" s="23" t="n">
        <v>29905</v>
      </c>
      <c r="E3526" s="24" t="s">
        <v>109</v>
      </c>
      <c r="F3526" s="15" t="n">
        <v>1</v>
      </c>
      <c r="G3526" s="15" t="n">
        <v>0</v>
      </c>
      <c r="H3526" s="2" t="n">
        <f aca="false">MAX(I3526:J3526)</f>
        <v>0</v>
      </c>
      <c r="I3526" s="15" t="n">
        <v>0</v>
      </c>
      <c r="J3526" s="15" t="n">
        <v>0</v>
      </c>
      <c r="K3526" s="15" t="n">
        <v>12.0173772981444</v>
      </c>
      <c r="L3526" s="15" t="n">
        <v>65</v>
      </c>
      <c r="M3526" s="25" t="n">
        <v>4.33539001</v>
      </c>
      <c r="N3526" s="0" t="str">
        <f aca="false">A3526&amp;"_"&amp;B3526</f>
        <v>MAW752_1</v>
      </c>
      <c r="O3526" s="0" t="n">
        <f aca="false">HLOOKUP(N3526,UP!$C$15:$AH$16,2,0)</f>
        <v>0</v>
      </c>
    </row>
    <row r="3527" customFormat="false" ht="15.75" hidden="false" customHeight="true" outlineLevel="0" collapsed="false">
      <c r="A3527" s="21" t="s">
        <v>44</v>
      </c>
      <c r="B3527" s="22" t="n">
        <v>1</v>
      </c>
      <c r="C3527" s="23" t="s">
        <v>56</v>
      </c>
      <c r="D3527" s="23" t="n">
        <v>54435</v>
      </c>
      <c r="E3527" s="24" t="s">
        <v>109</v>
      </c>
      <c r="F3527" s="15" t="n">
        <v>1</v>
      </c>
      <c r="G3527" s="15" t="n">
        <v>0</v>
      </c>
      <c r="H3527" s="2" t="n">
        <f aca="false">MAX(I3527:J3527)</f>
        <v>0</v>
      </c>
      <c r="I3527" s="15" t="n">
        <v>0</v>
      </c>
      <c r="J3527" s="15" t="n">
        <v>0</v>
      </c>
      <c r="K3527" s="15" t="n">
        <v>5.39489998437707</v>
      </c>
      <c r="L3527" s="15" t="n">
        <v>65</v>
      </c>
      <c r="M3527" s="25" t="n">
        <v>4.33539001</v>
      </c>
      <c r="N3527" s="0" t="str">
        <f aca="false">A3527&amp;"_"&amp;B3527</f>
        <v>MAW752_1</v>
      </c>
      <c r="O3527" s="0" t="n">
        <f aca="false">HLOOKUP(N3527,UP!$C$15:$AH$16,2,0)</f>
        <v>0</v>
      </c>
    </row>
    <row r="3528" customFormat="false" ht="15.75" hidden="false" customHeight="true" outlineLevel="0" collapsed="false">
      <c r="A3528" s="21" t="s">
        <v>44</v>
      </c>
      <c r="B3528" s="22" t="n">
        <v>2</v>
      </c>
      <c r="C3528" s="23" t="s">
        <v>61</v>
      </c>
      <c r="D3528" s="23" t="n">
        <v>54439</v>
      </c>
      <c r="E3528" s="24" t="s">
        <v>109</v>
      </c>
      <c r="F3528" s="15" t="n">
        <v>1</v>
      </c>
      <c r="G3528" s="15" t="n">
        <v>0</v>
      </c>
      <c r="H3528" s="2" t="n">
        <f aca="false">MAX(I3528:J3528)</f>
        <v>0</v>
      </c>
      <c r="I3528" s="15" t="n">
        <v>0</v>
      </c>
      <c r="J3528" s="15" t="n">
        <v>0</v>
      </c>
      <c r="K3528" s="15" t="n">
        <v>4.3638292754689</v>
      </c>
      <c r="L3528" s="15" t="n">
        <v>70</v>
      </c>
      <c r="M3528" s="25" t="n">
        <v>5.04152884</v>
      </c>
      <c r="N3528" s="0" t="str">
        <f aca="false">A3528&amp;"_"&amp;B3528</f>
        <v>MAW752_2</v>
      </c>
      <c r="O3528" s="0" t="n">
        <f aca="false">HLOOKUP(N3528,UP!$C$15:$AH$16,2,0)</f>
        <v>0</v>
      </c>
    </row>
    <row r="3529" customFormat="false" ht="15.75" hidden="false" customHeight="true" outlineLevel="0" collapsed="false">
      <c r="A3529" s="21" t="s">
        <v>44</v>
      </c>
      <c r="B3529" s="22" t="n">
        <v>1</v>
      </c>
      <c r="C3529" s="23" t="s">
        <v>66</v>
      </c>
      <c r="D3529" s="23" t="n">
        <v>29817</v>
      </c>
      <c r="E3529" s="24" t="s">
        <v>109</v>
      </c>
      <c r="F3529" s="15" t="n">
        <v>1</v>
      </c>
      <c r="G3529" s="15" t="n">
        <v>0</v>
      </c>
      <c r="H3529" s="2" t="n">
        <f aca="false">MAX(I3529:J3529)</f>
        <v>0</v>
      </c>
      <c r="I3529" s="15" t="n">
        <v>0</v>
      </c>
      <c r="J3529" s="15" t="n">
        <v>0</v>
      </c>
      <c r="K3529" s="15" t="n">
        <v>6.39840321774999</v>
      </c>
      <c r="L3529" s="15" t="n">
        <v>70</v>
      </c>
      <c r="M3529" s="25" t="n">
        <v>5.04152884</v>
      </c>
      <c r="N3529" s="0" t="str">
        <f aca="false">A3529&amp;"_"&amp;B3529</f>
        <v>MAW752_1</v>
      </c>
      <c r="O3529" s="0" t="n">
        <f aca="false">HLOOKUP(N3529,UP!$C$15:$AH$16,2,0)</f>
        <v>0</v>
      </c>
    </row>
    <row r="3530" customFormat="false" ht="15.75" hidden="false" customHeight="true" outlineLevel="0" collapsed="false">
      <c r="A3530" s="21" t="s">
        <v>44</v>
      </c>
      <c r="B3530" s="22" t="n">
        <v>1</v>
      </c>
      <c r="C3530" s="23" t="s">
        <v>56</v>
      </c>
      <c r="D3530" s="23" t="n">
        <v>29831</v>
      </c>
      <c r="E3530" s="24" t="s">
        <v>109</v>
      </c>
      <c r="F3530" s="15" t="n">
        <v>1</v>
      </c>
      <c r="G3530" s="15" t="n">
        <v>0</v>
      </c>
      <c r="H3530" s="2" t="n">
        <f aca="false">MAX(I3530:J3530)</f>
        <v>0</v>
      </c>
      <c r="I3530" s="15" t="n">
        <v>0</v>
      </c>
      <c r="J3530" s="15" t="n">
        <v>0</v>
      </c>
      <c r="K3530" s="15" t="n">
        <v>6.31817479535894</v>
      </c>
      <c r="L3530" s="15" t="n">
        <v>70</v>
      </c>
      <c r="M3530" s="25" t="n">
        <v>5.04152884</v>
      </c>
      <c r="N3530" s="0" t="str">
        <f aca="false">A3530&amp;"_"&amp;B3530</f>
        <v>MAW752_1</v>
      </c>
      <c r="O3530" s="0" t="n">
        <f aca="false">HLOOKUP(N3530,UP!$C$15:$AH$16,2,0)</f>
        <v>0</v>
      </c>
    </row>
    <row r="3531" customFormat="false" ht="15.75" hidden="false" customHeight="true" outlineLevel="0" collapsed="false">
      <c r="A3531" s="21" t="s">
        <v>44</v>
      </c>
      <c r="B3531" s="22" t="n">
        <v>1</v>
      </c>
      <c r="C3531" s="23" t="s">
        <v>56</v>
      </c>
      <c r="D3531" s="23" t="n">
        <v>29834</v>
      </c>
      <c r="E3531" s="24" t="s">
        <v>109</v>
      </c>
      <c r="F3531" s="15" t="n">
        <v>1</v>
      </c>
      <c r="G3531" s="15" t="n">
        <v>0</v>
      </c>
      <c r="H3531" s="2" t="n">
        <f aca="false">MAX(I3531:J3531)</f>
        <v>0</v>
      </c>
      <c r="I3531" s="15" t="n">
        <v>0</v>
      </c>
      <c r="J3531" s="15" t="n">
        <v>0</v>
      </c>
      <c r="K3531" s="15" t="n">
        <v>5.72653435887164</v>
      </c>
      <c r="L3531" s="15" t="n">
        <v>70</v>
      </c>
      <c r="M3531" s="25" t="n">
        <v>5.04152884</v>
      </c>
      <c r="N3531" s="0" t="str">
        <f aca="false">A3531&amp;"_"&amp;B3531</f>
        <v>MAW752_1</v>
      </c>
      <c r="O3531" s="0" t="n">
        <f aca="false">HLOOKUP(N3531,UP!$C$15:$AH$16,2,0)</f>
        <v>0</v>
      </c>
    </row>
    <row r="3532" customFormat="false" ht="15.75" hidden="false" customHeight="true" outlineLevel="0" collapsed="false">
      <c r="A3532" s="21" t="s">
        <v>44</v>
      </c>
      <c r="B3532" s="22" t="n">
        <v>1</v>
      </c>
      <c r="C3532" s="23" t="s">
        <v>56</v>
      </c>
      <c r="D3532" s="23" t="n">
        <v>29882</v>
      </c>
      <c r="E3532" s="24" t="s">
        <v>109</v>
      </c>
      <c r="F3532" s="15" t="n">
        <v>1</v>
      </c>
      <c r="G3532" s="15" t="n">
        <v>0</v>
      </c>
      <c r="H3532" s="2" t="n">
        <f aca="false">MAX(I3532:J3532)</f>
        <v>0</v>
      </c>
      <c r="I3532" s="15" t="n">
        <v>0</v>
      </c>
      <c r="J3532" s="15" t="n">
        <v>0</v>
      </c>
      <c r="K3532" s="15" t="n">
        <v>10.4265140482747</v>
      </c>
      <c r="L3532" s="15" t="n">
        <v>70</v>
      </c>
      <c r="M3532" s="25" t="n">
        <v>5.04152884</v>
      </c>
      <c r="N3532" s="0" t="str">
        <f aca="false">A3532&amp;"_"&amp;B3532</f>
        <v>MAW752_1</v>
      </c>
      <c r="O3532" s="0" t="n">
        <f aca="false">HLOOKUP(N3532,UP!$C$15:$AH$16,2,0)</f>
        <v>0</v>
      </c>
    </row>
    <row r="3533" customFormat="false" ht="15.75" hidden="false" customHeight="true" outlineLevel="0" collapsed="false">
      <c r="A3533" s="21" t="s">
        <v>44</v>
      </c>
      <c r="B3533" s="22" t="n">
        <v>1</v>
      </c>
      <c r="C3533" s="23" t="s">
        <v>56</v>
      </c>
      <c r="D3533" s="23" t="n">
        <v>29952</v>
      </c>
      <c r="E3533" s="24" t="s">
        <v>109</v>
      </c>
      <c r="F3533" s="15" t="n">
        <v>1</v>
      </c>
      <c r="G3533" s="15" t="n">
        <v>0</v>
      </c>
      <c r="H3533" s="2" t="n">
        <f aca="false">MAX(I3533:J3533)</f>
        <v>0</v>
      </c>
      <c r="I3533" s="15" t="n">
        <v>0</v>
      </c>
      <c r="J3533" s="15" t="n">
        <v>0</v>
      </c>
      <c r="K3533" s="15" t="n">
        <v>5.61732474425123</v>
      </c>
      <c r="L3533" s="15" t="n">
        <v>70</v>
      </c>
      <c r="M3533" s="25" t="n">
        <v>5.04152884</v>
      </c>
      <c r="N3533" s="0" t="str">
        <f aca="false">A3533&amp;"_"&amp;B3533</f>
        <v>MAW752_1</v>
      </c>
      <c r="O3533" s="0" t="n">
        <f aca="false">HLOOKUP(N3533,UP!$C$15:$AH$16,2,0)</f>
        <v>0</v>
      </c>
    </row>
    <row r="3534" customFormat="false" ht="15.75" hidden="false" customHeight="true" outlineLevel="0" collapsed="false">
      <c r="A3534" s="21" t="s">
        <v>44</v>
      </c>
      <c r="B3534" s="22" t="n">
        <v>1</v>
      </c>
      <c r="C3534" s="23" t="s">
        <v>56</v>
      </c>
      <c r="D3534" s="23" t="n">
        <v>29896</v>
      </c>
      <c r="E3534" s="24" t="s">
        <v>109</v>
      </c>
      <c r="F3534" s="15" t="n">
        <v>1</v>
      </c>
      <c r="G3534" s="15" t="n">
        <v>0</v>
      </c>
      <c r="H3534" s="2" t="n">
        <f aca="false">MAX(I3534:J3534)</f>
        <v>0</v>
      </c>
      <c r="I3534" s="15" t="n">
        <v>0</v>
      </c>
      <c r="J3534" s="15" t="n">
        <v>0</v>
      </c>
      <c r="K3534" s="15" t="n">
        <v>8.09604134793358</v>
      </c>
      <c r="L3534" s="15" t="n">
        <v>75</v>
      </c>
      <c r="M3534" s="25" t="n">
        <v>5.79997425</v>
      </c>
      <c r="N3534" s="0" t="str">
        <f aca="false">A3534&amp;"_"&amp;B3534</f>
        <v>MAW752_1</v>
      </c>
      <c r="O3534" s="0" t="n">
        <f aca="false">HLOOKUP(N3534,UP!$C$15:$AH$16,2,0)</f>
        <v>0</v>
      </c>
    </row>
    <row r="3535" customFormat="false" ht="15.75" hidden="false" customHeight="true" outlineLevel="0" collapsed="false">
      <c r="A3535" s="21" t="s">
        <v>44</v>
      </c>
      <c r="B3535" s="22" t="n">
        <v>1</v>
      </c>
      <c r="C3535" s="23" t="s">
        <v>53</v>
      </c>
      <c r="D3535" s="23" t="n">
        <v>29899</v>
      </c>
      <c r="E3535" s="24" t="s">
        <v>109</v>
      </c>
      <c r="F3535" s="15" t="n">
        <v>1</v>
      </c>
      <c r="G3535" s="15" t="n">
        <v>0</v>
      </c>
      <c r="H3535" s="2" t="n">
        <f aca="false">MAX(I3535:J3535)</f>
        <v>0</v>
      </c>
      <c r="I3535" s="15" t="n">
        <v>0</v>
      </c>
      <c r="J3535" s="15" t="n">
        <v>0</v>
      </c>
      <c r="K3535" s="15" t="n">
        <v>6.14153874841086</v>
      </c>
      <c r="L3535" s="15" t="n">
        <v>75</v>
      </c>
      <c r="M3535" s="25" t="n">
        <v>5.79997425</v>
      </c>
      <c r="N3535" s="0" t="str">
        <f aca="false">A3535&amp;"_"&amp;B3535</f>
        <v>MAW752_1</v>
      </c>
      <c r="O3535" s="0" t="n">
        <f aca="false">HLOOKUP(N3535,UP!$C$15:$AH$16,2,0)</f>
        <v>0</v>
      </c>
    </row>
    <row r="3536" customFormat="false" ht="15.75" hidden="false" customHeight="true" outlineLevel="0" collapsed="false">
      <c r="A3536" s="21" t="s">
        <v>44</v>
      </c>
      <c r="B3536" s="22" t="n">
        <v>1</v>
      </c>
      <c r="C3536" s="23" t="s">
        <v>67</v>
      </c>
      <c r="D3536" s="23" t="n">
        <v>54421</v>
      </c>
      <c r="E3536" s="24" t="s">
        <v>109</v>
      </c>
      <c r="F3536" s="15" t="n">
        <v>1</v>
      </c>
      <c r="G3536" s="15" t="n">
        <v>0</v>
      </c>
      <c r="H3536" s="2" t="n">
        <f aca="false">MAX(I3536:J3536)</f>
        <v>0</v>
      </c>
      <c r="I3536" s="15" t="n">
        <v>0</v>
      </c>
      <c r="J3536" s="15" t="n">
        <v>0</v>
      </c>
      <c r="K3536" s="15" t="n">
        <v>6.89139764491457</v>
      </c>
      <c r="L3536" s="15" t="n">
        <v>75</v>
      </c>
      <c r="M3536" s="25" t="n">
        <v>5.79997425</v>
      </c>
      <c r="N3536" s="0" t="str">
        <f aca="false">A3536&amp;"_"&amp;B3536</f>
        <v>MAW752_1</v>
      </c>
      <c r="O3536" s="0" t="n">
        <f aca="false">HLOOKUP(N3536,UP!$C$15:$AH$16,2,0)</f>
        <v>0</v>
      </c>
    </row>
    <row r="3537" customFormat="false" ht="15.75" hidden="false" customHeight="true" outlineLevel="0" collapsed="false">
      <c r="A3537" s="21" t="s">
        <v>44</v>
      </c>
      <c r="B3537" s="22" t="n">
        <v>1</v>
      </c>
      <c r="C3537" s="23" t="s">
        <v>56</v>
      </c>
      <c r="D3537" s="23" t="n">
        <v>29959</v>
      </c>
      <c r="E3537" s="24" t="s">
        <v>109</v>
      </c>
      <c r="F3537" s="15" t="n">
        <v>1</v>
      </c>
      <c r="G3537" s="15" t="n">
        <v>0</v>
      </c>
      <c r="H3537" s="2" t="n">
        <f aca="false">MAX(I3537:J3537)</f>
        <v>0</v>
      </c>
      <c r="I3537" s="15" t="n">
        <v>0</v>
      </c>
      <c r="J3537" s="15" t="n">
        <v>0</v>
      </c>
      <c r="K3537" s="15" t="n">
        <v>5.38657476384506</v>
      </c>
      <c r="L3537" s="15" t="n">
        <v>75</v>
      </c>
      <c r="M3537" s="25" t="n">
        <v>5.79997425</v>
      </c>
      <c r="N3537" s="0" t="str">
        <f aca="false">A3537&amp;"_"&amp;B3537</f>
        <v>MAW752_1</v>
      </c>
      <c r="O3537" s="0" t="n">
        <f aca="false">HLOOKUP(N3537,UP!$C$15:$AH$16,2,0)</f>
        <v>0</v>
      </c>
    </row>
    <row r="3538" customFormat="false" ht="15.75" hidden="false" customHeight="true" outlineLevel="0" collapsed="false">
      <c r="A3538" s="21" t="s">
        <v>44</v>
      </c>
      <c r="B3538" s="22" t="n">
        <v>1</v>
      </c>
      <c r="C3538" s="23" t="s">
        <v>56</v>
      </c>
      <c r="D3538" s="23" t="n">
        <v>29914</v>
      </c>
      <c r="E3538" s="24" t="s">
        <v>109</v>
      </c>
      <c r="F3538" s="15" t="n">
        <v>1</v>
      </c>
      <c r="G3538" s="15" t="n">
        <v>0</v>
      </c>
      <c r="H3538" s="2" t="n">
        <f aca="false">MAX(I3538:J3538)</f>
        <v>0</v>
      </c>
      <c r="I3538" s="15" t="n">
        <v>0</v>
      </c>
      <c r="J3538" s="15" t="n">
        <v>0</v>
      </c>
      <c r="K3538" s="15" t="n">
        <v>5.67740770375114</v>
      </c>
      <c r="L3538" s="15" t="n">
        <v>75</v>
      </c>
      <c r="M3538" s="25" t="n">
        <v>5.79997425</v>
      </c>
      <c r="N3538" s="0" t="str">
        <f aca="false">A3538&amp;"_"&amp;B3538</f>
        <v>MAW752_1</v>
      </c>
      <c r="O3538" s="0" t="n">
        <f aca="false">HLOOKUP(N3538,UP!$C$15:$AH$16,2,0)</f>
        <v>0</v>
      </c>
    </row>
    <row r="3539" customFormat="false" ht="15.75" hidden="false" customHeight="true" outlineLevel="0" collapsed="false">
      <c r="A3539" s="21" t="s">
        <v>44</v>
      </c>
      <c r="B3539" s="22" t="n">
        <v>1</v>
      </c>
      <c r="C3539" s="23" t="s">
        <v>56</v>
      </c>
      <c r="D3539" s="23" t="n">
        <v>54434</v>
      </c>
      <c r="E3539" s="24" t="s">
        <v>109</v>
      </c>
      <c r="F3539" s="15" t="n">
        <v>1</v>
      </c>
      <c r="G3539" s="15" t="n">
        <v>0</v>
      </c>
      <c r="H3539" s="2" t="n">
        <f aca="false">MAX(I3539:J3539)</f>
        <v>0</v>
      </c>
      <c r="I3539" s="15" t="n">
        <v>0</v>
      </c>
      <c r="J3539" s="15" t="n">
        <v>0</v>
      </c>
      <c r="K3539" s="15" t="n">
        <v>5.49696247571057</v>
      </c>
      <c r="L3539" s="15" t="n">
        <v>75</v>
      </c>
      <c r="M3539" s="25" t="n">
        <v>5.79997425</v>
      </c>
      <c r="N3539" s="0" t="str">
        <f aca="false">A3539&amp;"_"&amp;B3539</f>
        <v>MAW752_1</v>
      </c>
      <c r="O3539" s="0" t="n">
        <f aca="false">HLOOKUP(N3539,UP!$C$15:$AH$16,2,0)</f>
        <v>0</v>
      </c>
    </row>
    <row r="3540" customFormat="false" ht="15.75" hidden="false" customHeight="true" outlineLevel="0" collapsed="false">
      <c r="A3540" s="21" t="s">
        <v>44</v>
      </c>
      <c r="B3540" s="22" t="n">
        <v>1</v>
      </c>
      <c r="C3540" s="23" t="s">
        <v>56</v>
      </c>
      <c r="D3540" s="23" t="n">
        <v>54436</v>
      </c>
      <c r="E3540" s="24" t="s">
        <v>109</v>
      </c>
      <c r="F3540" s="15" t="n">
        <v>1</v>
      </c>
      <c r="G3540" s="15" t="n">
        <v>0</v>
      </c>
      <c r="H3540" s="2" t="n">
        <f aca="false">MAX(I3540:J3540)</f>
        <v>0</v>
      </c>
      <c r="I3540" s="15" t="n">
        <v>0</v>
      </c>
      <c r="J3540" s="15" t="n">
        <v>0</v>
      </c>
      <c r="K3540" s="15" t="n">
        <v>7.89863151956363</v>
      </c>
      <c r="L3540" s="15" t="n">
        <v>75</v>
      </c>
      <c r="M3540" s="25" t="n">
        <v>5.79997425</v>
      </c>
      <c r="N3540" s="0" t="str">
        <f aca="false">A3540&amp;"_"&amp;B3540</f>
        <v>MAW752_1</v>
      </c>
      <c r="O3540" s="0" t="n">
        <f aca="false">HLOOKUP(N3540,UP!$C$15:$AH$16,2,0)</f>
        <v>0</v>
      </c>
    </row>
    <row r="3541" customFormat="false" ht="15.75" hidden="false" customHeight="true" outlineLevel="0" collapsed="false">
      <c r="A3541" s="21" t="s">
        <v>44</v>
      </c>
      <c r="B3541" s="22" t="n">
        <v>1</v>
      </c>
      <c r="C3541" s="23" t="s">
        <v>56</v>
      </c>
      <c r="D3541" s="23" t="n">
        <v>54430</v>
      </c>
      <c r="E3541" s="24" t="s">
        <v>109</v>
      </c>
      <c r="F3541" s="15" t="n">
        <v>1</v>
      </c>
      <c r="G3541" s="15" t="n">
        <v>0</v>
      </c>
      <c r="H3541" s="2" t="n">
        <f aca="false">MAX(I3541:J3541)</f>
        <v>0</v>
      </c>
      <c r="I3541" s="15" t="n">
        <v>0</v>
      </c>
      <c r="J3541" s="15" t="n">
        <v>0</v>
      </c>
      <c r="K3541" s="15" t="n">
        <v>8.03289533559642</v>
      </c>
      <c r="L3541" s="15" t="n">
        <v>75</v>
      </c>
      <c r="M3541" s="25" t="n">
        <v>5.79997425</v>
      </c>
      <c r="N3541" s="0" t="str">
        <f aca="false">A3541&amp;"_"&amp;B3541</f>
        <v>MAW752_1</v>
      </c>
      <c r="O3541" s="0" t="n">
        <f aca="false">HLOOKUP(N3541,UP!$C$15:$AH$16,2,0)</f>
        <v>0</v>
      </c>
    </row>
    <row r="3542" customFormat="false" ht="15.75" hidden="false" customHeight="true" outlineLevel="0" collapsed="false">
      <c r="A3542" s="21" t="s">
        <v>44</v>
      </c>
      <c r="B3542" s="22" t="n">
        <v>1</v>
      </c>
      <c r="C3542" s="23" t="s">
        <v>56</v>
      </c>
      <c r="D3542" s="23" t="n">
        <v>29920</v>
      </c>
      <c r="E3542" s="24" t="s">
        <v>109</v>
      </c>
      <c r="F3542" s="15" t="n">
        <v>1</v>
      </c>
      <c r="G3542" s="15" t="n">
        <v>0</v>
      </c>
      <c r="H3542" s="2" t="n">
        <f aca="false">MAX(I3542:J3542)</f>
        <v>0</v>
      </c>
      <c r="I3542" s="15" t="n">
        <v>0</v>
      </c>
      <c r="J3542" s="15" t="n">
        <v>0</v>
      </c>
      <c r="K3542" s="15" t="n">
        <v>9.7447491725375</v>
      </c>
      <c r="L3542" s="15" t="n">
        <v>80</v>
      </c>
      <c r="M3542" s="25" t="n">
        <v>6.61072624</v>
      </c>
      <c r="N3542" s="0" t="str">
        <f aca="false">A3542&amp;"_"&amp;B3542</f>
        <v>MAW752_1</v>
      </c>
      <c r="O3542" s="0" t="n">
        <f aca="false">HLOOKUP(N3542,UP!$C$15:$AH$16,2,0)</f>
        <v>0</v>
      </c>
    </row>
    <row r="3543" customFormat="false" ht="15.75" hidden="false" customHeight="true" outlineLevel="0" collapsed="false">
      <c r="A3543" s="21" t="s">
        <v>44</v>
      </c>
      <c r="B3543" s="22" t="n">
        <v>1</v>
      </c>
      <c r="C3543" s="23" t="s">
        <v>56</v>
      </c>
      <c r="D3543" s="23" t="n">
        <v>29892</v>
      </c>
      <c r="E3543" s="24" t="s">
        <v>109</v>
      </c>
      <c r="F3543" s="15" t="n">
        <v>1</v>
      </c>
      <c r="G3543" s="15" t="n">
        <v>0</v>
      </c>
      <c r="H3543" s="2" t="n">
        <f aca="false">MAX(I3543:J3543)</f>
        <v>0</v>
      </c>
      <c r="I3543" s="15" t="n">
        <v>0</v>
      </c>
      <c r="J3543" s="15" t="n">
        <v>0</v>
      </c>
      <c r="K3543" s="15" t="n">
        <v>3.91065453518857</v>
      </c>
      <c r="L3543" s="15" t="n">
        <v>80</v>
      </c>
      <c r="M3543" s="25" t="n">
        <v>6.61072624</v>
      </c>
      <c r="N3543" s="0" t="str">
        <f aca="false">A3543&amp;"_"&amp;B3543</f>
        <v>MAW752_1</v>
      </c>
      <c r="O3543" s="0" t="n">
        <f aca="false">HLOOKUP(N3543,UP!$C$15:$AH$16,2,0)</f>
        <v>0</v>
      </c>
    </row>
    <row r="3544" customFormat="false" ht="15.75" hidden="false" customHeight="true" outlineLevel="0" collapsed="false">
      <c r="A3544" s="21" t="s">
        <v>44</v>
      </c>
      <c r="B3544" s="22" t="n">
        <v>1</v>
      </c>
      <c r="C3544" s="23" t="s">
        <v>56</v>
      </c>
      <c r="D3544" s="23" t="n">
        <v>29906</v>
      </c>
      <c r="E3544" s="24" t="s">
        <v>109</v>
      </c>
      <c r="F3544" s="15" t="n">
        <v>1</v>
      </c>
      <c r="G3544" s="15" t="n">
        <v>0</v>
      </c>
      <c r="H3544" s="2" t="n">
        <f aca="false">MAX(I3544:J3544)</f>
        <v>0</v>
      </c>
      <c r="I3544" s="15" t="n">
        <v>0</v>
      </c>
      <c r="J3544" s="15" t="n">
        <v>0</v>
      </c>
      <c r="K3544" s="15" t="n">
        <v>2.26194671058465</v>
      </c>
      <c r="L3544" s="15" t="n">
        <v>80</v>
      </c>
      <c r="M3544" s="25" t="n">
        <v>6.61072624</v>
      </c>
      <c r="N3544" s="0" t="str">
        <f aca="false">A3544&amp;"_"&amp;B3544</f>
        <v>MAW752_1</v>
      </c>
      <c r="O3544" s="0" t="n">
        <f aca="false">HLOOKUP(N3544,UP!$C$15:$AH$16,2,0)</f>
        <v>0</v>
      </c>
    </row>
    <row r="3545" customFormat="false" ht="15.75" hidden="false" customHeight="true" outlineLevel="0" collapsed="false">
      <c r="A3545" s="21" t="s">
        <v>44</v>
      </c>
      <c r="B3545" s="22" t="n">
        <v>1</v>
      </c>
      <c r="C3545" s="23" t="s">
        <v>56</v>
      </c>
      <c r="D3545" s="23" t="n">
        <v>29833</v>
      </c>
      <c r="E3545" s="24" t="s">
        <v>109</v>
      </c>
      <c r="F3545" s="15" t="n">
        <v>1</v>
      </c>
      <c r="G3545" s="15" t="n">
        <v>0</v>
      </c>
      <c r="H3545" s="2" t="n">
        <f aca="false">MAX(I3545:J3545)</f>
        <v>0</v>
      </c>
      <c r="I3545" s="15" t="n">
        <v>0</v>
      </c>
      <c r="J3545" s="15" t="n">
        <v>0</v>
      </c>
      <c r="K3545" s="15" t="n">
        <v>8.46498213518953</v>
      </c>
      <c r="L3545" s="15" t="n">
        <v>80</v>
      </c>
      <c r="M3545" s="25" t="n">
        <v>6.61072624</v>
      </c>
      <c r="N3545" s="0" t="str">
        <f aca="false">A3545&amp;"_"&amp;B3545</f>
        <v>MAW752_1</v>
      </c>
      <c r="O3545" s="0" t="n">
        <f aca="false">HLOOKUP(N3545,UP!$C$15:$AH$16,2,0)</f>
        <v>0</v>
      </c>
    </row>
    <row r="3546" customFormat="false" ht="15.75" hidden="false" customHeight="true" outlineLevel="0" collapsed="false">
      <c r="A3546" s="21" t="s">
        <v>44</v>
      </c>
      <c r="B3546" s="22" t="n">
        <v>1</v>
      </c>
      <c r="C3546" s="23" t="s">
        <v>56</v>
      </c>
      <c r="D3546" s="23" t="n">
        <v>54432</v>
      </c>
      <c r="E3546" s="24" t="s">
        <v>109</v>
      </c>
      <c r="F3546" s="15" t="n">
        <v>1</v>
      </c>
      <c r="G3546" s="15" t="n">
        <v>0</v>
      </c>
      <c r="H3546" s="2" t="n">
        <f aca="false">MAX(I3546:J3546)</f>
        <v>0</v>
      </c>
      <c r="I3546" s="15" t="n">
        <v>0</v>
      </c>
      <c r="J3546" s="15" t="n">
        <v>0</v>
      </c>
      <c r="K3546" s="15" t="n">
        <v>12.0568042859469</v>
      </c>
      <c r="L3546" s="15" t="n">
        <v>85</v>
      </c>
      <c r="M3546" s="25" t="n">
        <v>7.47378481</v>
      </c>
      <c r="N3546" s="0" t="str">
        <f aca="false">A3546&amp;"_"&amp;B3546</f>
        <v>MAW752_1</v>
      </c>
      <c r="O3546" s="0" t="n">
        <f aca="false">HLOOKUP(N3546,UP!$C$15:$AH$16,2,0)</f>
        <v>0</v>
      </c>
    </row>
    <row r="3547" customFormat="false" ht="15.75" hidden="false" customHeight="true" outlineLevel="0" collapsed="false">
      <c r="A3547" s="21" t="s">
        <v>44</v>
      </c>
      <c r="B3547" s="22" t="n">
        <v>1</v>
      </c>
      <c r="C3547" s="23" t="s">
        <v>65</v>
      </c>
      <c r="D3547" s="23" t="n">
        <v>29953</v>
      </c>
      <c r="E3547" s="24" t="s">
        <v>109</v>
      </c>
      <c r="F3547" s="15" t="n">
        <v>1</v>
      </c>
      <c r="G3547" s="15" t="n">
        <v>0</v>
      </c>
      <c r="H3547" s="2" t="n">
        <f aca="false">MAX(I3547:J3547)</f>
        <v>0</v>
      </c>
      <c r="I3547" s="15" t="n">
        <v>0</v>
      </c>
      <c r="J3547" s="15" t="n">
        <v>0</v>
      </c>
      <c r="K3547" s="15" t="n">
        <v>9.12141792015711</v>
      </c>
      <c r="L3547" s="15" t="n">
        <v>85</v>
      </c>
      <c r="M3547" s="25" t="n">
        <v>7.47378481</v>
      </c>
      <c r="N3547" s="0" t="str">
        <f aca="false">A3547&amp;"_"&amp;B3547</f>
        <v>MAW752_1</v>
      </c>
      <c r="O3547" s="0" t="n">
        <f aca="false">HLOOKUP(N3547,UP!$C$15:$AH$16,2,0)</f>
        <v>0</v>
      </c>
    </row>
    <row r="3548" customFormat="false" ht="15.75" hidden="false" customHeight="true" outlineLevel="0" collapsed="false">
      <c r="A3548" s="21" t="s">
        <v>44</v>
      </c>
      <c r="B3548" s="22" t="n">
        <v>1</v>
      </c>
      <c r="C3548" s="23" t="s">
        <v>56</v>
      </c>
      <c r="D3548" s="23" t="n">
        <v>29820</v>
      </c>
      <c r="E3548" s="24" t="s">
        <v>109</v>
      </c>
      <c r="F3548" s="15" t="n">
        <v>1</v>
      </c>
      <c r="G3548" s="15" t="n">
        <v>0</v>
      </c>
      <c r="H3548" s="2" t="n">
        <f aca="false">MAX(I3548:J3548)</f>
        <v>0</v>
      </c>
      <c r="I3548" s="15" t="n">
        <v>0</v>
      </c>
      <c r="J3548" s="15" t="n">
        <v>0</v>
      </c>
      <c r="K3548" s="15" t="n">
        <v>5.48777331719882</v>
      </c>
      <c r="L3548" s="15" t="n">
        <v>90</v>
      </c>
      <c r="M3548" s="25" t="n">
        <v>8.38914996</v>
      </c>
      <c r="N3548" s="0" t="str">
        <f aca="false">A3548&amp;"_"&amp;B3548</f>
        <v>MAW752_1</v>
      </c>
      <c r="O3548" s="0" t="n">
        <f aca="false">HLOOKUP(N3548,UP!$C$15:$AH$16,2,0)</f>
        <v>0</v>
      </c>
    </row>
    <row r="3549" customFormat="false" ht="15.75" hidden="false" customHeight="true" outlineLevel="0" collapsed="false">
      <c r="A3549" s="21" t="s">
        <v>44</v>
      </c>
      <c r="B3549" s="22" t="n">
        <v>1</v>
      </c>
      <c r="C3549" s="23" t="s">
        <v>56</v>
      </c>
      <c r="D3549" s="23" t="n">
        <v>29826</v>
      </c>
      <c r="E3549" s="24" t="s">
        <v>109</v>
      </c>
      <c r="F3549" s="15" t="n">
        <v>1</v>
      </c>
      <c r="G3549" s="15" t="n">
        <v>0</v>
      </c>
      <c r="H3549" s="2" t="n">
        <f aca="false">MAX(I3549:J3549)</f>
        <v>0</v>
      </c>
      <c r="I3549" s="15" t="n">
        <v>0</v>
      </c>
      <c r="J3549" s="15" t="n">
        <v>0</v>
      </c>
      <c r="K3549" s="15" t="n">
        <v>10.1889703737551</v>
      </c>
      <c r="L3549" s="15" t="n">
        <v>90</v>
      </c>
      <c r="M3549" s="25" t="n">
        <v>8.38914996</v>
      </c>
      <c r="N3549" s="0" t="str">
        <f aca="false">A3549&amp;"_"&amp;B3549</f>
        <v>MAW752_1</v>
      </c>
      <c r="O3549" s="0" t="n">
        <f aca="false">HLOOKUP(N3549,UP!$C$15:$AH$16,2,0)</f>
        <v>0</v>
      </c>
    </row>
    <row r="3550" customFormat="false" ht="15.75" hidden="false" customHeight="true" outlineLevel="0" collapsed="false">
      <c r="A3550" s="21" t="s">
        <v>44</v>
      </c>
      <c r="B3550" s="22" t="n">
        <v>1</v>
      </c>
      <c r="C3550" s="23" t="s">
        <v>66</v>
      </c>
      <c r="D3550" s="23" t="n">
        <v>29886</v>
      </c>
      <c r="E3550" s="24" t="s">
        <v>109</v>
      </c>
      <c r="F3550" s="15" t="n">
        <v>1</v>
      </c>
      <c r="G3550" s="15" t="n">
        <v>0</v>
      </c>
      <c r="H3550" s="2" t="n">
        <f aca="false">MAX(I3550:J3550)</f>
        <v>0</v>
      </c>
      <c r="I3550" s="15" t="n">
        <v>0</v>
      </c>
      <c r="J3550" s="15" t="n">
        <v>0</v>
      </c>
      <c r="K3550" s="15" t="n">
        <v>2.21694339582198</v>
      </c>
      <c r="L3550" s="15" t="n">
        <v>95</v>
      </c>
      <c r="M3550" s="25" t="n">
        <v>9.35682169</v>
      </c>
      <c r="N3550" s="0" t="str">
        <f aca="false">A3550&amp;"_"&amp;B3550</f>
        <v>MAW752_1</v>
      </c>
      <c r="O3550" s="0" t="n">
        <f aca="false">HLOOKUP(N3550,UP!$C$15:$AH$16,2,0)</f>
        <v>0</v>
      </c>
    </row>
    <row r="3551" customFormat="false" ht="15.75" hidden="false" customHeight="true" outlineLevel="0" collapsed="false">
      <c r="A3551" s="21" t="s">
        <v>44</v>
      </c>
      <c r="B3551" s="22" t="n">
        <v>1</v>
      </c>
      <c r="C3551" s="23" t="s">
        <v>56</v>
      </c>
      <c r="D3551" s="23" t="n">
        <v>54431</v>
      </c>
      <c r="E3551" s="24" t="s">
        <v>109</v>
      </c>
      <c r="F3551" s="15" t="n">
        <v>1</v>
      </c>
      <c r="G3551" s="15" t="n">
        <v>0</v>
      </c>
      <c r="H3551" s="2" t="n">
        <f aca="false">MAX(I3551:J3551)</f>
        <v>0</v>
      </c>
      <c r="I3551" s="15" t="n">
        <v>0</v>
      </c>
      <c r="J3551" s="15" t="n">
        <v>0</v>
      </c>
      <c r="K3551" s="15" t="n">
        <v>9.59359929599166</v>
      </c>
      <c r="L3551" s="15" t="n">
        <v>95</v>
      </c>
      <c r="M3551" s="25" t="n">
        <v>9.35682169</v>
      </c>
      <c r="N3551" s="0" t="str">
        <f aca="false">A3551&amp;"_"&amp;B3551</f>
        <v>MAW752_1</v>
      </c>
      <c r="O3551" s="0" t="n">
        <f aca="false">HLOOKUP(N3551,UP!$C$15:$AH$16,2,0)</f>
        <v>0</v>
      </c>
    </row>
    <row r="3552" customFormat="false" ht="15.75" hidden="false" customHeight="true" outlineLevel="0" collapsed="false">
      <c r="A3552" s="21" t="s">
        <v>44</v>
      </c>
      <c r="B3552" s="22" t="n">
        <v>1</v>
      </c>
      <c r="C3552" s="23" t="s">
        <v>56</v>
      </c>
      <c r="D3552" s="23" t="n">
        <v>29837</v>
      </c>
      <c r="E3552" s="24" t="s">
        <v>109</v>
      </c>
      <c r="F3552" s="15" t="n">
        <v>1</v>
      </c>
      <c r="G3552" s="15" t="n">
        <v>0</v>
      </c>
      <c r="H3552" s="2" t="n">
        <f aca="false">MAX(I3552:J3552)</f>
        <v>0</v>
      </c>
      <c r="I3552" s="15" t="n">
        <v>0</v>
      </c>
      <c r="J3552" s="15" t="n">
        <v>0</v>
      </c>
      <c r="K3552" s="15" t="n">
        <v>12.239684248294</v>
      </c>
      <c r="L3552" s="15" t="n">
        <v>100</v>
      </c>
      <c r="M3552" s="25" t="n">
        <v>10.3768</v>
      </c>
      <c r="N3552" s="0" t="str">
        <f aca="false">A3552&amp;"_"&amp;B3552</f>
        <v>MAW752_1</v>
      </c>
      <c r="O3552" s="0" t="n">
        <f aca="false">HLOOKUP(N3552,UP!$C$15:$AH$16,2,0)</f>
        <v>0</v>
      </c>
    </row>
    <row r="3553" customFormat="false" ht="15.75" hidden="false" customHeight="true" outlineLevel="0" collapsed="false">
      <c r="A3553" s="21" t="s">
        <v>44</v>
      </c>
      <c r="B3553" s="22" t="n">
        <v>1</v>
      </c>
      <c r="C3553" s="23" t="s">
        <v>66</v>
      </c>
      <c r="D3553" s="23" t="n">
        <v>29894</v>
      </c>
      <c r="E3553" s="24" t="s">
        <v>109</v>
      </c>
      <c r="F3553" s="15" t="n">
        <v>1</v>
      </c>
      <c r="G3553" s="15" t="n">
        <v>0</v>
      </c>
      <c r="H3553" s="2" t="n">
        <f aca="false">MAX(I3553:J3553)</f>
        <v>0</v>
      </c>
      <c r="I3553" s="15" t="n">
        <v>0</v>
      </c>
      <c r="J3553" s="15" t="n">
        <v>0</v>
      </c>
      <c r="K3553" s="15" t="n">
        <v>12.5064840044001</v>
      </c>
      <c r="L3553" s="15" t="n">
        <v>100</v>
      </c>
      <c r="M3553" s="25" t="n">
        <v>10.3768</v>
      </c>
      <c r="N3553" s="0" t="str">
        <f aca="false">A3553&amp;"_"&amp;B3553</f>
        <v>MAW752_1</v>
      </c>
      <c r="O3553" s="0" t="n">
        <f aca="false">HLOOKUP(N3553,UP!$C$15:$AH$16,2,0)</f>
        <v>0</v>
      </c>
    </row>
    <row r="3554" customFormat="false" ht="15.75" hidden="false" customHeight="true" outlineLevel="0" collapsed="false">
      <c r="A3554" s="21" t="s">
        <v>44</v>
      </c>
      <c r="B3554" s="22" t="n">
        <v>1</v>
      </c>
      <c r="C3554" s="23" t="s">
        <v>56</v>
      </c>
      <c r="D3554" s="23" t="n">
        <v>29815</v>
      </c>
      <c r="E3554" s="24" t="s">
        <v>109</v>
      </c>
      <c r="F3554" s="15" t="n">
        <v>1</v>
      </c>
      <c r="G3554" s="15" t="n">
        <v>0</v>
      </c>
      <c r="H3554" s="2" t="n">
        <f aca="false">MAX(I3554:J3554)</f>
        <v>0</v>
      </c>
      <c r="I3554" s="15" t="n">
        <v>0</v>
      </c>
      <c r="J3554" s="15" t="n">
        <v>0</v>
      </c>
      <c r="K3554" s="15" t="n">
        <v>6.0318578948924</v>
      </c>
      <c r="L3554" s="15" t="n">
        <v>105</v>
      </c>
      <c r="M3554" s="25" t="n">
        <v>11.44908489</v>
      </c>
      <c r="N3554" s="0" t="str">
        <f aca="false">A3554&amp;"_"&amp;B3554</f>
        <v>MAW752_1</v>
      </c>
      <c r="O3554" s="0" t="n">
        <f aca="false">HLOOKUP(N3554,UP!$C$15:$AH$16,2,0)</f>
        <v>0</v>
      </c>
    </row>
    <row r="3555" customFormat="false" ht="15" hidden="false" customHeight="true" outlineLevel="0" collapsed="false">
      <c r="A3555" s="21" t="s">
        <v>44</v>
      </c>
      <c r="B3555" s="22" t="n">
        <v>1</v>
      </c>
      <c r="C3555" s="23" t="s">
        <v>78</v>
      </c>
      <c r="D3555" s="23" t="n">
        <v>29823</v>
      </c>
      <c r="E3555" s="24" t="s">
        <v>109</v>
      </c>
      <c r="F3555" s="15" t="n">
        <v>1</v>
      </c>
      <c r="G3555" s="15" t="n">
        <v>0</v>
      </c>
      <c r="H3555" s="2" t="n">
        <f aca="false">MAX(I3555:J3555)</f>
        <v>0</v>
      </c>
      <c r="I3555" s="15" t="n">
        <v>0</v>
      </c>
      <c r="J3555" s="15" t="n">
        <v>0</v>
      </c>
      <c r="K3555" s="15" t="n">
        <v>9.68050360277159</v>
      </c>
      <c r="L3555" s="15" t="n">
        <v>105</v>
      </c>
      <c r="M3555" s="25" t="n">
        <v>11.44908489</v>
      </c>
      <c r="N3555" s="0" t="str">
        <f aca="false">A3555&amp;"_"&amp;B3555</f>
        <v>MAW752_1</v>
      </c>
      <c r="O3555" s="0" t="n">
        <f aca="false">HLOOKUP(N3555,UP!$C$15:$AH$16,2,0)</f>
        <v>0</v>
      </c>
    </row>
    <row r="3556" customFormat="false" ht="10.8" hidden="false" customHeight="true" outlineLevel="0" collapsed="false">
      <c r="A3556" s="21" t="s">
        <v>44</v>
      </c>
      <c r="B3556" s="22" t="n">
        <v>1</v>
      </c>
      <c r="C3556" s="23" t="s">
        <v>56</v>
      </c>
      <c r="D3556" s="23" t="n">
        <v>29954</v>
      </c>
      <c r="E3556" s="24" t="s">
        <v>109</v>
      </c>
      <c r="F3556" s="15" t="n">
        <v>1</v>
      </c>
      <c r="G3556" s="15" t="n">
        <v>0</v>
      </c>
      <c r="H3556" s="2" t="n">
        <f aca="false">MAX(I3556:J3556)</f>
        <v>0</v>
      </c>
      <c r="I3556" s="15" t="n">
        <v>0</v>
      </c>
      <c r="J3556" s="15" t="n">
        <v>0</v>
      </c>
      <c r="K3556" s="15" t="n">
        <v>8.58031785548444</v>
      </c>
      <c r="L3556" s="15" t="n">
        <v>105</v>
      </c>
      <c r="M3556" s="25" t="n">
        <v>11.44908489</v>
      </c>
      <c r="N3556" s="0" t="str">
        <f aca="false">A3556&amp;"_"&amp;B3556</f>
        <v>MAW752_1</v>
      </c>
      <c r="O3556" s="0" t="n">
        <f aca="false">HLOOKUP(N3556,UP!$C$15:$AH$16,2,0)</f>
        <v>0</v>
      </c>
    </row>
    <row r="3557" customFormat="false" ht="15.75" hidden="false" customHeight="true" outlineLevel="0" collapsed="false">
      <c r="A3557" s="21" t="s">
        <v>44</v>
      </c>
      <c r="B3557" s="22" t="n">
        <v>1</v>
      </c>
      <c r="C3557" s="23" t="s">
        <v>56</v>
      </c>
      <c r="D3557" s="23" t="n">
        <v>29888</v>
      </c>
      <c r="E3557" s="24" t="s">
        <v>110</v>
      </c>
      <c r="F3557" s="15" t="n">
        <v>1</v>
      </c>
      <c r="G3557" s="15" t="n">
        <v>1</v>
      </c>
      <c r="H3557" s="2" t="n">
        <f aca="false">MAX(I3557:J3557)</f>
        <v>1</v>
      </c>
      <c r="I3557" s="15" t="n">
        <v>1</v>
      </c>
      <c r="J3557" s="15" t="n">
        <v>0</v>
      </c>
      <c r="K3557" s="15" t="n">
        <v>0</v>
      </c>
      <c r="L3557" s="15" t="n">
        <v>65</v>
      </c>
      <c r="M3557" s="25" t="n">
        <v>4.33539001</v>
      </c>
      <c r="N3557" s="0" t="str">
        <f aca="false">A3557&amp;"_"&amp;B3557</f>
        <v>MAW752_1</v>
      </c>
      <c r="O3557" s="0" t="n">
        <f aca="false">HLOOKUP(N3557,UP!$C$15:$AH$16,2,0)</f>
        <v>0</v>
      </c>
    </row>
    <row r="3558" customFormat="false" ht="15.75" hidden="false" customHeight="true" outlineLevel="0" collapsed="false">
      <c r="A3558" s="21" t="s">
        <v>44</v>
      </c>
      <c r="B3558" s="22" t="n">
        <v>1</v>
      </c>
      <c r="C3558" s="23" t="s">
        <v>56</v>
      </c>
      <c r="D3558" s="23" t="n">
        <v>29893</v>
      </c>
      <c r="E3558" s="24" t="s">
        <v>110</v>
      </c>
      <c r="F3558" s="15" t="n">
        <v>1</v>
      </c>
      <c r="G3558" s="15" t="n">
        <v>1</v>
      </c>
      <c r="H3558" s="2" t="n">
        <f aca="false">MAX(I3558:J3558)</f>
        <v>1</v>
      </c>
      <c r="I3558" s="15" t="n">
        <v>1</v>
      </c>
      <c r="J3558" s="15" t="n">
        <v>0</v>
      </c>
      <c r="K3558" s="15" t="n">
        <v>0</v>
      </c>
      <c r="L3558" s="15" t="n">
        <v>75</v>
      </c>
      <c r="M3558" s="25" t="n">
        <v>5.79997425</v>
      </c>
      <c r="N3558" s="0" t="str">
        <f aca="false">A3558&amp;"_"&amp;B3558</f>
        <v>MAW752_1</v>
      </c>
      <c r="O3558" s="0" t="n">
        <f aca="false">HLOOKUP(N3558,UP!$C$15:$AH$16,2,0)</f>
        <v>0</v>
      </c>
    </row>
    <row r="3559" customFormat="false" ht="15.75" hidden="false" customHeight="true" outlineLevel="0" collapsed="false">
      <c r="A3559" s="21" t="s">
        <v>44</v>
      </c>
      <c r="B3559" s="22" t="n">
        <v>1</v>
      </c>
      <c r="C3559" s="23" t="s">
        <v>56</v>
      </c>
      <c r="D3559" s="23" t="n">
        <v>29958</v>
      </c>
      <c r="E3559" s="24" t="s">
        <v>110</v>
      </c>
      <c r="F3559" s="15" t="n">
        <v>1</v>
      </c>
      <c r="G3559" s="15" t="n">
        <v>1</v>
      </c>
      <c r="H3559" s="2" t="n">
        <f aca="false">MAX(I3559:J3559)</f>
        <v>1</v>
      </c>
      <c r="I3559" s="15" t="n">
        <v>1</v>
      </c>
      <c r="J3559" s="15" t="n">
        <v>0</v>
      </c>
      <c r="K3559" s="15" t="n">
        <v>0</v>
      </c>
      <c r="L3559" s="15" t="n">
        <v>115</v>
      </c>
      <c r="M3559" s="25" t="n">
        <v>13.75057441</v>
      </c>
      <c r="N3559" s="0" t="str">
        <f aca="false">A3559&amp;"_"&amp;B3559</f>
        <v>MAW752_1</v>
      </c>
      <c r="O3559" s="0" t="n">
        <f aca="false">HLOOKUP(N3559,UP!$C$15:$AH$16,2,0)</f>
        <v>0</v>
      </c>
    </row>
    <row r="3560" customFormat="false" ht="15.75" hidden="false" customHeight="true" outlineLevel="0" collapsed="false">
      <c r="A3560" s="21" t="s">
        <v>69</v>
      </c>
      <c r="B3560" s="12" t="n">
        <v>1</v>
      </c>
      <c r="C3560" s="44" t="s">
        <v>67</v>
      </c>
      <c r="D3560" s="44" t="n">
        <v>23668</v>
      </c>
      <c r="E3560" s="24" t="s">
        <v>111</v>
      </c>
      <c r="F3560" s="15" t="n">
        <v>1</v>
      </c>
      <c r="G3560" s="15" t="n">
        <v>1</v>
      </c>
      <c r="H3560" s="2" t="n">
        <f aca="false">MAX(I3560:J3560)</f>
        <v>0</v>
      </c>
      <c r="I3560" s="15" t="n">
        <v>0</v>
      </c>
      <c r="J3560" s="15" t="n">
        <v>0</v>
      </c>
      <c r="L3560" s="15" t="n">
        <v>55</v>
      </c>
      <c r="M3560" s="25" t="n">
        <v>3.08003209</v>
      </c>
      <c r="N3560" s="0" t="str">
        <f aca="false">A3560&amp;"_"&amp;B3560</f>
        <v>MAW750_1</v>
      </c>
      <c r="O3560" s="0" t="n">
        <f aca="false">HLOOKUP(N3560,UP!$C$15:$AH$16,2,0)</f>
        <v>0</v>
      </c>
    </row>
    <row r="3561" customFormat="false" ht="15.75" hidden="false" customHeight="true" outlineLevel="0" collapsed="false">
      <c r="A3561" s="21" t="s">
        <v>44</v>
      </c>
      <c r="B3561" s="22" t="n">
        <v>1</v>
      </c>
      <c r="C3561" s="23" t="s">
        <v>56</v>
      </c>
      <c r="D3561" s="23" t="n">
        <v>54428</v>
      </c>
      <c r="E3561" s="24" t="s">
        <v>112</v>
      </c>
      <c r="F3561" s="15" t="n">
        <v>1</v>
      </c>
      <c r="G3561" s="15" t="n">
        <v>1</v>
      </c>
      <c r="H3561" s="2" t="n">
        <f aca="false">MAX(I3561:J3561)</f>
        <v>0</v>
      </c>
      <c r="I3561" s="15" t="n">
        <v>0</v>
      </c>
      <c r="J3561" s="15" t="n">
        <v>0</v>
      </c>
      <c r="L3561" s="15" t="n">
        <v>75</v>
      </c>
      <c r="M3561" s="25" t="n">
        <v>5.79997425</v>
      </c>
      <c r="N3561" s="0" t="str">
        <f aca="false">A3561&amp;"_"&amp;B3561</f>
        <v>MAW752_1</v>
      </c>
      <c r="O3561" s="0" t="n">
        <f aca="false">HLOOKUP(N3561,UP!$C$15:$AH$16,2,0)</f>
        <v>0</v>
      </c>
    </row>
    <row r="3562" customFormat="false" ht="15.75" hidden="false" customHeight="true" outlineLevel="0" collapsed="false">
      <c r="A3562" s="21" t="s">
        <v>69</v>
      </c>
      <c r="B3562" s="12" t="n">
        <v>1</v>
      </c>
      <c r="C3562" s="44" t="s">
        <v>66</v>
      </c>
      <c r="D3562" s="44" t="n">
        <v>19610</v>
      </c>
      <c r="E3562" s="24" t="s">
        <v>111</v>
      </c>
      <c r="F3562" s="15" t="n">
        <v>1</v>
      </c>
      <c r="G3562" s="15" t="n">
        <v>1</v>
      </c>
      <c r="H3562" s="2" t="n">
        <f aca="false">MAX(I3562:J3562)</f>
        <v>0</v>
      </c>
      <c r="I3562" s="15" t="n">
        <v>0</v>
      </c>
      <c r="J3562" s="15" t="n">
        <v>0</v>
      </c>
      <c r="L3562" s="15" t="n">
        <v>75</v>
      </c>
      <c r="M3562" s="25" t="n">
        <v>5.79997425</v>
      </c>
      <c r="N3562" s="0" t="str">
        <f aca="false">A3562&amp;"_"&amp;B3562</f>
        <v>MAW750_1</v>
      </c>
      <c r="O3562" s="0" t="n">
        <f aca="false">HLOOKUP(N3562,UP!$C$15:$AH$16,2,0)</f>
        <v>0</v>
      </c>
    </row>
    <row r="3563" customFormat="false" ht="15.75" hidden="false" customHeight="true" outlineLevel="0" collapsed="false">
      <c r="A3563" s="21" t="s">
        <v>44</v>
      </c>
      <c r="B3563" s="22" t="n">
        <v>1</v>
      </c>
      <c r="C3563" s="23" t="s">
        <v>56</v>
      </c>
      <c r="D3563" s="23" t="n">
        <v>29881</v>
      </c>
      <c r="E3563" s="24" t="s">
        <v>112</v>
      </c>
      <c r="F3563" s="15" t="n">
        <v>1</v>
      </c>
      <c r="G3563" s="15" t="n">
        <v>1</v>
      </c>
      <c r="H3563" s="2" t="n">
        <f aca="false">MAX(I3563:J3563)</f>
        <v>0</v>
      </c>
      <c r="I3563" s="15" t="n">
        <v>0</v>
      </c>
      <c r="J3563" s="15" t="n">
        <v>0</v>
      </c>
      <c r="L3563" s="15" t="n">
        <v>90</v>
      </c>
      <c r="M3563" s="25" t="n">
        <v>8.38914996</v>
      </c>
      <c r="N3563" s="0" t="str">
        <f aca="false">A3563&amp;"_"&amp;B3563</f>
        <v>MAW752_1</v>
      </c>
      <c r="O3563" s="0" t="n">
        <f aca="false">HLOOKUP(N3563,UP!$C$15:$AH$16,2,0)</f>
        <v>0</v>
      </c>
    </row>
    <row r="3564" customFormat="false" ht="15.75" hidden="false" customHeight="true" outlineLevel="0" collapsed="false">
      <c r="A3564" s="21" t="s">
        <v>44</v>
      </c>
      <c r="B3564" s="22" t="n">
        <v>1</v>
      </c>
      <c r="C3564" s="23" t="s">
        <v>56</v>
      </c>
      <c r="D3564" s="23" t="n">
        <v>29839</v>
      </c>
      <c r="E3564" s="24" t="s">
        <v>112</v>
      </c>
      <c r="F3564" s="15" t="n">
        <v>1</v>
      </c>
      <c r="G3564" s="15" t="n">
        <v>1</v>
      </c>
      <c r="H3564" s="2" t="n">
        <f aca="false">MAX(I3564:J3564)</f>
        <v>0</v>
      </c>
      <c r="I3564" s="15" t="n">
        <v>0</v>
      </c>
      <c r="J3564" s="15" t="n">
        <v>0</v>
      </c>
      <c r="L3564" s="15" t="n">
        <v>95</v>
      </c>
      <c r="M3564" s="25" t="n">
        <v>9.35682169</v>
      </c>
      <c r="N3564" s="0" t="str">
        <f aca="false">A3564&amp;"_"&amp;B3564</f>
        <v>MAW752_1</v>
      </c>
      <c r="O3564" s="0" t="n">
        <f aca="false">HLOOKUP(N3564,UP!$C$15:$AH$16,2,0)</f>
        <v>0</v>
      </c>
    </row>
    <row r="3565" customFormat="false" ht="15.75" hidden="false" customHeight="true" outlineLevel="0" collapsed="false">
      <c r="A3565" s="21" t="s">
        <v>69</v>
      </c>
      <c r="B3565" s="12" t="n">
        <v>1</v>
      </c>
      <c r="C3565" s="44" t="s">
        <v>45</v>
      </c>
      <c r="D3565" s="44" t="n">
        <v>19684</v>
      </c>
      <c r="E3565" s="24" t="s">
        <v>113</v>
      </c>
      <c r="F3565" s="15" t="n">
        <v>0</v>
      </c>
      <c r="G3565" s="15" t="n">
        <v>0</v>
      </c>
      <c r="H3565" s="2" t="n">
        <f aca="false">MAX(I3565:J3565)</f>
        <v>1</v>
      </c>
      <c r="I3565" s="15" t="n">
        <v>0</v>
      </c>
      <c r="J3565" s="15" t="n">
        <v>1</v>
      </c>
      <c r="L3565" s="15" t="n">
        <v>45</v>
      </c>
      <c r="M3565" s="25" t="n">
        <v>2.03390049</v>
      </c>
      <c r="N3565" s="0" t="str">
        <f aca="false">A3565&amp;"_"&amp;B3565</f>
        <v>MAW750_1</v>
      </c>
      <c r="O3565" s="0" t="n">
        <f aca="false">HLOOKUP(N3565,UP!$C$15:$AH$16,2,0)</f>
        <v>0</v>
      </c>
    </row>
    <row r="3566" customFormat="false" ht="15.75" hidden="false" customHeight="true" outlineLevel="0" collapsed="false">
      <c r="A3566" s="21" t="s">
        <v>47</v>
      </c>
      <c r="B3566" s="26" t="n">
        <v>4</v>
      </c>
      <c r="C3566" s="27" t="s">
        <v>48</v>
      </c>
      <c r="D3566" s="27" t="n">
        <v>299</v>
      </c>
      <c r="E3566" s="24" t="s">
        <v>113</v>
      </c>
      <c r="F3566" s="15" t="n">
        <v>0</v>
      </c>
      <c r="G3566" s="15" t="n">
        <v>0</v>
      </c>
      <c r="H3566" s="2" t="n">
        <f aca="false">MAX(I3566:J3566)</f>
        <v>1</v>
      </c>
      <c r="I3566" s="15" t="n">
        <v>0</v>
      </c>
      <c r="J3566" s="15" t="n">
        <v>1</v>
      </c>
      <c r="L3566" s="15" t="n">
        <v>50</v>
      </c>
      <c r="M3566" s="25" t="n">
        <v>2.530813</v>
      </c>
      <c r="N3566" s="0" t="str">
        <f aca="false">A3566&amp;"_"&amp;B3566</f>
        <v>MAW744_4</v>
      </c>
      <c r="O3566" s="0" t="n">
        <f aca="false">HLOOKUP(N3566,UP!$C$15:$AH$16,2,0)</f>
        <v>0</v>
      </c>
    </row>
    <row r="3567" customFormat="false" ht="15.75" hidden="false" customHeight="true" outlineLevel="0" collapsed="false">
      <c r="A3567" s="21" t="s">
        <v>69</v>
      </c>
      <c r="B3567" s="12" t="n">
        <v>1</v>
      </c>
      <c r="C3567" s="44" t="s">
        <v>45</v>
      </c>
      <c r="D3567" s="44" t="n">
        <v>19701</v>
      </c>
      <c r="E3567" s="24" t="s">
        <v>113</v>
      </c>
      <c r="F3567" s="15" t="n">
        <v>0</v>
      </c>
      <c r="G3567" s="15" t="n">
        <v>0</v>
      </c>
      <c r="H3567" s="2" t="n">
        <f aca="false">MAX(I3567:J3567)</f>
        <v>1</v>
      </c>
      <c r="I3567" s="15" t="n">
        <v>0</v>
      </c>
      <c r="J3567" s="15" t="n">
        <v>1</v>
      </c>
      <c r="L3567" s="15" t="n">
        <v>50</v>
      </c>
      <c r="M3567" s="25" t="n">
        <v>2.530813</v>
      </c>
      <c r="N3567" s="0" t="str">
        <f aca="false">A3567&amp;"_"&amp;B3567</f>
        <v>MAW750_1</v>
      </c>
      <c r="O3567" s="0" t="n">
        <f aca="false">HLOOKUP(N3567,UP!$C$15:$AH$16,2,0)</f>
        <v>0</v>
      </c>
    </row>
    <row r="3568" customFormat="false" ht="15.75" hidden="false" customHeight="true" outlineLevel="0" collapsed="false">
      <c r="A3568" s="21" t="s">
        <v>44</v>
      </c>
      <c r="B3568" s="22" t="n">
        <v>3</v>
      </c>
      <c r="C3568" s="23" t="s">
        <v>53</v>
      </c>
      <c r="D3568" s="23" t="n">
        <v>18508</v>
      </c>
      <c r="E3568" s="24" t="n">
        <v>3</v>
      </c>
      <c r="F3568" s="15" t="n">
        <f aca="false">IF(ISERROR(SEARCH("2",E3568)),0,1)</f>
        <v>0</v>
      </c>
      <c r="G3568" s="15" t="n">
        <v>0</v>
      </c>
      <c r="H3568" s="2" t="n">
        <f aca="false">MAX(I3568:J3568)</f>
        <v>1</v>
      </c>
      <c r="I3568" s="15" t="n">
        <v>0</v>
      </c>
      <c r="J3568" s="15" t="n">
        <v>1</v>
      </c>
      <c r="L3568" s="15" t="n">
        <v>55</v>
      </c>
      <c r="M3568" s="25" t="n">
        <v>3.08003209</v>
      </c>
      <c r="N3568" s="0" t="str">
        <f aca="false">A3568&amp;"_"&amp;B3568</f>
        <v>MAW752_3</v>
      </c>
      <c r="O3568" s="0" t="n">
        <f aca="false">HLOOKUP(N3568,UP!$C$15:$AH$16,2,0)</f>
        <v>0</v>
      </c>
    </row>
    <row r="3569" customFormat="false" ht="15.75" hidden="false" customHeight="true" outlineLevel="0" collapsed="false">
      <c r="A3569" s="21" t="s">
        <v>44</v>
      </c>
      <c r="B3569" s="22" t="n">
        <v>3</v>
      </c>
      <c r="C3569" s="23" t="s">
        <v>53</v>
      </c>
      <c r="D3569" s="23" t="n">
        <v>19761</v>
      </c>
      <c r="E3569" s="24" t="n">
        <v>3</v>
      </c>
      <c r="F3569" s="15" t="n">
        <f aca="false">IF(ISERROR(SEARCH("2",E3569)),0,1)</f>
        <v>0</v>
      </c>
      <c r="G3569" s="15" t="n">
        <v>0</v>
      </c>
      <c r="H3569" s="2" t="n">
        <f aca="false">MAX(I3569:J3569)</f>
        <v>1</v>
      </c>
      <c r="I3569" s="15" t="n">
        <v>0</v>
      </c>
      <c r="J3569" s="15" t="n">
        <v>1</v>
      </c>
      <c r="L3569" s="15" t="n">
        <v>55</v>
      </c>
      <c r="M3569" s="25" t="n">
        <v>3.08003209</v>
      </c>
      <c r="N3569" s="0" t="str">
        <f aca="false">A3569&amp;"_"&amp;B3569</f>
        <v>MAW752_3</v>
      </c>
      <c r="O3569" s="0" t="n">
        <f aca="false">HLOOKUP(N3569,UP!$C$15:$AH$16,2,0)</f>
        <v>0</v>
      </c>
    </row>
    <row r="3570" customFormat="false" ht="15.75" hidden="false" customHeight="true" outlineLevel="0" collapsed="false">
      <c r="A3570" s="21" t="s">
        <v>44</v>
      </c>
      <c r="B3570" s="22" t="n">
        <v>2</v>
      </c>
      <c r="C3570" s="23" t="s">
        <v>53</v>
      </c>
      <c r="D3570" s="23" t="n">
        <v>18019</v>
      </c>
      <c r="E3570" s="24" t="n">
        <v>3</v>
      </c>
      <c r="F3570" s="15" t="n">
        <f aca="false">IF(ISERROR(SEARCH("2",E3570)),0,1)</f>
        <v>0</v>
      </c>
      <c r="G3570" s="15" t="n">
        <v>0</v>
      </c>
      <c r="H3570" s="2" t="n">
        <f aca="false">MAX(I3570:J3570)</f>
        <v>1</v>
      </c>
      <c r="I3570" s="15" t="n">
        <v>0</v>
      </c>
      <c r="J3570" s="15" t="n">
        <v>1</v>
      </c>
      <c r="L3570" s="15" t="n">
        <v>55</v>
      </c>
      <c r="M3570" s="25" t="n">
        <v>3.08003209</v>
      </c>
      <c r="N3570" s="0" t="str">
        <f aca="false">A3570&amp;"_"&amp;B3570</f>
        <v>MAW752_2</v>
      </c>
      <c r="O3570" s="0" t="n">
        <f aca="false">HLOOKUP(N3570,UP!$C$15:$AH$16,2,0)</f>
        <v>0</v>
      </c>
    </row>
    <row r="3571" customFormat="false" ht="15.75" hidden="false" customHeight="true" outlineLevel="0" collapsed="false">
      <c r="A3571" s="21" t="s">
        <v>44</v>
      </c>
      <c r="B3571" s="22" t="n">
        <v>1</v>
      </c>
      <c r="C3571" s="23" t="s">
        <v>54</v>
      </c>
      <c r="D3571" s="23" t="n">
        <v>29738</v>
      </c>
      <c r="E3571" s="24" t="n">
        <v>3</v>
      </c>
      <c r="F3571" s="15" t="n">
        <f aca="false">IF(ISERROR(SEARCH("2",E3571)),0,1)</f>
        <v>0</v>
      </c>
      <c r="G3571" s="15" t="n">
        <v>0</v>
      </c>
      <c r="H3571" s="2" t="n">
        <f aca="false">MAX(I3571:J3571)</f>
        <v>1</v>
      </c>
      <c r="I3571" s="15" t="n">
        <v>0</v>
      </c>
      <c r="J3571" s="15" t="n">
        <v>1</v>
      </c>
      <c r="L3571" s="15" t="n">
        <v>55</v>
      </c>
      <c r="M3571" s="25" t="n">
        <v>3.08003209</v>
      </c>
      <c r="N3571" s="0" t="str">
        <f aca="false">A3571&amp;"_"&amp;B3571</f>
        <v>MAW752_1</v>
      </c>
      <c r="O3571" s="0" t="n">
        <f aca="false">HLOOKUP(N3571,UP!$C$15:$AH$16,2,0)</f>
        <v>0</v>
      </c>
    </row>
    <row r="3572" customFormat="false" ht="15.75" hidden="false" customHeight="true" outlineLevel="0" collapsed="false">
      <c r="A3572" s="21" t="s">
        <v>44</v>
      </c>
      <c r="B3572" s="22" t="n">
        <v>2</v>
      </c>
      <c r="C3572" s="23" t="s">
        <v>54</v>
      </c>
      <c r="D3572" s="23" t="n">
        <v>19676</v>
      </c>
      <c r="E3572" s="24" t="n">
        <v>3</v>
      </c>
      <c r="F3572" s="15" t="n">
        <f aca="false">IF(ISERROR(SEARCH("2",E3572)),0,1)</f>
        <v>0</v>
      </c>
      <c r="G3572" s="15" t="n">
        <v>0</v>
      </c>
      <c r="H3572" s="2" t="n">
        <f aca="false">MAX(I3572:J3572)</f>
        <v>1</v>
      </c>
      <c r="I3572" s="15" t="n">
        <v>0</v>
      </c>
      <c r="J3572" s="15" t="n">
        <v>1</v>
      </c>
      <c r="L3572" s="15" t="n">
        <v>55</v>
      </c>
      <c r="M3572" s="25" t="n">
        <v>3.08003209</v>
      </c>
      <c r="N3572" s="0" t="str">
        <f aca="false">A3572&amp;"_"&amp;B3572</f>
        <v>MAW752_2</v>
      </c>
      <c r="O3572" s="0" t="n">
        <f aca="false">HLOOKUP(N3572,UP!$C$15:$AH$16,2,0)</f>
        <v>0</v>
      </c>
    </row>
    <row r="3573" customFormat="false" ht="15.75" hidden="false" customHeight="true" outlineLevel="0" collapsed="false">
      <c r="A3573" s="21" t="s">
        <v>62</v>
      </c>
      <c r="B3573" s="36" t="n">
        <v>1</v>
      </c>
      <c r="C3573" s="37" t="s">
        <v>57</v>
      </c>
      <c r="D3573" s="38" t="n">
        <v>6498</v>
      </c>
      <c r="E3573" s="24" t="s">
        <v>113</v>
      </c>
      <c r="F3573" s="15" t="n">
        <f aca="false">IF(ISERROR(SEARCH("2",E3573)),0,1)</f>
        <v>0</v>
      </c>
      <c r="G3573" s="15" t="n">
        <v>0</v>
      </c>
      <c r="H3573" s="2" t="n">
        <f aca="false">MAX(I3573:J3573)</f>
        <v>1</v>
      </c>
      <c r="I3573" s="15" t="n">
        <v>0</v>
      </c>
      <c r="J3573" s="15" t="n">
        <v>1</v>
      </c>
      <c r="L3573" s="15" t="n">
        <v>55</v>
      </c>
      <c r="M3573" s="25" t="n">
        <v>3.08003209</v>
      </c>
      <c r="N3573" s="0" t="str">
        <f aca="false">A3573&amp;"_"&amp;B3573</f>
        <v>MAW753_1</v>
      </c>
      <c r="O3573" s="0" t="n">
        <f aca="false">HLOOKUP(N3573,UP!$C$15:$AH$16,2,0)</f>
        <v>1</v>
      </c>
    </row>
    <row r="3574" customFormat="false" ht="15.75" hidden="false" customHeight="true" outlineLevel="0" collapsed="false">
      <c r="A3574" s="21" t="s">
        <v>55</v>
      </c>
      <c r="B3574" s="26" t="n">
        <v>2</v>
      </c>
      <c r="C3574" s="27" t="s">
        <v>56</v>
      </c>
      <c r="D3574" s="27" t="n">
        <v>1304</v>
      </c>
      <c r="E3574" s="24" t="s">
        <v>113</v>
      </c>
      <c r="F3574" s="15" t="n">
        <v>0</v>
      </c>
      <c r="G3574" s="15" t="n">
        <v>0</v>
      </c>
      <c r="H3574" s="2" t="n">
        <f aca="false">MAX(I3574:J3574)</f>
        <v>1</v>
      </c>
      <c r="I3574" s="15" t="n">
        <v>0</v>
      </c>
      <c r="J3574" s="15" t="n">
        <v>1</v>
      </c>
      <c r="L3574" s="15" t="n">
        <v>55</v>
      </c>
      <c r="M3574" s="25" t="n">
        <v>3.08003209</v>
      </c>
      <c r="N3574" s="0" t="str">
        <f aca="false">A3574&amp;"_"&amp;B3574</f>
        <v>MAW745_2</v>
      </c>
      <c r="O3574" s="0" t="n">
        <f aca="false">HLOOKUP(N3574,UP!$C$15:$AH$16,2,0)</f>
        <v>0</v>
      </c>
    </row>
    <row r="3575" customFormat="false" ht="15.75" hidden="false" customHeight="true" outlineLevel="0" collapsed="false">
      <c r="A3575" s="21" t="s">
        <v>55</v>
      </c>
      <c r="B3575" s="26" t="n">
        <v>2</v>
      </c>
      <c r="C3575" s="27" t="s">
        <v>57</v>
      </c>
      <c r="D3575" s="27" t="n">
        <v>1294</v>
      </c>
      <c r="E3575" s="24" t="s">
        <v>113</v>
      </c>
      <c r="F3575" s="15" t="n">
        <v>0</v>
      </c>
      <c r="G3575" s="15" t="n">
        <v>0</v>
      </c>
      <c r="H3575" s="2" t="n">
        <f aca="false">MAX(I3575:J3575)</f>
        <v>1</v>
      </c>
      <c r="I3575" s="15" t="n">
        <v>0</v>
      </c>
      <c r="J3575" s="15" t="n">
        <v>1</v>
      </c>
      <c r="L3575" s="15" t="n">
        <v>55</v>
      </c>
      <c r="M3575" s="25" t="n">
        <v>3.08003209</v>
      </c>
      <c r="N3575" s="0" t="str">
        <f aca="false">A3575&amp;"_"&amp;B3575</f>
        <v>MAW745_2</v>
      </c>
      <c r="O3575" s="0" t="n">
        <f aca="false">HLOOKUP(N3575,UP!$C$15:$AH$16,2,0)</f>
        <v>0</v>
      </c>
    </row>
    <row r="3576" customFormat="false" ht="15.75" hidden="false" customHeight="true" outlineLevel="0" collapsed="false">
      <c r="A3576" s="21" t="s">
        <v>55</v>
      </c>
      <c r="B3576" s="26" t="n">
        <v>1</v>
      </c>
      <c r="C3576" s="27" t="s">
        <v>57</v>
      </c>
      <c r="D3576" s="27" t="n">
        <v>1279</v>
      </c>
      <c r="E3576" s="24" t="s">
        <v>113</v>
      </c>
      <c r="F3576" s="15" t="n">
        <v>0</v>
      </c>
      <c r="G3576" s="15" t="n">
        <v>0</v>
      </c>
      <c r="H3576" s="2" t="n">
        <f aca="false">MAX(I3576:J3576)</f>
        <v>1</v>
      </c>
      <c r="I3576" s="15" t="n">
        <v>0</v>
      </c>
      <c r="J3576" s="15" t="n">
        <v>1</v>
      </c>
      <c r="L3576" s="15" t="n">
        <v>55</v>
      </c>
      <c r="M3576" s="25" t="n">
        <v>3.08003209</v>
      </c>
      <c r="N3576" s="0" t="str">
        <f aca="false">A3576&amp;"_"&amp;B3576</f>
        <v>MAW745_1</v>
      </c>
      <c r="O3576" s="0" t="n">
        <f aca="false">HLOOKUP(N3576,UP!$C$15:$AH$16,2,0)</f>
        <v>0</v>
      </c>
    </row>
    <row r="3577" customFormat="false" ht="15.75" hidden="false" customHeight="true" outlineLevel="0" collapsed="false">
      <c r="A3577" s="21" t="s">
        <v>55</v>
      </c>
      <c r="B3577" s="26" t="n">
        <v>1</v>
      </c>
      <c r="C3577" s="27" t="s">
        <v>57</v>
      </c>
      <c r="D3577" s="27" t="n">
        <v>1215</v>
      </c>
      <c r="E3577" s="24" t="s">
        <v>113</v>
      </c>
      <c r="F3577" s="15" t="n">
        <v>0</v>
      </c>
      <c r="G3577" s="15" t="n">
        <v>0</v>
      </c>
      <c r="H3577" s="2" t="n">
        <f aca="false">MAX(I3577:J3577)</f>
        <v>1</v>
      </c>
      <c r="I3577" s="15" t="n">
        <v>0</v>
      </c>
      <c r="J3577" s="15" t="n">
        <v>1</v>
      </c>
      <c r="L3577" s="15" t="n">
        <v>55</v>
      </c>
      <c r="M3577" s="25" t="n">
        <v>3.08003209</v>
      </c>
      <c r="N3577" s="0" t="str">
        <f aca="false">A3577&amp;"_"&amp;B3577</f>
        <v>MAW745_1</v>
      </c>
      <c r="O3577" s="0" t="n">
        <f aca="false">HLOOKUP(N3577,UP!$C$15:$AH$16,2,0)</f>
        <v>0</v>
      </c>
    </row>
    <row r="3578" customFormat="false" ht="15.75" hidden="false" customHeight="true" outlineLevel="0" collapsed="false">
      <c r="A3578" s="21" t="s">
        <v>55</v>
      </c>
      <c r="B3578" s="26" t="n">
        <v>1</v>
      </c>
      <c r="C3578" s="27" t="s">
        <v>57</v>
      </c>
      <c r="D3578" s="27" t="n">
        <v>1200</v>
      </c>
      <c r="E3578" s="24" t="s">
        <v>113</v>
      </c>
      <c r="F3578" s="15" t="n">
        <v>0</v>
      </c>
      <c r="G3578" s="15" t="n">
        <v>0</v>
      </c>
      <c r="H3578" s="2" t="n">
        <f aca="false">MAX(I3578:J3578)</f>
        <v>1</v>
      </c>
      <c r="I3578" s="15" t="n">
        <v>0</v>
      </c>
      <c r="J3578" s="15" t="n">
        <v>1</v>
      </c>
      <c r="L3578" s="15" t="n">
        <v>55</v>
      </c>
      <c r="M3578" s="25" t="n">
        <v>3.08003209</v>
      </c>
      <c r="N3578" s="0" t="str">
        <f aca="false">A3578&amp;"_"&amp;B3578</f>
        <v>MAW745_1</v>
      </c>
      <c r="O3578" s="0" t="n">
        <f aca="false">HLOOKUP(N3578,UP!$C$15:$AH$16,2,0)</f>
        <v>0</v>
      </c>
    </row>
    <row r="3579" customFormat="false" ht="15.75" hidden="false" customHeight="true" outlineLevel="0" collapsed="false">
      <c r="A3579" s="21" t="s">
        <v>55</v>
      </c>
      <c r="B3579" s="26" t="n">
        <v>1</v>
      </c>
      <c r="C3579" s="27" t="s">
        <v>56</v>
      </c>
      <c r="D3579" s="27" t="n">
        <v>1052</v>
      </c>
      <c r="E3579" s="24" t="s">
        <v>113</v>
      </c>
      <c r="F3579" s="15" t="n">
        <v>0</v>
      </c>
      <c r="G3579" s="15" t="n">
        <v>0</v>
      </c>
      <c r="H3579" s="2" t="n">
        <f aca="false">MAX(I3579:J3579)</f>
        <v>1</v>
      </c>
      <c r="I3579" s="15" t="n">
        <v>0</v>
      </c>
      <c r="J3579" s="15" t="n">
        <v>1</v>
      </c>
      <c r="L3579" s="15" t="n">
        <v>55</v>
      </c>
      <c r="M3579" s="25" t="n">
        <v>3.08003209</v>
      </c>
      <c r="N3579" s="0" t="str">
        <f aca="false">A3579&amp;"_"&amp;B3579</f>
        <v>MAW745_1</v>
      </c>
      <c r="O3579" s="0" t="n">
        <f aca="false">HLOOKUP(N3579,UP!$C$15:$AH$16,2,0)</f>
        <v>0</v>
      </c>
    </row>
    <row r="3580" customFormat="false" ht="15.75" hidden="false" customHeight="true" outlineLevel="0" collapsed="false">
      <c r="A3580" s="21" t="s">
        <v>49</v>
      </c>
      <c r="B3580" s="28" t="n">
        <v>3</v>
      </c>
      <c r="C3580" s="29" t="s">
        <v>53</v>
      </c>
      <c r="D3580" s="30" t="n">
        <v>4149</v>
      </c>
      <c r="E3580" s="24" t="s">
        <v>113</v>
      </c>
      <c r="F3580" s="15" t="n">
        <v>0</v>
      </c>
      <c r="G3580" s="15" t="n">
        <v>0</v>
      </c>
      <c r="H3580" s="2" t="n">
        <f aca="false">MAX(I3580:J3580)</f>
        <v>1</v>
      </c>
      <c r="I3580" s="15" t="n">
        <v>0</v>
      </c>
      <c r="J3580" s="15" t="n">
        <v>1</v>
      </c>
      <c r="L3580" s="15" t="n">
        <v>55</v>
      </c>
      <c r="M3580" s="25" t="n">
        <v>3.08003209</v>
      </c>
      <c r="N3580" s="0" t="str">
        <f aca="false">A3580&amp;"_"&amp;B3580</f>
        <v>MAW746_3</v>
      </c>
      <c r="O3580" s="0" t="n">
        <f aca="false">HLOOKUP(N3580,UP!$C$15:$AH$16,2,0)</f>
        <v>1</v>
      </c>
    </row>
    <row r="3581" customFormat="false" ht="15.75" hidden="false" customHeight="true" outlineLevel="0" collapsed="false">
      <c r="A3581" s="21" t="s">
        <v>69</v>
      </c>
      <c r="B3581" s="12" t="n">
        <v>1</v>
      </c>
      <c r="C3581" s="44" t="s">
        <v>53</v>
      </c>
      <c r="D3581" s="44" t="n">
        <v>23661</v>
      </c>
      <c r="E3581" s="24" t="s">
        <v>113</v>
      </c>
      <c r="F3581" s="15" t="n">
        <v>0</v>
      </c>
      <c r="G3581" s="15" t="n">
        <v>0</v>
      </c>
      <c r="H3581" s="2" t="n">
        <f aca="false">MAX(I3581:J3581)</f>
        <v>1</v>
      </c>
      <c r="I3581" s="15" t="n">
        <v>0</v>
      </c>
      <c r="J3581" s="15" t="n">
        <v>1</v>
      </c>
      <c r="L3581" s="15" t="n">
        <v>55</v>
      </c>
      <c r="M3581" s="25" t="n">
        <v>3.08003209</v>
      </c>
      <c r="N3581" s="0" t="str">
        <f aca="false">A3581&amp;"_"&amp;B3581</f>
        <v>MAW750_1</v>
      </c>
      <c r="O3581" s="0" t="n">
        <f aca="false">HLOOKUP(N3581,UP!$C$15:$AH$16,2,0)</f>
        <v>0</v>
      </c>
    </row>
    <row r="3582" customFormat="false" ht="15.75" hidden="false" customHeight="true" outlineLevel="0" collapsed="false">
      <c r="A3582" s="21" t="s">
        <v>69</v>
      </c>
      <c r="B3582" s="12" t="n">
        <v>1</v>
      </c>
      <c r="C3582" s="44" t="s">
        <v>45</v>
      </c>
      <c r="D3582" s="44" t="n">
        <v>19856</v>
      </c>
      <c r="E3582" s="24" t="s">
        <v>113</v>
      </c>
      <c r="F3582" s="15" t="n">
        <v>0</v>
      </c>
      <c r="G3582" s="15" t="n">
        <v>0</v>
      </c>
      <c r="H3582" s="2" t="n">
        <f aca="false">MAX(I3582:J3582)</f>
        <v>1</v>
      </c>
      <c r="I3582" s="15" t="n">
        <v>0</v>
      </c>
      <c r="J3582" s="15" t="n">
        <v>1</v>
      </c>
      <c r="L3582" s="15" t="n">
        <v>55</v>
      </c>
      <c r="M3582" s="25" t="n">
        <v>3.08003209</v>
      </c>
      <c r="N3582" s="0" t="str">
        <f aca="false">A3582&amp;"_"&amp;B3582</f>
        <v>MAW750_1</v>
      </c>
      <c r="O3582" s="0" t="n">
        <f aca="false">HLOOKUP(N3582,UP!$C$15:$AH$16,2,0)</f>
        <v>0</v>
      </c>
    </row>
    <row r="3583" customFormat="false" ht="15.75" hidden="false" customHeight="true" outlineLevel="0" collapsed="false">
      <c r="A3583" s="21" t="s">
        <v>52</v>
      </c>
      <c r="B3583" s="32" t="n">
        <v>1</v>
      </c>
      <c r="C3583" s="33" t="s">
        <v>53</v>
      </c>
      <c r="D3583" s="33" t="n">
        <v>54877</v>
      </c>
      <c r="E3583" s="24" t="s">
        <v>113</v>
      </c>
      <c r="F3583" s="15" t="n">
        <v>0</v>
      </c>
      <c r="G3583" s="15" t="n">
        <v>0</v>
      </c>
      <c r="H3583" s="2" t="n">
        <f aca="false">MAX(I3583:J3583)</f>
        <v>1</v>
      </c>
      <c r="I3583" s="15" t="n">
        <v>0</v>
      </c>
      <c r="J3583" s="15" t="n">
        <v>1</v>
      </c>
      <c r="L3583" s="15" t="n">
        <v>55</v>
      </c>
      <c r="M3583" s="25" t="n">
        <v>3.08003209</v>
      </c>
      <c r="N3583" s="0" t="str">
        <f aca="false">A3583&amp;"_"&amp;B3583</f>
        <v>MAW751_1</v>
      </c>
      <c r="O3583" s="0" t="n">
        <f aca="false">HLOOKUP(N3583,UP!$C$15:$AH$16,2,0)</f>
        <v>0</v>
      </c>
    </row>
    <row r="3584" customFormat="false" ht="15.75" hidden="false" customHeight="true" outlineLevel="0" collapsed="false">
      <c r="A3584" s="21" t="s">
        <v>44</v>
      </c>
      <c r="B3584" s="22" t="n">
        <v>2</v>
      </c>
      <c r="C3584" s="23" t="s">
        <v>53</v>
      </c>
      <c r="D3584" s="23" t="n">
        <v>29490</v>
      </c>
      <c r="E3584" s="24" t="n">
        <v>3</v>
      </c>
      <c r="F3584" s="15" t="n">
        <f aca="false">IF(ISERROR(SEARCH("2",E3584)),0,1)</f>
        <v>0</v>
      </c>
      <c r="G3584" s="15" t="n">
        <v>0</v>
      </c>
      <c r="H3584" s="2" t="n">
        <f aca="false">MAX(I3584:J3584)</f>
        <v>1</v>
      </c>
      <c r="I3584" s="15" t="n">
        <v>0</v>
      </c>
      <c r="J3584" s="15" t="n">
        <v>1</v>
      </c>
      <c r="L3584" s="15" t="n">
        <v>60</v>
      </c>
      <c r="M3584" s="25" t="n">
        <v>3.68155776</v>
      </c>
      <c r="N3584" s="0" t="str">
        <f aca="false">A3584&amp;"_"&amp;B3584</f>
        <v>MAW752_2</v>
      </c>
      <c r="O3584" s="0" t="n">
        <f aca="false">HLOOKUP(N3584,UP!$C$15:$AH$16,2,0)</f>
        <v>0</v>
      </c>
    </row>
    <row r="3585" customFormat="false" ht="15.75" hidden="false" customHeight="true" outlineLevel="0" collapsed="false">
      <c r="A3585" s="21" t="s">
        <v>44</v>
      </c>
      <c r="B3585" s="22" t="n">
        <v>1</v>
      </c>
      <c r="C3585" s="23" t="s">
        <v>45</v>
      </c>
      <c r="D3585" s="23" t="n">
        <v>29730</v>
      </c>
      <c r="E3585" s="24" t="n">
        <v>3</v>
      </c>
      <c r="F3585" s="15" t="n">
        <f aca="false">IF(ISERROR(SEARCH("2",E3585)),0,1)</f>
        <v>0</v>
      </c>
      <c r="G3585" s="15" t="n">
        <v>0</v>
      </c>
      <c r="H3585" s="2" t="n">
        <f aca="false">MAX(I3585:J3585)</f>
        <v>1</v>
      </c>
      <c r="I3585" s="15" t="n">
        <v>0</v>
      </c>
      <c r="J3585" s="15" t="n">
        <v>1</v>
      </c>
      <c r="L3585" s="15" t="n">
        <v>60</v>
      </c>
      <c r="M3585" s="25" t="n">
        <v>3.68155776</v>
      </c>
      <c r="N3585" s="0" t="str">
        <f aca="false">A3585&amp;"_"&amp;B3585</f>
        <v>MAW752_1</v>
      </c>
      <c r="O3585" s="0" t="n">
        <f aca="false">HLOOKUP(N3585,UP!$C$15:$AH$16,2,0)</f>
        <v>0</v>
      </c>
    </row>
    <row r="3586" customFormat="false" ht="15.75" hidden="false" customHeight="true" outlineLevel="0" collapsed="false">
      <c r="A3586" s="21" t="s">
        <v>47</v>
      </c>
      <c r="B3586" s="26" t="n">
        <v>1</v>
      </c>
      <c r="C3586" s="27" t="s">
        <v>57</v>
      </c>
      <c r="D3586" s="27" t="n">
        <v>682</v>
      </c>
      <c r="E3586" s="24" t="s">
        <v>113</v>
      </c>
      <c r="F3586" s="15" t="n">
        <v>0</v>
      </c>
      <c r="G3586" s="15" t="n">
        <v>0</v>
      </c>
      <c r="H3586" s="2" t="n">
        <f aca="false">MAX(I3586:J3586)</f>
        <v>1</v>
      </c>
      <c r="I3586" s="15" t="n">
        <v>0</v>
      </c>
      <c r="J3586" s="15" t="n">
        <v>1</v>
      </c>
      <c r="L3586" s="15" t="n">
        <v>60</v>
      </c>
      <c r="M3586" s="25" t="n">
        <v>3.68155776</v>
      </c>
      <c r="N3586" s="0" t="str">
        <f aca="false">A3586&amp;"_"&amp;B3586</f>
        <v>MAW744_1</v>
      </c>
      <c r="O3586" s="0" t="n">
        <f aca="false">HLOOKUP(N3586,UP!$C$15:$AH$16,2,0)</f>
        <v>0</v>
      </c>
    </row>
    <row r="3587" customFormat="false" ht="15.75" hidden="false" customHeight="true" outlineLevel="0" collapsed="false">
      <c r="A3587" s="21" t="s">
        <v>47</v>
      </c>
      <c r="B3587" s="26" t="n">
        <v>1</v>
      </c>
      <c r="C3587" s="27" t="s">
        <v>57</v>
      </c>
      <c r="D3587" s="27" t="n">
        <v>813</v>
      </c>
      <c r="E3587" s="24" t="s">
        <v>113</v>
      </c>
      <c r="F3587" s="15" t="n">
        <v>0</v>
      </c>
      <c r="G3587" s="15" t="n">
        <v>0</v>
      </c>
      <c r="H3587" s="2" t="n">
        <f aca="false">MAX(I3587:J3587)</f>
        <v>1</v>
      </c>
      <c r="I3587" s="15" t="n">
        <v>0</v>
      </c>
      <c r="J3587" s="15" t="n">
        <v>1</v>
      </c>
      <c r="L3587" s="15" t="n">
        <v>60</v>
      </c>
      <c r="M3587" s="25" t="n">
        <v>3.68155776</v>
      </c>
      <c r="N3587" s="0" t="str">
        <f aca="false">A3587&amp;"_"&amp;B3587</f>
        <v>MAW744_1</v>
      </c>
      <c r="O3587" s="0" t="n">
        <f aca="false">HLOOKUP(N3587,UP!$C$15:$AH$16,2,0)</f>
        <v>0</v>
      </c>
    </row>
    <row r="3588" customFormat="false" ht="15.75" hidden="false" customHeight="true" outlineLevel="0" collapsed="false">
      <c r="A3588" s="21" t="s">
        <v>55</v>
      </c>
      <c r="B3588" s="26" t="n">
        <v>1</v>
      </c>
      <c r="C3588" s="27" t="s">
        <v>57</v>
      </c>
      <c r="D3588" s="27" t="n">
        <v>1249</v>
      </c>
      <c r="E3588" s="24" t="s">
        <v>113</v>
      </c>
      <c r="F3588" s="15" t="n">
        <v>0</v>
      </c>
      <c r="G3588" s="15" t="n">
        <v>0</v>
      </c>
      <c r="H3588" s="2" t="n">
        <f aca="false">MAX(I3588:J3588)</f>
        <v>1</v>
      </c>
      <c r="I3588" s="15" t="n">
        <v>0</v>
      </c>
      <c r="J3588" s="15" t="n">
        <v>1</v>
      </c>
      <c r="L3588" s="15" t="n">
        <v>60</v>
      </c>
      <c r="M3588" s="25" t="n">
        <v>3.68155776</v>
      </c>
      <c r="N3588" s="0" t="str">
        <f aca="false">A3588&amp;"_"&amp;B3588</f>
        <v>MAW745_1</v>
      </c>
      <c r="O3588" s="0" t="n">
        <f aca="false">HLOOKUP(N3588,UP!$C$15:$AH$16,2,0)</f>
        <v>0</v>
      </c>
    </row>
    <row r="3589" customFormat="false" ht="15.75" hidden="false" customHeight="true" outlineLevel="0" collapsed="false">
      <c r="A3589" s="21" t="s">
        <v>55</v>
      </c>
      <c r="B3589" s="26" t="n">
        <v>1</v>
      </c>
      <c r="C3589" s="27" t="s">
        <v>57</v>
      </c>
      <c r="D3589" s="27" t="n">
        <v>1208</v>
      </c>
      <c r="E3589" s="24" t="s">
        <v>113</v>
      </c>
      <c r="F3589" s="15" t="n">
        <v>0</v>
      </c>
      <c r="G3589" s="15" t="n">
        <v>0</v>
      </c>
      <c r="H3589" s="2" t="n">
        <f aca="false">MAX(I3589:J3589)</f>
        <v>1</v>
      </c>
      <c r="I3589" s="15" t="n">
        <v>0</v>
      </c>
      <c r="J3589" s="15" t="n">
        <v>1</v>
      </c>
      <c r="L3589" s="15" t="n">
        <v>60</v>
      </c>
      <c r="M3589" s="25" t="n">
        <v>3.68155776</v>
      </c>
      <c r="N3589" s="0" t="str">
        <f aca="false">A3589&amp;"_"&amp;B3589</f>
        <v>MAW745_1</v>
      </c>
      <c r="O3589" s="0" t="n">
        <f aca="false">HLOOKUP(N3589,UP!$C$15:$AH$16,2,0)</f>
        <v>0</v>
      </c>
    </row>
    <row r="3590" customFormat="false" ht="15.75" hidden="false" customHeight="true" outlineLevel="0" collapsed="false">
      <c r="A3590" s="21" t="s">
        <v>49</v>
      </c>
      <c r="B3590" s="28" t="n">
        <v>3</v>
      </c>
      <c r="C3590" s="29" t="s">
        <v>58</v>
      </c>
      <c r="D3590" s="30" t="n">
        <v>4702</v>
      </c>
      <c r="E3590" s="24" t="s">
        <v>113</v>
      </c>
      <c r="F3590" s="15" t="n">
        <v>0</v>
      </c>
      <c r="G3590" s="15" t="n">
        <v>0</v>
      </c>
      <c r="H3590" s="2" t="n">
        <f aca="false">MAX(I3590:J3590)</f>
        <v>1</v>
      </c>
      <c r="I3590" s="15" t="n">
        <v>0</v>
      </c>
      <c r="J3590" s="15" t="n">
        <v>1</v>
      </c>
      <c r="L3590" s="15" t="n">
        <v>60</v>
      </c>
      <c r="M3590" s="25" t="n">
        <v>3.68155776</v>
      </c>
      <c r="N3590" s="0" t="str">
        <f aca="false">A3590&amp;"_"&amp;B3590</f>
        <v>MAW746_3</v>
      </c>
      <c r="O3590" s="0" t="n">
        <f aca="false">HLOOKUP(N3590,UP!$C$15:$AH$16,2,0)</f>
        <v>1</v>
      </c>
    </row>
    <row r="3591" customFormat="false" ht="15.75" hidden="false" customHeight="true" outlineLevel="0" collapsed="false">
      <c r="A3591" s="21" t="s">
        <v>49</v>
      </c>
      <c r="B3591" s="28" t="n">
        <v>3</v>
      </c>
      <c r="C3591" s="29" t="s">
        <v>53</v>
      </c>
      <c r="D3591" s="30" t="n">
        <v>4857</v>
      </c>
      <c r="E3591" s="24" t="s">
        <v>113</v>
      </c>
      <c r="F3591" s="15" t="n">
        <v>0</v>
      </c>
      <c r="G3591" s="15" t="n">
        <v>0</v>
      </c>
      <c r="H3591" s="2" t="n">
        <f aca="false">MAX(I3591:J3591)</f>
        <v>1</v>
      </c>
      <c r="I3591" s="15" t="n">
        <v>0</v>
      </c>
      <c r="J3591" s="15" t="n">
        <v>1</v>
      </c>
      <c r="L3591" s="15" t="n">
        <v>60</v>
      </c>
      <c r="M3591" s="25" t="n">
        <v>3.68155776</v>
      </c>
      <c r="N3591" s="0" t="str">
        <f aca="false">A3591&amp;"_"&amp;B3591</f>
        <v>MAW746_3</v>
      </c>
      <c r="O3591" s="0" t="n">
        <f aca="false">HLOOKUP(N3591,UP!$C$15:$AH$16,2,0)</f>
        <v>1</v>
      </c>
    </row>
    <row r="3592" customFormat="false" ht="15.75" hidden="false" customHeight="true" outlineLevel="0" collapsed="false">
      <c r="A3592" s="21" t="s">
        <v>49</v>
      </c>
      <c r="B3592" s="28" t="n">
        <v>2</v>
      </c>
      <c r="C3592" s="29" t="s">
        <v>57</v>
      </c>
      <c r="D3592" s="30" t="n">
        <v>4459</v>
      </c>
      <c r="E3592" s="24" t="s">
        <v>113</v>
      </c>
      <c r="F3592" s="15" t="n">
        <v>0</v>
      </c>
      <c r="G3592" s="15" t="n">
        <v>0</v>
      </c>
      <c r="H3592" s="2" t="n">
        <f aca="false">MAX(I3592:J3592)</f>
        <v>1</v>
      </c>
      <c r="I3592" s="15" t="n">
        <v>0</v>
      </c>
      <c r="J3592" s="15" t="n">
        <v>1</v>
      </c>
      <c r="L3592" s="15" t="n">
        <v>60</v>
      </c>
      <c r="M3592" s="25" t="n">
        <v>3.68155776</v>
      </c>
      <c r="N3592" s="0" t="str">
        <f aca="false">A3592&amp;"_"&amp;B3592</f>
        <v>MAW746_2</v>
      </c>
      <c r="O3592" s="0" t="n">
        <f aca="false">HLOOKUP(N3592,UP!$C$15:$AH$16,2,0)</f>
        <v>1</v>
      </c>
    </row>
    <row r="3593" customFormat="false" ht="15.75" hidden="false" customHeight="true" outlineLevel="0" collapsed="false">
      <c r="A3593" s="21" t="s">
        <v>59</v>
      </c>
      <c r="B3593" s="28" t="n">
        <v>1</v>
      </c>
      <c r="C3593" s="34" t="s">
        <v>56</v>
      </c>
      <c r="D3593" s="34" t="n">
        <v>7455</v>
      </c>
      <c r="E3593" s="24" t="s">
        <v>113</v>
      </c>
      <c r="F3593" s="15" t="n">
        <v>0</v>
      </c>
      <c r="G3593" s="15" t="n">
        <v>0</v>
      </c>
      <c r="H3593" s="2" t="n">
        <f aca="false">MAX(I3593:J3593)</f>
        <v>1</v>
      </c>
      <c r="I3593" s="15" t="n">
        <v>0</v>
      </c>
      <c r="J3593" s="15" t="n">
        <v>1</v>
      </c>
      <c r="L3593" s="15" t="n">
        <v>60</v>
      </c>
      <c r="M3593" s="25" t="n">
        <v>3.68155776</v>
      </c>
      <c r="N3593" s="0" t="str">
        <f aca="false">A3593&amp;"_"&amp;B3593</f>
        <v>MAW748_1</v>
      </c>
      <c r="O3593" s="0" t="n">
        <f aca="false">HLOOKUP(N3593,UP!$C$15:$AH$16,2,0)</f>
        <v>0</v>
      </c>
    </row>
    <row r="3594" customFormat="false" ht="15.75" hidden="false" customHeight="true" outlineLevel="0" collapsed="false">
      <c r="A3594" s="21" t="s">
        <v>69</v>
      </c>
      <c r="B3594" s="12" t="n">
        <v>1</v>
      </c>
      <c r="C3594" s="44" t="s">
        <v>56</v>
      </c>
      <c r="D3594" s="44" t="n">
        <v>18754</v>
      </c>
      <c r="E3594" s="24" t="s">
        <v>113</v>
      </c>
      <c r="F3594" s="15" t="n">
        <v>0</v>
      </c>
      <c r="G3594" s="15" t="n">
        <v>0</v>
      </c>
      <c r="H3594" s="2" t="n">
        <f aca="false">MAX(I3594:J3594)</f>
        <v>1</v>
      </c>
      <c r="I3594" s="15" t="n">
        <v>0</v>
      </c>
      <c r="J3594" s="15" t="n">
        <v>1</v>
      </c>
      <c r="L3594" s="15" t="n">
        <v>60</v>
      </c>
      <c r="M3594" s="25" t="n">
        <v>3.68155776</v>
      </c>
      <c r="N3594" s="0" t="str">
        <f aca="false">A3594&amp;"_"&amp;B3594</f>
        <v>MAW750_1</v>
      </c>
      <c r="O3594" s="0" t="n">
        <f aca="false">HLOOKUP(N3594,UP!$C$15:$AH$16,2,0)</f>
        <v>0</v>
      </c>
    </row>
    <row r="3595" customFormat="false" ht="15.75" hidden="false" customHeight="true" outlineLevel="0" collapsed="false">
      <c r="A3595" s="21" t="s">
        <v>69</v>
      </c>
      <c r="B3595" s="12" t="n">
        <v>1</v>
      </c>
      <c r="C3595" s="44" t="s">
        <v>54</v>
      </c>
      <c r="D3595" s="44" t="n">
        <v>19301</v>
      </c>
      <c r="E3595" s="24" t="s">
        <v>113</v>
      </c>
      <c r="F3595" s="15" t="n">
        <v>0</v>
      </c>
      <c r="G3595" s="15" t="n">
        <v>0</v>
      </c>
      <c r="H3595" s="2" t="n">
        <f aca="false">MAX(I3595:J3595)</f>
        <v>1</v>
      </c>
      <c r="I3595" s="15" t="n">
        <v>0</v>
      </c>
      <c r="J3595" s="15" t="n">
        <v>1</v>
      </c>
      <c r="L3595" s="15" t="n">
        <v>60</v>
      </c>
      <c r="M3595" s="25" t="n">
        <v>3.68155776</v>
      </c>
      <c r="N3595" s="0" t="str">
        <f aca="false">A3595&amp;"_"&amp;B3595</f>
        <v>MAW750_1</v>
      </c>
      <c r="O3595" s="0" t="n">
        <f aca="false">HLOOKUP(N3595,UP!$C$15:$AH$16,2,0)</f>
        <v>0</v>
      </c>
    </row>
    <row r="3596" customFormat="false" ht="15.75" hidden="false" customHeight="true" outlineLevel="0" collapsed="false">
      <c r="A3596" s="21" t="s">
        <v>52</v>
      </c>
      <c r="B3596" s="32" t="n">
        <v>1</v>
      </c>
      <c r="C3596" s="33" t="s">
        <v>56</v>
      </c>
      <c r="D3596" s="33" t="n">
        <v>54876</v>
      </c>
      <c r="E3596" s="24" t="s">
        <v>113</v>
      </c>
      <c r="F3596" s="15" t="n">
        <v>0</v>
      </c>
      <c r="G3596" s="15" t="n">
        <v>0</v>
      </c>
      <c r="H3596" s="2" t="n">
        <f aca="false">MAX(I3596:J3596)</f>
        <v>1</v>
      </c>
      <c r="I3596" s="15" t="n">
        <v>0</v>
      </c>
      <c r="J3596" s="15" t="n">
        <v>1</v>
      </c>
      <c r="L3596" s="15" t="n">
        <v>60</v>
      </c>
      <c r="M3596" s="25" t="n">
        <v>3.68155776</v>
      </c>
      <c r="N3596" s="0" t="str">
        <f aca="false">A3596&amp;"_"&amp;B3596</f>
        <v>MAW751_1</v>
      </c>
      <c r="O3596" s="0" t="n">
        <f aca="false">HLOOKUP(N3596,UP!$C$15:$AH$16,2,0)</f>
        <v>0</v>
      </c>
    </row>
    <row r="3597" customFormat="false" ht="15.75" hidden="false" customHeight="true" outlineLevel="0" collapsed="false">
      <c r="A3597" s="21" t="s">
        <v>52</v>
      </c>
      <c r="B3597" s="32" t="n">
        <v>1</v>
      </c>
      <c r="C3597" s="33" t="s">
        <v>53</v>
      </c>
      <c r="D3597" s="33" t="n">
        <v>29997</v>
      </c>
      <c r="E3597" s="24" t="s">
        <v>113</v>
      </c>
      <c r="F3597" s="15" t="n">
        <v>0</v>
      </c>
      <c r="G3597" s="15" t="n">
        <v>0</v>
      </c>
      <c r="H3597" s="2" t="n">
        <f aca="false">MAX(I3597:J3597)</f>
        <v>1</v>
      </c>
      <c r="I3597" s="15" t="n">
        <v>0</v>
      </c>
      <c r="J3597" s="15" t="n">
        <v>1</v>
      </c>
      <c r="L3597" s="15" t="n">
        <v>60</v>
      </c>
      <c r="M3597" s="25" t="n">
        <v>3.68155776</v>
      </c>
      <c r="N3597" s="0" t="str">
        <f aca="false">A3597&amp;"_"&amp;B3597</f>
        <v>MAW751_1</v>
      </c>
      <c r="O3597" s="0" t="n">
        <f aca="false">HLOOKUP(N3597,UP!$C$15:$AH$16,2,0)</f>
        <v>0</v>
      </c>
    </row>
    <row r="3598" customFormat="false" ht="15.75" hidden="false" customHeight="true" outlineLevel="0" collapsed="false">
      <c r="A3598" s="21" t="s">
        <v>52</v>
      </c>
      <c r="B3598" s="24" t="n">
        <v>2</v>
      </c>
      <c r="C3598" s="31" t="s">
        <v>56</v>
      </c>
      <c r="D3598" s="31" t="n">
        <v>54649</v>
      </c>
      <c r="E3598" s="24" t="s">
        <v>113</v>
      </c>
      <c r="F3598" s="15" t="n">
        <v>0</v>
      </c>
      <c r="G3598" s="15" t="n">
        <v>0</v>
      </c>
      <c r="H3598" s="2" t="n">
        <f aca="false">MAX(I3598:J3598)</f>
        <v>1</v>
      </c>
      <c r="I3598" s="15" t="n">
        <v>0</v>
      </c>
      <c r="J3598" s="15" t="n">
        <v>1</v>
      </c>
      <c r="L3598" s="15" t="n">
        <v>60</v>
      </c>
      <c r="M3598" s="25" t="n">
        <v>3.68155776</v>
      </c>
      <c r="N3598" s="0" t="str">
        <f aca="false">A3598&amp;"_"&amp;B3598</f>
        <v>MAW751_2</v>
      </c>
      <c r="O3598" s="0" t="n">
        <f aca="false">HLOOKUP(N3598,UP!$C$15:$AH$16,2,0)</f>
        <v>0</v>
      </c>
    </row>
    <row r="3599" customFormat="false" ht="15.75" hidden="false" customHeight="true" outlineLevel="0" collapsed="false">
      <c r="A3599" s="21" t="s">
        <v>52</v>
      </c>
      <c r="B3599" s="24" t="n">
        <v>2</v>
      </c>
      <c r="C3599" s="31" t="s">
        <v>56</v>
      </c>
      <c r="D3599" s="31" t="n">
        <v>59061</v>
      </c>
      <c r="E3599" s="24" t="s">
        <v>113</v>
      </c>
      <c r="F3599" s="15" t="n">
        <v>0</v>
      </c>
      <c r="G3599" s="15" t="n">
        <v>0</v>
      </c>
      <c r="H3599" s="2" t="n">
        <f aca="false">MAX(I3599:J3599)</f>
        <v>1</v>
      </c>
      <c r="I3599" s="15" t="n">
        <v>0</v>
      </c>
      <c r="J3599" s="15" t="n">
        <v>1</v>
      </c>
      <c r="L3599" s="15" t="n">
        <v>60</v>
      </c>
      <c r="M3599" s="25" t="n">
        <v>3.68155776</v>
      </c>
      <c r="N3599" s="0" t="str">
        <f aca="false">A3599&amp;"_"&amp;B3599</f>
        <v>MAW751_2</v>
      </c>
      <c r="O3599" s="0" t="n">
        <f aca="false">HLOOKUP(N3599,UP!$C$15:$AH$16,2,0)</f>
        <v>0</v>
      </c>
    </row>
    <row r="3600" customFormat="false" ht="15.75" hidden="false" customHeight="true" outlineLevel="0" collapsed="false">
      <c r="A3600" s="21" t="s">
        <v>52</v>
      </c>
      <c r="B3600" s="24" t="n">
        <v>2</v>
      </c>
      <c r="C3600" s="31" t="s">
        <v>53</v>
      </c>
      <c r="D3600" s="31" t="n">
        <v>54253</v>
      </c>
      <c r="E3600" s="24" t="s">
        <v>113</v>
      </c>
      <c r="F3600" s="15" t="n">
        <v>0</v>
      </c>
      <c r="G3600" s="15" t="n">
        <v>0</v>
      </c>
      <c r="H3600" s="2" t="n">
        <f aca="false">MAX(I3600:J3600)</f>
        <v>1</v>
      </c>
      <c r="I3600" s="15" t="n">
        <v>0</v>
      </c>
      <c r="J3600" s="15" t="n">
        <v>1</v>
      </c>
      <c r="L3600" s="15" t="n">
        <v>60</v>
      </c>
      <c r="M3600" s="25" t="n">
        <v>3.68155776</v>
      </c>
      <c r="N3600" s="0" t="str">
        <f aca="false">A3600&amp;"_"&amp;B3600</f>
        <v>MAW751_2</v>
      </c>
      <c r="O3600" s="0" t="n">
        <f aca="false">HLOOKUP(N3600,UP!$C$15:$AH$16,2,0)</f>
        <v>0</v>
      </c>
    </row>
    <row r="3601" customFormat="false" ht="15.75" hidden="false" customHeight="true" outlineLevel="0" collapsed="false">
      <c r="A3601" s="21" t="s">
        <v>52</v>
      </c>
      <c r="B3601" s="24" t="n">
        <v>2</v>
      </c>
      <c r="C3601" s="31" t="s">
        <v>53</v>
      </c>
      <c r="D3601" s="31" t="n">
        <v>29030</v>
      </c>
      <c r="E3601" s="24" t="s">
        <v>113</v>
      </c>
      <c r="F3601" s="15" t="n">
        <v>0</v>
      </c>
      <c r="G3601" s="15" t="n">
        <v>0</v>
      </c>
      <c r="H3601" s="2" t="n">
        <f aca="false">MAX(I3601:J3601)</f>
        <v>1</v>
      </c>
      <c r="I3601" s="15" t="n">
        <v>0</v>
      </c>
      <c r="J3601" s="15" t="n">
        <v>1</v>
      </c>
      <c r="L3601" s="15" t="n">
        <v>60</v>
      </c>
      <c r="M3601" s="25" t="n">
        <v>3.68155776</v>
      </c>
      <c r="N3601" s="0" t="str">
        <f aca="false">A3601&amp;"_"&amp;B3601</f>
        <v>MAW751_2</v>
      </c>
      <c r="O3601" s="0" t="n">
        <f aca="false">HLOOKUP(N3601,UP!$C$15:$AH$16,2,0)</f>
        <v>0</v>
      </c>
    </row>
    <row r="3602" customFormat="false" ht="15.75" hidden="false" customHeight="true" outlineLevel="0" collapsed="false">
      <c r="A3602" s="21" t="s">
        <v>52</v>
      </c>
      <c r="B3602" s="24" t="n">
        <v>2</v>
      </c>
      <c r="C3602" s="31" t="s">
        <v>53</v>
      </c>
      <c r="D3602" s="31" t="n">
        <v>29072</v>
      </c>
      <c r="E3602" s="24" t="s">
        <v>113</v>
      </c>
      <c r="F3602" s="15" t="n">
        <v>0</v>
      </c>
      <c r="G3602" s="15" t="n">
        <v>0</v>
      </c>
      <c r="H3602" s="2" t="n">
        <f aca="false">MAX(I3602:J3602)</f>
        <v>1</v>
      </c>
      <c r="I3602" s="15" t="n">
        <v>0</v>
      </c>
      <c r="J3602" s="15" t="n">
        <v>1</v>
      </c>
      <c r="L3602" s="15" t="n">
        <v>60</v>
      </c>
      <c r="M3602" s="25" t="n">
        <v>3.68155776</v>
      </c>
      <c r="N3602" s="0" t="str">
        <f aca="false">A3602&amp;"_"&amp;B3602</f>
        <v>MAW751_2</v>
      </c>
      <c r="O3602" s="0" t="n">
        <f aca="false">HLOOKUP(N3602,UP!$C$15:$AH$16,2,0)</f>
        <v>0</v>
      </c>
    </row>
    <row r="3603" customFormat="false" ht="15.75" hidden="false" customHeight="true" outlineLevel="0" collapsed="false">
      <c r="A3603" s="21" t="s">
        <v>44</v>
      </c>
      <c r="B3603" s="22" t="n">
        <v>2</v>
      </c>
      <c r="C3603" s="23" t="s">
        <v>97</v>
      </c>
      <c r="D3603" s="23" t="n">
        <v>29430</v>
      </c>
      <c r="E3603" s="24" t="n">
        <v>3</v>
      </c>
      <c r="F3603" s="15" t="n">
        <f aca="false">IF(ISERROR(SEARCH("2",E3603)),0,1)</f>
        <v>0</v>
      </c>
      <c r="G3603" s="15" t="n">
        <v>0</v>
      </c>
      <c r="H3603" s="2" t="n">
        <f aca="false">MAX(I3603:J3603)</f>
        <v>1</v>
      </c>
      <c r="I3603" s="15" t="n">
        <v>0</v>
      </c>
      <c r="J3603" s="15" t="n">
        <v>1</v>
      </c>
      <c r="L3603" s="15" t="n">
        <v>65</v>
      </c>
      <c r="M3603" s="25" t="n">
        <v>4.33539001</v>
      </c>
      <c r="N3603" s="0" t="str">
        <f aca="false">A3603&amp;"_"&amp;B3603</f>
        <v>MAW752_2</v>
      </c>
      <c r="O3603" s="0" t="n">
        <f aca="false">HLOOKUP(N3603,UP!$C$15:$AH$16,2,0)</f>
        <v>0</v>
      </c>
    </row>
    <row r="3604" customFormat="false" ht="15.75" hidden="false" customHeight="true" outlineLevel="0" collapsed="false">
      <c r="A3604" s="21" t="s">
        <v>47</v>
      </c>
      <c r="B3604" s="26" t="n">
        <v>1</v>
      </c>
      <c r="C3604" s="27" t="s">
        <v>57</v>
      </c>
      <c r="D3604" s="27" t="n">
        <v>706</v>
      </c>
      <c r="E3604" s="24" t="s">
        <v>113</v>
      </c>
      <c r="F3604" s="15" t="n">
        <v>0</v>
      </c>
      <c r="G3604" s="15" t="n">
        <v>0</v>
      </c>
      <c r="H3604" s="2" t="n">
        <f aca="false">MAX(I3604:J3604)</f>
        <v>1</v>
      </c>
      <c r="I3604" s="15" t="n">
        <v>0</v>
      </c>
      <c r="J3604" s="15" t="n">
        <v>1</v>
      </c>
      <c r="L3604" s="15" t="n">
        <v>65</v>
      </c>
      <c r="M3604" s="25" t="n">
        <v>4.33539001</v>
      </c>
      <c r="N3604" s="0" t="str">
        <f aca="false">A3604&amp;"_"&amp;B3604</f>
        <v>MAW744_1</v>
      </c>
      <c r="O3604" s="0" t="n">
        <f aca="false">HLOOKUP(N3604,UP!$C$15:$AH$16,2,0)</f>
        <v>0</v>
      </c>
    </row>
    <row r="3605" customFormat="false" ht="15.75" hidden="false" customHeight="true" outlineLevel="0" collapsed="false">
      <c r="A3605" s="21" t="s">
        <v>47</v>
      </c>
      <c r="B3605" s="26" t="n">
        <v>1</v>
      </c>
      <c r="C3605" s="27" t="s">
        <v>57</v>
      </c>
      <c r="D3605" s="27" t="n">
        <v>846</v>
      </c>
      <c r="E3605" s="24" t="s">
        <v>113</v>
      </c>
      <c r="F3605" s="15" t="n">
        <v>0</v>
      </c>
      <c r="G3605" s="15" t="n">
        <v>0</v>
      </c>
      <c r="H3605" s="2" t="n">
        <f aca="false">MAX(I3605:J3605)</f>
        <v>1</v>
      </c>
      <c r="I3605" s="15" t="n">
        <v>0</v>
      </c>
      <c r="J3605" s="15" t="n">
        <v>1</v>
      </c>
      <c r="L3605" s="15" t="n">
        <v>65</v>
      </c>
      <c r="M3605" s="25" t="n">
        <v>4.33539001</v>
      </c>
      <c r="N3605" s="0" t="str">
        <f aca="false">A3605&amp;"_"&amp;B3605</f>
        <v>MAW744_1</v>
      </c>
      <c r="O3605" s="0" t="n">
        <f aca="false">HLOOKUP(N3605,UP!$C$15:$AH$16,2,0)</f>
        <v>0</v>
      </c>
    </row>
    <row r="3606" customFormat="false" ht="15.75" hidden="false" customHeight="true" outlineLevel="0" collapsed="false">
      <c r="A3606" s="21" t="s">
        <v>47</v>
      </c>
      <c r="B3606" s="26" t="n">
        <v>1</v>
      </c>
      <c r="C3606" s="27" t="s">
        <v>56</v>
      </c>
      <c r="D3606" s="27" t="n">
        <v>678</v>
      </c>
      <c r="E3606" s="24" t="s">
        <v>113</v>
      </c>
      <c r="F3606" s="15" t="n">
        <v>0</v>
      </c>
      <c r="G3606" s="15" t="n">
        <v>0</v>
      </c>
      <c r="H3606" s="2" t="n">
        <f aca="false">MAX(I3606:J3606)</f>
        <v>1</v>
      </c>
      <c r="I3606" s="15" t="n">
        <v>0</v>
      </c>
      <c r="J3606" s="15" t="n">
        <v>1</v>
      </c>
      <c r="L3606" s="15" t="n">
        <v>65</v>
      </c>
      <c r="M3606" s="25" t="n">
        <v>4.33539001</v>
      </c>
      <c r="N3606" s="0" t="str">
        <f aca="false">A3606&amp;"_"&amp;B3606</f>
        <v>MAW744_1</v>
      </c>
      <c r="O3606" s="0" t="n">
        <f aca="false">HLOOKUP(N3606,UP!$C$15:$AH$16,2,0)</f>
        <v>0</v>
      </c>
    </row>
    <row r="3607" customFormat="false" ht="15.75" hidden="false" customHeight="true" outlineLevel="0" collapsed="false">
      <c r="A3607" s="21" t="s">
        <v>47</v>
      </c>
      <c r="B3607" s="26" t="n">
        <v>1</v>
      </c>
      <c r="C3607" s="27" t="s">
        <v>56</v>
      </c>
      <c r="D3607" s="27" t="n">
        <v>714</v>
      </c>
      <c r="E3607" s="24" t="s">
        <v>113</v>
      </c>
      <c r="F3607" s="15" t="n">
        <v>0</v>
      </c>
      <c r="G3607" s="15" t="n">
        <v>0</v>
      </c>
      <c r="H3607" s="2" t="n">
        <f aca="false">MAX(I3607:J3607)</f>
        <v>1</v>
      </c>
      <c r="I3607" s="15" t="n">
        <v>0</v>
      </c>
      <c r="J3607" s="15" t="n">
        <v>1</v>
      </c>
      <c r="L3607" s="15" t="n">
        <v>65</v>
      </c>
      <c r="M3607" s="25" t="n">
        <v>4.33539001</v>
      </c>
      <c r="N3607" s="0" t="str">
        <f aca="false">A3607&amp;"_"&amp;B3607</f>
        <v>MAW744_1</v>
      </c>
      <c r="O3607" s="0" t="n">
        <f aca="false">HLOOKUP(N3607,UP!$C$15:$AH$16,2,0)</f>
        <v>0</v>
      </c>
    </row>
    <row r="3608" customFormat="false" ht="15.75" hidden="false" customHeight="true" outlineLevel="0" collapsed="false">
      <c r="A3608" s="21" t="s">
        <v>47</v>
      </c>
      <c r="B3608" s="26" t="n">
        <v>1</v>
      </c>
      <c r="C3608" s="27" t="s">
        <v>57</v>
      </c>
      <c r="D3608" s="27" t="n">
        <v>549</v>
      </c>
      <c r="E3608" s="24" t="s">
        <v>113</v>
      </c>
      <c r="F3608" s="15" t="n">
        <v>0</v>
      </c>
      <c r="G3608" s="15" t="n">
        <v>0</v>
      </c>
      <c r="H3608" s="2" t="n">
        <f aca="false">MAX(I3608:J3608)</f>
        <v>1</v>
      </c>
      <c r="I3608" s="15" t="n">
        <v>0</v>
      </c>
      <c r="J3608" s="15" t="n">
        <v>1</v>
      </c>
      <c r="L3608" s="15" t="n">
        <v>65</v>
      </c>
      <c r="M3608" s="25" t="n">
        <v>4.33539001</v>
      </c>
      <c r="N3608" s="0" t="str">
        <f aca="false">A3608&amp;"_"&amp;B3608</f>
        <v>MAW744_1</v>
      </c>
      <c r="O3608" s="0" t="n">
        <f aca="false">HLOOKUP(N3608,UP!$C$15:$AH$16,2,0)</f>
        <v>0</v>
      </c>
    </row>
    <row r="3609" customFormat="false" ht="15.75" hidden="false" customHeight="true" outlineLevel="0" collapsed="false">
      <c r="A3609" s="21" t="s">
        <v>47</v>
      </c>
      <c r="B3609" s="26" t="n">
        <v>4</v>
      </c>
      <c r="C3609" s="27" t="s">
        <v>57</v>
      </c>
      <c r="D3609" s="27" t="n">
        <v>56</v>
      </c>
      <c r="E3609" s="24" t="s">
        <v>113</v>
      </c>
      <c r="F3609" s="15" t="n">
        <v>0</v>
      </c>
      <c r="G3609" s="15" t="n">
        <v>0</v>
      </c>
      <c r="H3609" s="2" t="n">
        <f aca="false">MAX(I3609:J3609)</f>
        <v>1</v>
      </c>
      <c r="I3609" s="15" t="n">
        <v>0</v>
      </c>
      <c r="J3609" s="15" t="n">
        <v>1</v>
      </c>
      <c r="L3609" s="15" t="n">
        <v>65</v>
      </c>
      <c r="M3609" s="25" t="n">
        <v>4.33539001</v>
      </c>
      <c r="N3609" s="0" t="str">
        <f aca="false">A3609&amp;"_"&amp;B3609</f>
        <v>MAW744_4</v>
      </c>
      <c r="O3609" s="0" t="n">
        <f aca="false">HLOOKUP(N3609,UP!$C$15:$AH$16,2,0)</f>
        <v>0</v>
      </c>
    </row>
    <row r="3610" customFormat="false" ht="15.75" hidden="false" customHeight="true" outlineLevel="0" collapsed="false">
      <c r="A3610" s="21" t="s">
        <v>47</v>
      </c>
      <c r="B3610" s="26" t="n">
        <v>3</v>
      </c>
      <c r="C3610" s="27" t="s">
        <v>57</v>
      </c>
      <c r="D3610" s="27" t="n">
        <v>274</v>
      </c>
      <c r="E3610" s="24" t="s">
        <v>113</v>
      </c>
      <c r="F3610" s="15" t="n">
        <v>0</v>
      </c>
      <c r="G3610" s="15" t="n">
        <v>0</v>
      </c>
      <c r="H3610" s="2" t="n">
        <f aca="false">MAX(I3610:J3610)</f>
        <v>1</v>
      </c>
      <c r="I3610" s="15" t="n">
        <v>0</v>
      </c>
      <c r="J3610" s="15" t="n">
        <v>1</v>
      </c>
      <c r="L3610" s="15" t="n">
        <v>65</v>
      </c>
      <c r="M3610" s="25" t="n">
        <v>4.33539001</v>
      </c>
      <c r="N3610" s="0" t="str">
        <f aca="false">A3610&amp;"_"&amp;B3610</f>
        <v>MAW744_3</v>
      </c>
      <c r="O3610" s="0" t="n">
        <f aca="false">HLOOKUP(N3610,UP!$C$15:$AH$16,2,0)</f>
        <v>1</v>
      </c>
    </row>
    <row r="3611" customFormat="false" ht="15.75" hidden="false" customHeight="true" outlineLevel="0" collapsed="false">
      <c r="A3611" s="21" t="s">
        <v>55</v>
      </c>
      <c r="B3611" s="26" t="n">
        <v>2</v>
      </c>
      <c r="C3611" s="27" t="s">
        <v>53</v>
      </c>
      <c r="D3611" s="27" t="n">
        <v>1157</v>
      </c>
      <c r="E3611" s="24" t="s">
        <v>113</v>
      </c>
      <c r="F3611" s="15" t="n">
        <v>0</v>
      </c>
      <c r="G3611" s="15" t="n">
        <v>0</v>
      </c>
      <c r="H3611" s="2" t="n">
        <f aca="false">MAX(I3611:J3611)</f>
        <v>1</v>
      </c>
      <c r="I3611" s="15" t="n">
        <v>0</v>
      </c>
      <c r="J3611" s="15" t="n">
        <v>1</v>
      </c>
      <c r="L3611" s="15" t="n">
        <v>65</v>
      </c>
      <c r="M3611" s="25" t="n">
        <v>4.33539001</v>
      </c>
      <c r="N3611" s="0" t="str">
        <f aca="false">A3611&amp;"_"&amp;B3611</f>
        <v>MAW745_2</v>
      </c>
      <c r="O3611" s="0" t="n">
        <f aca="false">HLOOKUP(N3611,UP!$C$15:$AH$16,2,0)</f>
        <v>0</v>
      </c>
    </row>
    <row r="3612" customFormat="false" ht="15.75" hidden="false" customHeight="true" outlineLevel="0" collapsed="false">
      <c r="A3612" s="21" t="s">
        <v>55</v>
      </c>
      <c r="B3612" s="26" t="n">
        <v>2</v>
      </c>
      <c r="C3612" s="27" t="s">
        <v>79</v>
      </c>
      <c r="D3612" s="27" t="n">
        <v>1131</v>
      </c>
      <c r="E3612" s="24" t="s">
        <v>113</v>
      </c>
      <c r="F3612" s="15" t="n">
        <v>0</v>
      </c>
      <c r="G3612" s="15" t="n">
        <v>0</v>
      </c>
      <c r="H3612" s="2" t="n">
        <f aca="false">MAX(I3612:J3612)</f>
        <v>1</v>
      </c>
      <c r="I3612" s="15" t="n">
        <v>0</v>
      </c>
      <c r="J3612" s="15" t="n">
        <v>1</v>
      </c>
      <c r="L3612" s="15" t="n">
        <v>65</v>
      </c>
      <c r="M3612" s="25" t="n">
        <v>4.33539001</v>
      </c>
      <c r="N3612" s="0" t="str">
        <f aca="false">A3612&amp;"_"&amp;B3612</f>
        <v>MAW745_2</v>
      </c>
      <c r="O3612" s="0" t="n">
        <f aca="false">HLOOKUP(N3612,UP!$C$15:$AH$16,2,0)</f>
        <v>0</v>
      </c>
    </row>
    <row r="3613" customFormat="false" ht="15.75" hidden="false" customHeight="true" outlineLevel="0" collapsed="false">
      <c r="A3613" s="21" t="s">
        <v>55</v>
      </c>
      <c r="B3613" s="26" t="n">
        <v>1</v>
      </c>
      <c r="C3613" s="27" t="s">
        <v>57</v>
      </c>
      <c r="D3613" s="27" t="n">
        <v>1027</v>
      </c>
      <c r="E3613" s="24" t="s">
        <v>113</v>
      </c>
      <c r="F3613" s="15" t="n">
        <v>0</v>
      </c>
      <c r="G3613" s="15" t="n">
        <v>0</v>
      </c>
      <c r="H3613" s="2" t="n">
        <f aca="false">MAX(I3613:J3613)</f>
        <v>1</v>
      </c>
      <c r="I3613" s="15" t="n">
        <v>0</v>
      </c>
      <c r="J3613" s="15" t="n">
        <v>1</v>
      </c>
      <c r="L3613" s="15" t="n">
        <v>65</v>
      </c>
      <c r="M3613" s="25" t="n">
        <v>4.33539001</v>
      </c>
      <c r="N3613" s="0" t="str">
        <f aca="false">A3613&amp;"_"&amp;B3613</f>
        <v>MAW745_1</v>
      </c>
      <c r="O3613" s="0" t="n">
        <f aca="false">HLOOKUP(N3613,UP!$C$15:$AH$16,2,0)</f>
        <v>0</v>
      </c>
    </row>
    <row r="3614" customFormat="false" ht="15.75" hidden="false" customHeight="true" outlineLevel="0" collapsed="false">
      <c r="A3614" s="21" t="s">
        <v>55</v>
      </c>
      <c r="B3614" s="26" t="n">
        <v>1</v>
      </c>
      <c r="C3614" s="27" t="s">
        <v>67</v>
      </c>
      <c r="D3614" s="27" t="n">
        <v>1431</v>
      </c>
      <c r="E3614" s="24" t="s">
        <v>113</v>
      </c>
      <c r="F3614" s="15" t="n">
        <v>0</v>
      </c>
      <c r="G3614" s="15" t="n">
        <v>0</v>
      </c>
      <c r="H3614" s="2" t="n">
        <f aca="false">MAX(I3614:J3614)</f>
        <v>1</v>
      </c>
      <c r="I3614" s="15" t="n">
        <v>0</v>
      </c>
      <c r="J3614" s="15" t="n">
        <v>1</v>
      </c>
      <c r="L3614" s="15" t="n">
        <v>65</v>
      </c>
      <c r="M3614" s="25" t="n">
        <v>4.33539001</v>
      </c>
      <c r="N3614" s="0" t="str">
        <f aca="false">A3614&amp;"_"&amp;B3614</f>
        <v>MAW745_1</v>
      </c>
      <c r="O3614" s="0" t="n">
        <f aca="false">HLOOKUP(N3614,UP!$C$15:$AH$16,2,0)</f>
        <v>0</v>
      </c>
    </row>
    <row r="3615" customFormat="false" ht="15.75" hidden="false" customHeight="true" outlineLevel="0" collapsed="false">
      <c r="A3615" s="21" t="s">
        <v>59</v>
      </c>
      <c r="B3615" s="28" t="n">
        <v>3</v>
      </c>
      <c r="C3615" s="39" t="s">
        <v>57</v>
      </c>
      <c r="D3615" s="39" t="n">
        <v>7990</v>
      </c>
      <c r="E3615" s="24" t="s">
        <v>113</v>
      </c>
      <c r="F3615" s="15" t="n">
        <v>0</v>
      </c>
      <c r="G3615" s="15" t="n">
        <v>0</v>
      </c>
      <c r="H3615" s="2" t="n">
        <f aca="false">MAX(I3615:J3615)</f>
        <v>1</v>
      </c>
      <c r="I3615" s="15" t="n">
        <v>0</v>
      </c>
      <c r="J3615" s="15" t="n">
        <v>1</v>
      </c>
      <c r="L3615" s="15" t="n">
        <v>65</v>
      </c>
      <c r="M3615" s="25" t="n">
        <v>4.33539001</v>
      </c>
      <c r="N3615" s="0" t="str">
        <f aca="false">A3615&amp;"_"&amp;B3615</f>
        <v>MAW748_3</v>
      </c>
      <c r="O3615" s="0" t="n">
        <f aca="false">HLOOKUP(N3615,UP!$C$15:$AH$16,2,0)</f>
        <v>0</v>
      </c>
    </row>
    <row r="3616" customFormat="false" ht="15.75" hidden="false" customHeight="true" outlineLevel="0" collapsed="false">
      <c r="A3616" s="21" t="s">
        <v>59</v>
      </c>
      <c r="B3616" s="28" t="n">
        <v>3</v>
      </c>
      <c r="C3616" s="39" t="s">
        <v>53</v>
      </c>
      <c r="D3616" s="39" t="n">
        <v>7998</v>
      </c>
      <c r="E3616" s="24" t="s">
        <v>113</v>
      </c>
      <c r="F3616" s="15" t="n">
        <v>0</v>
      </c>
      <c r="G3616" s="15" t="n">
        <v>0</v>
      </c>
      <c r="H3616" s="2" t="n">
        <f aca="false">MAX(I3616:J3616)</f>
        <v>1</v>
      </c>
      <c r="I3616" s="15" t="n">
        <v>0</v>
      </c>
      <c r="J3616" s="15" t="n">
        <v>1</v>
      </c>
      <c r="L3616" s="15" t="n">
        <v>65</v>
      </c>
      <c r="M3616" s="25" t="n">
        <v>4.33539001</v>
      </c>
      <c r="N3616" s="0" t="str">
        <f aca="false">A3616&amp;"_"&amp;B3616</f>
        <v>MAW748_3</v>
      </c>
      <c r="O3616" s="0" t="n">
        <f aca="false">HLOOKUP(N3616,UP!$C$15:$AH$16,2,0)</f>
        <v>0</v>
      </c>
    </row>
    <row r="3617" customFormat="false" ht="15.75" hidden="false" customHeight="true" outlineLevel="0" collapsed="false">
      <c r="A3617" s="21" t="s">
        <v>69</v>
      </c>
      <c r="B3617" s="12" t="n">
        <v>1</v>
      </c>
      <c r="C3617" s="44" t="s">
        <v>61</v>
      </c>
      <c r="D3617" s="44" t="n">
        <v>18481</v>
      </c>
      <c r="E3617" s="24" t="s">
        <v>113</v>
      </c>
      <c r="F3617" s="15" t="n">
        <v>0</v>
      </c>
      <c r="G3617" s="15" t="n">
        <v>0</v>
      </c>
      <c r="H3617" s="2" t="n">
        <f aca="false">MAX(I3617:J3617)</f>
        <v>1</v>
      </c>
      <c r="I3617" s="15" t="n">
        <v>0</v>
      </c>
      <c r="J3617" s="15" t="n">
        <v>1</v>
      </c>
      <c r="L3617" s="15" t="n">
        <v>65</v>
      </c>
      <c r="M3617" s="25" t="n">
        <v>4.33539001</v>
      </c>
      <c r="N3617" s="0" t="str">
        <f aca="false">A3617&amp;"_"&amp;B3617</f>
        <v>MAW750_1</v>
      </c>
      <c r="O3617" s="0" t="n">
        <f aca="false">HLOOKUP(N3617,UP!$C$15:$AH$16,2,0)</f>
        <v>0</v>
      </c>
    </row>
    <row r="3618" customFormat="false" ht="15.75" hidden="false" customHeight="true" outlineLevel="0" collapsed="false">
      <c r="A3618" s="21" t="s">
        <v>69</v>
      </c>
      <c r="B3618" s="12" t="n">
        <v>1</v>
      </c>
      <c r="C3618" s="44" t="s">
        <v>107</v>
      </c>
      <c r="D3618" s="44" t="n">
        <v>19875</v>
      </c>
      <c r="E3618" s="24" t="s">
        <v>113</v>
      </c>
      <c r="F3618" s="15" t="n">
        <v>0</v>
      </c>
      <c r="G3618" s="15" t="n">
        <v>0</v>
      </c>
      <c r="H3618" s="2" t="n">
        <f aca="false">MAX(I3618:J3618)</f>
        <v>1</v>
      </c>
      <c r="I3618" s="15" t="n">
        <v>0</v>
      </c>
      <c r="J3618" s="15" t="n">
        <v>1</v>
      </c>
      <c r="L3618" s="15" t="n">
        <v>65</v>
      </c>
      <c r="M3618" s="25" t="n">
        <v>4.33539001</v>
      </c>
      <c r="N3618" s="0" t="str">
        <f aca="false">A3618&amp;"_"&amp;B3618</f>
        <v>MAW750_1</v>
      </c>
      <c r="O3618" s="0" t="n">
        <f aca="false">HLOOKUP(N3618,UP!$C$15:$AH$16,2,0)</f>
        <v>0</v>
      </c>
    </row>
    <row r="3619" customFormat="false" ht="15.75" hidden="false" customHeight="true" outlineLevel="0" collapsed="false">
      <c r="A3619" s="21" t="s">
        <v>52</v>
      </c>
      <c r="B3619" s="32" t="n">
        <v>1</v>
      </c>
      <c r="C3619" s="33" t="s">
        <v>53</v>
      </c>
      <c r="D3619" s="33" t="n">
        <v>54602</v>
      </c>
      <c r="E3619" s="24" t="s">
        <v>113</v>
      </c>
      <c r="F3619" s="15" t="n">
        <v>0</v>
      </c>
      <c r="G3619" s="15" t="n">
        <v>0</v>
      </c>
      <c r="H3619" s="2" t="n">
        <f aca="false">MAX(I3619:J3619)</f>
        <v>1</v>
      </c>
      <c r="I3619" s="15" t="n">
        <v>0</v>
      </c>
      <c r="J3619" s="15" t="n">
        <v>1</v>
      </c>
      <c r="L3619" s="15" t="n">
        <v>65</v>
      </c>
      <c r="M3619" s="25" t="n">
        <v>4.33539001</v>
      </c>
      <c r="N3619" s="0" t="str">
        <f aca="false">A3619&amp;"_"&amp;B3619</f>
        <v>MAW751_1</v>
      </c>
      <c r="O3619" s="0" t="n">
        <f aca="false">HLOOKUP(N3619,UP!$C$15:$AH$16,2,0)</f>
        <v>0</v>
      </c>
    </row>
    <row r="3620" customFormat="false" ht="15.75" hidden="false" customHeight="true" outlineLevel="0" collapsed="false">
      <c r="A3620" s="21" t="s">
        <v>52</v>
      </c>
      <c r="B3620" s="32" t="n">
        <v>1</v>
      </c>
      <c r="C3620" s="33" t="s">
        <v>53</v>
      </c>
      <c r="D3620" s="33" t="n">
        <v>54808</v>
      </c>
      <c r="E3620" s="24" t="s">
        <v>113</v>
      </c>
      <c r="F3620" s="15" t="n">
        <v>0</v>
      </c>
      <c r="G3620" s="15" t="n">
        <v>0</v>
      </c>
      <c r="H3620" s="2" t="n">
        <f aca="false">MAX(I3620:J3620)</f>
        <v>1</v>
      </c>
      <c r="I3620" s="15" t="n">
        <v>0</v>
      </c>
      <c r="J3620" s="15" t="n">
        <v>1</v>
      </c>
      <c r="L3620" s="15" t="n">
        <v>65</v>
      </c>
      <c r="M3620" s="25" t="n">
        <v>4.33539001</v>
      </c>
      <c r="N3620" s="0" t="str">
        <f aca="false">A3620&amp;"_"&amp;B3620</f>
        <v>MAW751_1</v>
      </c>
      <c r="O3620" s="0" t="n">
        <f aca="false">HLOOKUP(N3620,UP!$C$15:$AH$16,2,0)</f>
        <v>0</v>
      </c>
    </row>
    <row r="3621" customFormat="false" ht="15.75" hidden="false" customHeight="true" outlineLevel="0" collapsed="false">
      <c r="A3621" s="21" t="s">
        <v>52</v>
      </c>
      <c r="B3621" s="32" t="n">
        <v>1</v>
      </c>
      <c r="C3621" s="33" t="s">
        <v>53</v>
      </c>
      <c r="D3621" s="33" t="n">
        <v>29126</v>
      </c>
      <c r="E3621" s="24" t="s">
        <v>113</v>
      </c>
      <c r="F3621" s="15" t="n">
        <v>0</v>
      </c>
      <c r="G3621" s="15" t="n">
        <v>0</v>
      </c>
      <c r="H3621" s="2" t="n">
        <f aca="false">MAX(I3621:J3621)</f>
        <v>1</v>
      </c>
      <c r="I3621" s="15" t="n">
        <v>0</v>
      </c>
      <c r="J3621" s="15" t="n">
        <v>1</v>
      </c>
      <c r="L3621" s="15" t="n">
        <v>65</v>
      </c>
      <c r="M3621" s="25" t="n">
        <v>4.33539001</v>
      </c>
      <c r="N3621" s="0" t="str">
        <f aca="false">A3621&amp;"_"&amp;B3621</f>
        <v>MAW751_1</v>
      </c>
      <c r="O3621" s="0" t="n">
        <f aca="false">HLOOKUP(N3621,UP!$C$15:$AH$16,2,0)</f>
        <v>0</v>
      </c>
    </row>
    <row r="3622" customFormat="false" ht="15.75" hidden="false" customHeight="true" outlineLevel="0" collapsed="false">
      <c r="A3622" s="21" t="s">
        <v>52</v>
      </c>
      <c r="B3622" s="32" t="n">
        <v>1</v>
      </c>
      <c r="C3622" s="33" t="s">
        <v>53</v>
      </c>
      <c r="D3622" s="33" t="n">
        <v>29208</v>
      </c>
      <c r="E3622" s="24" t="s">
        <v>113</v>
      </c>
      <c r="F3622" s="15" t="n">
        <v>0</v>
      </c>
      <c r="G3622" s="15" t="n">
        <v>0</v>
      </c>
      <c r="H3622" s="2" t="n">
        <f aca="false">MAX(I3622:J3622)</f>
        <v>1</v>
      </c>
      <c r="I3622" s="15" t="n">
        <v>0</v>
      </c>
      <c r="J3622" s="15" t="n">
        <v>1</v>
      </c>
      <c r="L3622" s="15" t="n">
        <v>65</v>
      </c>
      <c r="M3622" s="25" t="n">
        <v>4.33539001</v>
      </c>
      <c r="N3622" s="0" t="str">
        <f aca="false">A3622&amp;"_"&amp;B3622</f>
        <v>MAW751_1</v>
      </c>
      <c r="O3622" s="0" t="n">
        <f aca="false">HLOOKUP(N3622,UP!$C$15:$AH$16,2,0)</f>
        <v>0</v>
      </c>
    </row>
    <row r="3623" customFormat="false" ht="15.75" hidden="false" customHeight="true" outlineLevel="0" collapsed="false">
      <c r="A3623" s="21" t="s">
        <v>52</v>
      </c>
      <c r="B3623" s="32" t="n">
        <v>1</v>
      </c>
      <c r="C3623" s="33" t="s">
        <v>53</v>
      </c>
      <c r="D3623" s="33" t="n">
        <v>29645</v>
      </c>
      <c r="E3623" s="24" t="s">
        <v>113</v>
      </c>
      <c r="F3623" s="15" t="n">
        <v>0</v>
      </c>
      <c r="G3623" s="15" t="n">
        <v>0</v>
      </c>
      <c r="H3623" s="2" t="n">
        <f aca="false">MAX(I3623:J3623)</f>
        <v>1</v>
      </c>
      <c r="I3623" s="15" t="n">
        <v>0</v>
      </c>
      <c r="J3623" s="15" t="n">
        <v>1</v>
      </c>
      <c r="L3623" s="15" t="n">
        <v>65</v>
      </c>
      <c r="M3623" s="25" t="n">
        <v>4.33539001</v>
      </c>
      <c r="N3623" s="0" t="str">
        <f aca="false">A3623&amp;"_"&amp;B3623</f>
        <v>MAW751_1</v>
      </c>
      <c r="O3623" s="0" t="n">
        <f aca="false">HLOOKUP(N3623,UP!$C$15:$AH$16,2,0)</f>
        <v>0</v>
      </c>
    </row>
    <row r="3624" customFormat="false" ht="15.75" hidden="false" customHeight="true" outlineLevel="0" collapsed="false">
      <c r="A3624" s="21" t="s">
        <v>52</v>
      </c>
      <c r="B3624" s="45" t="n">
        <v>2</v>
      </c>
      <c r="C3624" s="46" t="s">
        <v>66</v>
      </c>
      <c r="D3624" s="46" t="n">
        <v>54225</v>
      </c>
      <c r="E3624" s="24" t="s">
        <v>113</v>
      </c>
      <c r="F3624" s="15" t="n">
        <v>0</v>
      </c>
      <c r="G3624" s="15" t="n">
        <v>0</v>
      </c>
      <c r="H3624" s="2" t="n">
        <f aca="false">MAX(I3624:J3624)</f>
        <v>1</v>
      </c>
      <c r="I3624" s="15" t="n">
        <v>0</v>
      </c>
      <c r="J3624" s="15" t="n">
        <v>1</v>
      </c>
      <c r="L3624" s="15" t="n">
        <v>65</v>
      </c>
      <c r="M3624" s="25" t="n">
        <v>4.33539001</v>
      </c>
      <c r="N3624" s="0" t="str">
        <f aca="false">A3624&amp;"_"&amp;B3624</f>
        <v>MAW751_2</v>
      </c>
      <c r="O3624" s="0" t="n">
        <f aca="false">HLOOKUP(N3624,UP!$C$15:$AH$16,2,0)</f>
        <v>0</v>
      </c>
    </row>
    <row r="3625" customFormat="false" ht="15.75" hidden="false" customHeight="true" outlineLevel="0" collapsed="false">
      <c r="A3625" s="21" t="s">
        <v>52</v>
      </c>
      <c r="B3625" s="24" t="n">
        <v>2</v>
      </c>
      <c r="C3625" s="31" t="s">
        <v>56</v>
      </c>
      <c r="D3625" s="31" t="n">
        <v>29003</v>
      </c>
      <c r="E3625" s="24" t="s">
        <v>113</v>
      </c>
      <c r="F3625" s="15" t="n">
        <v>0</v>
      </c>
      <c r="G3625" s="15" t="n">
        <v>0</v>
      </c>
      <c r="H3625" s="2" t="n">
        <f aca="false">MAX(I3625:J3625)</f>
        <v>1</v>
      </c>
      <c r="I3625" s="15" t="n">
        <v>0</v>
      </c>
      <c r="J3625" s="15" t="n">
        <v>1</v>
      </c>
      <c r="L3625" s="15" t="n">
        <v>65</v>
      </c>
      <c r="M3625" s="25" t="n">
        <v>4.33539001</v>
      </c>
      <c r="N3625" s="0" t="str">
        <f aca="false">A3625&amp;"_"&amp;B3625</f>
        <v>MAW751_2</v>
      </c>
      <c r="O3625" s="0" t="n">
        <f aca="false">HLOOKUP(N3625,UP!$C$15:$AH$16,2,0)</f>
        <v>0</v>
      </c>
    </row>
    <row r="3626" customFormat="false" ht="15.75" hidden="false" customHeight="true" outlineLevel="0" collapsed="false">
      <c r="A3626" s="21" t="s">
        <v>52</v>
      </c>
      <c r="B3626" s="24" t="n">
        <v>2</v>
      </c>
      <c r="C3626" s="31" t="s">
        <v>56</v>
      </c>
      <c r="D3626" s="31" t="n">
        <v>29070</v>
      </c>
      <c r="E3626" s="24" t="s">
        <v>113</v>
      </c>
      <c r="F3626" s="15" t="n">
        <v>0</v>
      </c>
      <c r="G3626" s="15" t="n">
        <v>0</v>
      </c>
      <c r="H3626" s="2" t="n">
        <f aca="false">MAX(I3626:J3626)</f>
        <v>1</v>
      </c>
      <c r="I3626" s="15" t="n">
        <v>0</v>
      </c>
      <c r="J3626" s="15" t="n">
        <v>1</v>
      </c>
      <c r="L3626" s="15" t="n">
        <v>65</v>
      </c>
      <c r="M3626" s="25" t="n">
        <v>4.33539001</v>
      </c>
      <c r="N3626" s="0" t="str">
        <f aca="false">A3626&amp;"_"&amp;B3626</f>
        <v>MAW751_2</v>
      </c>
      <c r="O3626" s="0" t="n">
        <f aca="false">HLOOKUP(N3626,UP!$C$15:$AH$16,2,0)</f>
        <v>0</v>
      </c>
    </row>
    <row r="3627" customFormat="false" ht="15.75" hidden="false" customHeight="true" outlineLevel="0" collapsed="false">
      <c r="A3627" s="21" t="s">
        <v>52</v>
      </c>
      <c r="B3627" s="45" t="n">
        <v>2</v>
      </c>
      <c r="C3627" s="46" t="s">
        <v>60</v>
      </c>
      <c r="D3627" s="46" t="n">
        <v>54501</v>
      </c>
      <c r="E3627" s="24" t="s">
        <v>113</v>
      </c>
      <c r="F3627" s="15" t="n">
        <v>0</v>
      </c>
      <c r="G3627" s="15" t="n">
        <v>0</v>
      </c>
      <c r="H3627" s="2" t="n">
        <f aca="false">MAX(I3627:J3627)</f>
        <v>1</v>
      </c>
      <c r="I3627" s="15" t="n">
        <v>0</v>
      </c>
      <c r="J3627" s="15" t="n">
        <v>1</v>
      </c>
      <c r="L3627" s="15" t="n">
        <v>65</v>
      </c>
      <c r="M3627" s="25" t="n">
        <v>4.33539001</v>
      </c>
      <c r="N3627" s="0" t="str">
        <f aca="false">A3627&amp;"_"&amp;B3627</f>
        <v>MAW751_2</v>
      </c>
      <c r="O3627" s="0" t="n">
        <f aca="false">HLOOKUP(N3627,UP!$C$15:$AH$16,2,0)</f>
        <v>0</v>
      </c>
    </row>
    <row r="3628" customFormat="false" ht="15.75" hidden="false" customHeight="true" outlineLevel="0" collapsed="false">
      <c r="A3628" s="21" t="s">
        <v>52</v>
      </c>
      <c r="B3628" s="45" t="n">
        <v>2</v>
      </c>
      <c r="C3628" s="46" t="s">
        <v>53</v>
      </c>
      <c r="D3628" s="46" t="n">
        <v>54766</v>
      </c>
      <c r="E3628" s="24" t="s">
        <v>113</v>
      </c>
      <c r="F3628" s="15" t="n">
        <v>0</v>
      </c>
      <c r="G3628" s="15" t="n">
        <v>0</v>
      </c>
      <c r="H3628" s="2" t="n">
        <f aca="false">MAX(I3628:J3628)</f>
        <v>1</v>
      </c>
      <c r="I3628" s="15" t="n">
        <v>0</v>
      </c>
      <c r="J3628" s="15" t="n">
        <v>1</v>
      </c>
      <c r="L3628" s="15" t="n">
        <v>65</v>
      </c>
      <c r="M3628" s="25" t="n">
        <v>4.33539001</v>
      </c>
      <c r="N3628" s="0" t="str">
        <f aca="false">A3628&amp;"_"&amp;B3628</f>
        <v>MAW751_2</v>
      </c>
      <c r="O3628" s="0" t="n">
        <f aca="false">HLOOKUP(N3628,UP!$C$15:$AH$16,2,0)</f>
        <v>0</v>
      </c>
    </row>
    <row r="3629" customFormat="false" ht="15.75" hidden="false" customHeight="true" outlineLevel="0" collapsed="false">
      <c r="A3629" s="21" t="s">
        <v>52</v>
      </c>
      <c r="B3629" s="45" t="n">
        <v>2</v>
      </c>
      <c r="C3629" s="46" t="s">
        <v>53</v>
      </c>
      <c r="D3629" s="46" t="n">
        <v>54459</v>
      </c>
      <c r="E3629" s="24" t="s">
        <v>113</v>
      </c>
      <c r="F3629" s="15" t="n">
        <v>0</v>
      </c>
      <c r="G3629" s="15" t="n">
        <v>0</v>
      </c>
      <c r="H3629" s="2" t="n">
        <f aca="false">MAX(I3629:J3629)</f>
        <v>1</v>
      </c>
      <c r="I3629" s="15" t="n">
        <v>0</v>
      </c>
      <c r="J3629" s="15" t="n">
        <v>1</v>
      </c>
      <c r="L3629" s="15" t="n">
        <v>65</v>
      </c>
      <c r="M3629" s="25" t="n">
        <v>4.33539001</v>
      </c>
      <c r="N3629" s="0" t="str">
        <f aca="false">A3629&amp;"_"&amp;B3629</f>
        <v>MAW751_2</v>
      </c>
      <c r="O3629" s="0" t="n">
        <f aca="false">HLOOKUP(N3629,UP!$C$15:$AH$16,2,0)</f>
        <v>0</v>
      </c>
    </row>
    <row r="3630" customFormat="false" ht="15.75" hidden="false" customHeight="true" outlineLevel="0" collapsed="false">
      <c r="A3630" s="21" t="s">
        <v>52</v>
      </c>
      <c r="B3630" s="45" t="n">
        <v>2</v>
      </c>
      <c r="C3630" s="46" t="s">
        <v>53</v>
      </c>
      <c r="D3630" s="46" t="n">
        <v>54232</v>
      </c>
      <c r="E3630" s="24" t="s">
        <v>113</v>
      </c>
      <c r="F3630" s="15" t="n">
        <v>0</v>
      </c>
      <c r="G3630" s="15" t="n">
        <v>0</v>
      </c>
      <c r="H3630" s="2" t="n">
        <f aca="false">MAX(I3630:J3630)</f>
        <v>1</v>
      </c>
      <c r="I3630" s="15" t="n">
        <v>0</v>
      </c>
      <c r="J3630" s="15" t="n">
        <v>1</v>
      </c>
      <c r="L3630" s="15" t="n">
        <v>65</v>
      </c>
      <c r="M3630" s="25" t="n">
        <v>4.33539001</v>
      </c>
      <c r="N3630" s="0" t="str">
        <f aca="false">A3630&amp;"_"&amp;B3630</f>
        <v>MAW751_2</v>
      </c>
      <c r="O3630" s="0" t="n">
        <f aca="false">HLOOKUP(N3630,UP!$C$15:$AH$16,2,0)</f>
        <v>0</v>
      </c>
    </row>
    <row r="3631" customFormat="false" ht="15.75" hidden="false" customHeight="true" outlineLevel="0" collapsed="false">
      <c r="A3631" s="21" t="s">
        <v>44</v>
      </c>
      <c r="B3631" s="22" t="n">
        <v>2</v>
      </c>
      <c r="C3631" s="23" t="s">
        <v>65</v>
      </c>
      <c r="D3631" s="23" t="n">
        <v>11400</v>
      </c>
      <c r="E3631" s="24" t="n">
        <v>3</v>
      </c>
      <c r="F3631" s="15" t="n">
        <f aca="false">IF(ISERROR(SEARCH("2",E3631)),0,1)</f>
        <v>0</v>
      </c>
      <c r="G3631" s="15" t="n">
        <v>0</v>
      </c>
      <c r="H3631" s="2" t="n">
        <f aca="false">MAX(I3631:J3631)</f>
        <v>1</v>
      </c>
      <c r="I3631" s="15" t="n">
        <v>0</v>
      </c>
      <c r="J3631" s="15" t="n">
        <v>1</v>
      </c>
      <c r="L3631" s="15" t="n">
        <v>70</v>
      </c>
      <c r="M3631" s="25" t="n">
        <v>5.04152884</v>
      </c>
      <c r="N3631" s="0" t="str">
        <f aca="false">A3631&amp;"_"&amp;B3631</f>
        <v>MAW752_2</v>
      </c>
      <c r="O3631" s="0" t="n">
        <f aca="false">HLOOKUP(N3631,UP!$C$15:$AH$16,2,0)</f>
        <v>0</v>
      </c>
    </row>
    <row r="3632" customFormat="false" ht="15.75" hidden="false" customHeight="true" outlineLevel="0" collapsed="false">
      <c r="A3632" s="21" t="s">
        <v>44</v>
      </c>
      <c r="B3632" s="22" t="n">
        <v>2</v>
      </c>
      <c r="C3632" s="23" t="s">
        <v>56</v>
      </c>
      <c r="D3632" s="23" t="n">
        <v>19814</v>
      </c>
      <c r="E3632" s="24" t="n">
        <v>3</v>
      </c>
      <c r="F3632" s="15" t="n">
        <f aca="false">IF(ISERROR(SEARCH("2",E3632)),0,1)</f>
        <v>0</v>
      </c>
      <c r="G3632" s="15" t="n">
        <v>0</v>
      </c>
      <c r="H3632" s="2" t="n">
        <f aca="false">MAX(I3632:J3632)</f>
        <v>1</v>
      </c>
      <c r="I3632" s="15" t="n">
        <v>0</v>
      </c>
      <c r="J3632" s="15" t="n">
        <v>1</v>
      </c>
      <c r="L3632" s="15" t="n">
        <v>70</v>
      </c>
      <c r="M3632" s="25" t="n">
        <v>5.04152884</v>
      </c>
      <c r="N3632" s="0" t="str">
        <f aca="false">A3632&amp;"_"&amp;B3632</f>
        <v>MAW752_2</v>
      </c>
      <c r="O3632" s="0" t="n">
        <f aca="false">HLOOKUP(N3632,UP!$C$15:$AH$16,2,0)</f>
        <v>0</v>
      </c>
    </row>
    <row r="3633" customFormat="false" ht="15.75" hidden="false" customHeight="true" outlineLevel="0" collapsed="false">
      <c r="A3633" s="21" t="s">
        <v>44</v>
      </c>
      <c r="B3633" s="22" t="n">
        <v>2</v>
      </c>
      <c r="C3633" s="23" t="s">
        <v>53</v>
      </c>
      <c r="D3633" s="23" t="n">
        <v>29361</v>
      </c>
      <c r="E3633" s="24" t="n">
        <v>3</v>
      </c>
      <c r="F3633" s="15" t="n">
        <f aca="false">IF(ISERROR(SEARCH("2",E3633)),0,1)</f>
        <v>0</v>
      </c>
      <c r="G3633" s="15" t="n">
        <v>0</v>
      </c>
      <c r="H3633" s="2" t="n">
        <f aca="false">MAX(I3633:J3633)</f>
        <v>1</v>
      </c>
      <c r="I3633" s="15" t="n">
        <v>0</v>
      </c>
      <c r="J3633" s="15" t="n">
        <v>1</v>
      </c>
      <c r="L3633" s="15" t="n">
        <v>70</v>
      </c>
      <c r="M3633" s="25" t="n">
        <v>5.04152884</v>
      </c>
      <c r="N3633" s="0" t="str">
        <f aca="false">A3633&amp;"_"&amp;B3633</f>
        <v>MAW752_2</v>
      </c>
      <c r="O3633" s="0" t="n">
        <f aca="false">HLOOKUP(N3633,UP!$C$15:$AH$16,2,0)</f>
        <v>0</v>
      </c>
    </row>
    <row r="3634" customFormat="false" ht="15.75" hidden="false" customHeight="true" outlineLevel="0" collapsed="false">
      <c r="A3634" s="21" t="s">
        <v>44</v>
      </c>
      <c r="B3634" s="22" t="n">
        <v>1</v>
      </c>
      <c r="C3634" s="23" t="s">
        <v>54</v>
      </c>
      <c r="D3634" s="23" t="n">
        <v>29437</v>
      </c>
      <c r="E3634" s="24" t="n">
        <v>3</v>
      </c>
      <c r="F3634" s="15" t="n">
        <f aca="false">IF(ISERROR(SEARCH("2",E3634)),0,1)</f>
        <v>0</v>
      </c>
      <c r="G3634" s="15" t="n">
        <v>0</v>
      </c>
      <c r="H3634" s="2" t="n">
        <f aca="false">MAX(I3634:J3634)</f>
        <v>1</v>
      </c>
      <c r="I3634" s="15" t="n">
        <v>0</v>
      </c>
      <c r="J3634" s="15" t="n">
        <v>1</v>
      </c>
      <c r="L3634" s="15" t="n">
        <v>70</v>
      </c>
      <c r="M3634" s="25" t="n">
        <v>5.04152884</v>
      </c>
      <c r="N3634" s="0" t="str">
        <f aca="false">A3634&amp;"_"&amp;B3634</f>
        <v>MAW752_1</v>
      </c>
      <c r="O3634" s="0" t="n">
        <f aca="false">HLOOKUP(N3634,UP!$C$15:$AH$16,2,0)</f>
        <v>0</v>
      </c>
    </row>
    <row r="3635" customFormat="false" ht="15.75" hidden="false" customHeight="true" outlineLevel="0" collapsed="false">
      <c r="A3635" s="21" t="s">
        <v>44</v>
      </c>
      <c r="B3635" s="22" t="n">
        <v>1</v>
      </c>
      <c r="C3635" s="23" t="s">
        <v>56</v>
      </c>
      <c r="D3635" s="23" t="n">
        <v>29727</v>
      </c>
      <c r="E3635" s="24" t="n">
        <v>3</v>
      </c>
      <c r="F3635" s="15" t="n">
        <f aca="false">IF(ISERROR(SEARCH("2",E3635)),0,1)</f>
        <v>0</v>
      </c>
      <c r="G3635" s="15" t="n">
        <v>0</v>
      </c>
      <c r="H3635" s="2" t="n">
        <f aca="false">MAX(I3635:J3635)</f>
        <v>1</v>
      </c>
      <c r="I3635" s="15" t="n">
        <v>0</v>
      </c>
      <c r="J3635" s="15" t="n">
        <v>1</v>
      </c>
      <c r="L3635" s="15" t="n">
        <v>70</v>
      </c>
      <c r="M3635" s="25" t="n">
        <v>5.04152884</v>
      </c>
      <c r="N3635" s="0" t="str">
        <f aca="false">A3635&amp;"_"&amp;B3635</f>
        <v>MAW752_1</v>
      </c>
      <c r="O3635" s="0" t="n">
        <f aca="false">HLOOKUP(N3635,UP!$C$15:$AH$16,2,0)</f>
        <v>0</v>
      </c>
    </row>
    <row r="3636" customFormat="false" ht="15.75" hidden="false" customHeight="true" outlineLevel="0" collapsed="false">
      <c r="A3636" s="21" t="s">
        <v>44</v>
      </c>
      <c r="B3636" s="22" t="n">
        <v>2</v>
      </c>
      <c r="C3636" s="23" t="s">
        <v>56</v>
      </c>
      <c r="D3636" s="23" t="n">
        <v>18738</v>
      </c>
      <c r="E3636" s="24" t="n">
        <v>3</v>
      </c>
      <c r="F3636" s="15" t="n">
        <f aca="false">IF(ISERROR(SEARCH("2",E3636)),0,1)</f>
        <v>0</v>
      </c>
      <c r="G3636" s="15" t="n">
        <v>0</v>
      </c>
      <c r="H3636" s="2" t="n">
        <f aca="false">MAX(I3636:J3636)</f>
        <v>1</v>
      </c>
      <c r="I3636" s="15" t="n">
        <v>0</v>
      </c>
      <c r="J3636" s="15" t="n">
        <v>1</v>
      </c>
      <c r="L3636" s="15" t="n">
        <v>70</v>
      </c>
      <c r="M3636" s="25" t="n">
        <v>5.04152884</v>
      </c>
      <c r="N3636" s="0" t="str">
        <f aca="false">A3636&amp;"_"&amp;B3636</f>
        <v>MAW752_2</v>
      </c>
      <c r="O3636" s="0" t="n">
        <f aca="false">HLOOKUP(N3636,UP!$C$15:$AH$16,2,0)</f>
        <v>0</v>
      </c>
    </row>
    <row r="3637" customFormat="false" ht="15.75" hidden="false" customHeight="true" outlineLevel="0" collapsed="false">
      <c r="A3637" s="21" t="s">
        <v>62</v>
      </c>
      <c r="B3637" s="36" t="n">
        <v>2</v>
      </c>
      <c r="C3637" s="37" t="s">
        <v>58</v>
      </c>
      <c r="D3637" s="38" t="n">
        <v>6601</v>
      </c>
      <c r="E3637" s="24" t="s">
        <v>113</v>
      </c>
      <c r="F3637" s="15" t="n">
        <f aca="false">IF(ISERROR(SEARCH("2",E3637)),0,1)</f>
        <v>0</v>
      </c>
      <c r="G3637" s="15" t="n">
        <v>0</v>
      </c>
      <c r="H3637" s="2" t="n">
        <f aca="false">MAX(I3637:J3637)</f>
        <v>1</v>
      </c>
      <c r="I3637" s="15" t="n">
        <v>0</v>
      </c>
      <c r="J3637" s="15" t="n">
        <v>1</v>
      </c>
      <c r="L3637" s="15" t="n">
        <v>70</v>
      </c>
      <c r="M3637" s="25" t="n">
        <v>5.04152884</v>
      </c>
      <c r="N3637" s="0" t="str">
        <f aca="false">A3637&amp;"_"&amp;B3637</f>
        <v>MAW753_2</v>
      </c>
      <c r="O3637" s="0" t="n">
        <f aca="false">HLOOKUP(N3637,UP!$C$15:$AH$16,2,0)</f>
        <v>0</v>
      </c>
    </row>
    <row r="3638" customFormat="false" ht="15.75" hidden="false" customHeight="true" outlineLevel="0" collapsed="false">
      <c r="A3638" s="21" t="s">
        <v>47</v>
      </c>
      <c r="B3638" s="26" t="n">
        <v>1</v>
      </c>
      <c r="C3638" s="27" t="s">
        <v>57</v>
      </c>
      <c r="D3638" s="27" t="n">
        <v>573</v>
      </c>
      <c r="E3638" s="24" t="s">
        <v>113</v>
      </c>
      <c r="F3638" s="15" t="n">
        <v>0</v>
      </c>
      <c r="G3638" s="15" t="n">
        <v>0</v>
      </c>
      <c r="H3638" s="2" t="n">
        <f aca="false">MAX(I3638:J3638)</f>
        <v>1</v>
      </c>
      <c r="I3638" s="15" t="n">
        <v>0</v>
      </c>
      <c r="J3638" s="15" t="n">
        <v>1</v>
      </c>
      <c r="L3638" s="15" t="n">
        <v>70</v>
      </c>
      <c r="M3638" s="25" t="n">
        <v>5.04152884</v>
      </c>
      <c r="N3638" s="0" t="str">
        <f aca="false">A3638&amp;"_"&amp;B3638</f>
        <v>MAW744_1</v>
      </c>
      <c r="O3638" s="0" t="n">
        <f aca="false">HLOOKUP(N3638,UP!$C$15:$AH$16,2,0)</f>
        <v>0</v>
      </c>
    </row>
    <row r="3639" customFormat="false" ht="15.75" hidden="false" customHeight="true" outlineLevel="0" collapsed="false">
      <c r="A3639" s="21" t="s">
        <v>47</v>
      </c>
      <c r="B3639" s="26" t="n">
        <v>1</v>
      </c>
      <c r="C3639" s="27" t="s">
        <v>57</v>
      </c>
      <c r="D3639" s="27" t="n">
        <v>733</v>
      </c>
      <c r="E3639" s="24" t="s">
        <v>113</v>
      </c>
      <c r="F3639" s="15" t="n">
        <v>0</v>
      </c>
      <c r="G3639" s="15" t="n">
        <v>0</v>
      </c>
      <c r="H3639" s="2" t="n">
        <f aca="false">MAX(I3639:J3639)</f>
        <v>1</v>
      </c>
      <c r="I3639" s="15" t="n">
        <v>0</v>
      </c>
      <c r="J3639" s="15" t="n">
        <v>1</v>
      </c>
      <c r="L3639" s="15" t="n">
        <v>70</v>
      </c>
      <c r="M3639" s="25" t="n">
        <v>5.04152884</v>
      </c>
      <c r="N3639" s="0" t="str">
        <f aca="false">A3639&amp;"_"&amp;B3639</f>
        <v>MAW744_1</v>
      </c>
      <c r="O3639" s="0" t="n">
        <f aca="false">HLOOKUP(N3639,UP!$C$15:$AH$16,2,0)</f>
        <v>0</v>
      </c>
    </row>
    <row r="3640" customFormat="false" ht="15.75" hidden="false" customHeight="true" outlineLevel="0" collapsed="false">
      <c r="A3640" s="21" t="s">
        <v>47</v>
      </c>
      <c r="B3640" s="26" t="n">
        <v>1</v>
      </c>
      <c r="C3640" s="27" t="s">
        <v>56</v>
      </c>
      <c r="D3640" s="27" t="n">
        <v>707</v>
      </c>
      <c r="E3640" s="24" t="s">
        <v>113</v>
      </c>
      <c r="F3640" s="15" t="n">
        <v>0</v>
      </c>
      <c r="G3640" s="15" t="n">
        <v>0</v>
      </c>
      <c r="H3640" s="2" t="n">
        <f aca="false">MAX(I3640:J3640)</f>
        <v>1</v>
      </c>
      <c r="I3640" s="15" t="n">
        <v>0</v>
      </c>
      <c r="J3640" s="15" t="n">
        <v>1</v>
      </c>
      <c r="L3640" s="15" t="n">
        <v>70</v>
      </c>
      <c r="M3640" s="25" t="n">
        <v>5.04152884</v>
      </c>
      <c r="N3640" s="0" t="str">
        <f aca="false">A3640&amp;"_"&amp;B3640</f>
        <v>MAW744_1</v>
      </c>
      <c r="O3640" s="0" t="n">
        <f aca="false">HLOOKUP(N3640,UP!$C$15:$AH$16,2,0)</f>
        <v>0</v>
      </c>
    </row>
    <row r="3641" customFormat="false" ht="15.75" hidden="false" customHeight="true" outlineLevel="0" collapsed="false">
      <c r="A3641" s="21" t="s">
        <v>47</v>
      </c>
      <c r="B3641" s="26" t="n">
        <v>1</v>
      </c>
      <c r="C3641" s="27" t="s">
        <v>56</v>
      </c>
      <c r="D3641" s="27" t="n">
        <v>855</v>
      </c>
      <c r="E3641" s="24" t="s">
        <v>113</v>
      </c>
      <c r="F3641" s="15" t="n">
        <v>0</v>
      </c>
      <c r="G3641" s="15" t="n">
        <v>0</v>
      </c>
      <c r="H3641" s="2" t="n">
        <f aca="false">MAX(I3641:J3641)</f>
        <v>1</v>
      </c>
      <c r="I3641" s="15" t="n">
        <v>0</v>
      </c>
      <c r="J3641" s="15" t="n">
        <v>1</v>
      </c>
      <c r="L3641" s="15" t="n">
        <v>70</v>
      </c>
      <c r="M3641" s="25" t="n">
        <v>5.04152884</v>
      </c>
      <c r="N3641" s="0" t="str">
        <f aca="false">A3641&amp;"_"&amp;B3641</f>
        <v>MAW744_1</v>
      </c>
      <c r="O3641" s="0" t="n">
        <f aca="false">HLOOKUP(N3641,UP!$C$15:$AH$16,2,0)</f>
        <v>0</v>
      </c>
    </row>
    <row r="3642" customFormat="false" ht="15.75" hidden="false" customHeight="true" outlineLevel="0" collapsed="false">
      <c r="A3642" s="21" t="s">
        <v>47</v>
      </c>
      <c r="B3642" s="26" t="n">
        <v>1</v>
      </c>
      <c r="C3642" s="27" t="s">
        <v>53</v>
      </c>
      <c r="D3642" s="27" t="n">
        <v>677</v>
      </c>
      <c r="E3642" s="24" t="s">
        <v>113</v>
      </c>
      <c r="F3642" s="15" t="n">
        <v>0</v>
      </c>
      <c r="G3642" s="15" t="n">
        <v>0</v>
      </c>
      <c r="H3642" s="2" t="n">
        <f aca="false">MAX(I3642:J3642)</f>
        <v>1</v>
      </c>
      <c r="I3642" s="15" t="n">
        <v>0</v>
      </c>
      <c r="J3642" s="15" t="n">
        <v>1</v>
      </c>
      <c r="L3642" s="15" t="n">
        <v>70</v>
      </c>
      <c r="M3642" s="25" t="n">
        <v>5.04152884</v>
      </c>
      <c r="N3642" s="0" t="str">
        <f aca="false">A3642&amp;"_"&amp;B3642</f>
        <v>MAW744_1</v>
      </c>
      <c r="O3642" s="0" t="n">
        <f aca="false">HLOOKUP(N3642,UP!$C$15:$AH$16,2,0)</f>
        <v>0</v>
      </c>
    </row>
    <row r="3643" customFormat="false" ht="15.75" hidden="false" customHeight="true" outlineLevel="0" collapsed="false">
      <c r="A3643" s="21" t="s">
        <v>47</v>
      </c>
      <c r="B3643" s="26" t="n">
        <v>4</v>
      </c>
      <c r="C3643" s="27" t="s">
        <v>57</v>
      </c>
      <c r="D3643" s="27" t="n">
        <v>368</v>
      </c>
      <c r="E3643" s="24" t="s">
        <v>113</v>
      </c>
      <c r="F3643" s="15" t="n">
        <v>0</v>
      </c>
      <c r="G3643" s="15" t="n">
        <v>0</v>
      </c>
      <c r="H3643" s="2" t="n">
        <f aca="false">MAX(I3643:J3643)</f>
        <v>1</v>
      </c>
      <c r="I3643" s="15" t="n">
        <v>0</v>
      </c>
      <c r="J3643" s="15" t="n">
        <v>1</v>
      </c>
      <c r="L3643" s="15" t="n">
        <v>70</v>
      </c>
      <c r="M3643" s="25" t="n">
        <v>5.04152884</v>
      </c>
      <c r="N3643" s="0" t="str">
        <f aca="false">A3643&amp;"_"&amp;B3643</f>
        <v>MAW744_4</v>
      </c>
      <c r="O3643" s="0" t="n">
        <f aca="false">HLOOKUP(N3643,UP!$C$15:$AH$16,2,0)</f>
        <v>0</v>
      </c>
    </row>
    <row r="3644" customFormat="false" ht="15.75" hidden="false" customHeight="true" outlineLevel="0" collapsed="false">
      <c r="A3644" s="21" t="s">
        <v>47</v>
      </c>
      <c r="B3644" s="26" t="n">
        <v>2</v>
      </c>
      <c r="C3644" s="27" t="s">
        <v>56</v>
      </c>
      <c r="D3644" s="27" t="n">
        <v>644</v>
      </c>
      <c r="E3644" s="24" t="s">
        <v>113</v>
      </c>
      <c r="F3644" s="15" t="n">
        <v>0</v>
      </c>
      <c r="G3644" s="15" t="n">
        <v>0</v>
      </c>
      <c r="H3644" s="2" t="n">
        <f aca="false">MAX(I3644:J3644)</f>
        <v>1</v>
      </c>
      <c r="I3644" s="15" t="n">
        <v>0</v>
      </c>
      <c r="J3644" s="15" t="n">
        <v>1</v>
      </c>
      <c r="L3644" s="15" t="n">
        <v>70</v>
      </c>
      <c r="M3644" s="25" t="n">
        <v>5.04152884</v>
      </c>
      <c r="N3644" s="0" t="str">
        <f aca="false">A3644&amp;"_"&amp;B3644</f>
        <v>MAW744_2</v>
      </c>
      <c r="O3644" s="0" t="n">
        <f aca="false">HLOOKUP(N3644,UP!$C$15:$AH$16,2,0)</f>
        <v>1</v>
      </c>
    </row>
    <row r="3645" customFormat="false" ht="15.75" hidden="false" customHeight="true" outlineLevel="0" collapsed="false">
      <c r="A3645" s="21" t="s">
        <v>55</v>
      </c>
      <c r="B3645" s="26" t="n">
        <v>2</v>
      </c>
      <c r="C3645" s="27" t="s">
        <v>56</v>
      </c>
      <c r="D3645" s="27" t="n">
        <v>1383</v>
      </c>
      <c r="E3645" s="24" t="s">
        <v>113</v>
      </c>
      <c r="F3645" s="15" t="n">
        <v>0</v>
      </c>
      <c r="G3645" s="15" t="n">
        <v>0</v>
      </c>
      <c r="H3645" s="2" t="n">
        <f aca="false">MAX(I3645:J3645)</f>
        <v>1</v>
      </c>
      <c r="I3645" s="15" t="n">
        <v>0</v>
      </c>
      <c r="J3645" s="15" t="n">
        <v>1</v>
      </c>
      <c r="L3645" s="15" t="n">
        <v>70</v>
      </c>
      <c r="M3645" s="25" t="n">
        <v>5.04152884</v>
      </c>
      <c r="N3645" s="0" t="str">
        <f aca="false">A3645&amp;"_"&amp;B3645</f>
        <v>MAW745_2</v>
      </c>
      <c r="O3645" s="0" t="n">
        <f aca="false">HLOOKUP(N3645,UP!$C$15:$AH$16,2,0)</f>
        <v>0</v>
      </c>
    </row>
    <row r="3646" customFormat="false" ht="15.75" hidden="false" customHeight="true" outlineLevel="0" collapsed="false">
      <c r="A3646" s="21" t="s">
        <v>55</v>
      </c>
      <c r="B3646" s="26" t="n">
        <v>2</v>
      </c>
      <c r="C3646" s="27" t="s">
        <v>57</v>
      </c>
      <c r="D3646" s="27" t="n">
        <v>1140</v>
      </c>
      <c r="E3646" s="24" t="s">
        <v>113</v>
      </c>
      <c r="F3646" s="15" t="n">
        <v>0</v>
      </c>
      <c r="G3646" s="15" t="n">
        <v>0</v>
      </c>
      <c r="H3646" s="2" t="n">
        <f aca="false">MAX(I3646:J3646)</f>
        <v>1</v>
      </c>
      <c r="I3646" s="15" t="n">
        <v>0</v>
      </c>
      <c r="J3646" s="15" t="n">
        <v>1</v>
      </c>
      <c r="L3646" s="15" t="n">
        <v>70</v>
      </c>
      <c r="M3646" s="25" t="n">
        <v>5.04152884</v>
      </c>
      <c r="N3646" s="0" t="str">
        <f aca="false">A3646&amp;"_"&amp;B3646</f>
        <v>MAW745_2</v>
      </c>
      <c r="O3646" s="0" t="n">
        <f aca="false">HLOOKUP(N3646,UP!$C$15:$AH$16,2,0)</f>
        <v>0</v>
      </c>
    </row>
    <row r="3647" customFormat="false" ht="15.75" hidden="false" customHeight="true" outlineLevel="0" collapsed="false">
      <c r="A3647" s="21" t="s">
        <v>55</v>
      </c>
      <c r="B3647" s="26" t="n">
        <v>2</v>
      </c>
      <c r="C3647" s="27" t="s">
        <v>53</v>
      </c>
      <c r="D3647" s="27" t="n">
        <v>1463</v>
      </c>
      <c r="E3647" s="24" t="s">
        <v>113</v>
      </c>
      <c r="F3647" s="15" t="n">
        <v>0</v>
      </c>
      <c r="G3647" s="15" t="n">
        <v>0</v>
      </c>
      <c r="H3647" s="2" t="n">
        <f aca="false">MAX(I3647:J3647)</f>
        <v>1</v>
      </c>
      <c r="I3647" s="15" t="n">
        <v>0</v>
      </c>
      <c r="J3647" s="15" t="n">
        <v>1</v>
      </c>
      <c r="L3647" s="15" t="n">
        <v>70</v>
      </c>
      <c r="M3647" s="25" t="n">
        <v>5.04152884</v>
      </c>
      <c r="N3647" s="0" t="str">
        <f aca="false">A3647&amp;"_"&amp;B3647</f>
        <v>MAW745_2</v>
      </c>
      <c r="O3647" s="0" t="n">
        <f aca="false">HLOOKUP(N3647,UP!$C$15:$AH$16,2,0)</f>
        <v>0</v>
      </c>
    </row>
    <row r="3648" customFormat="false" ht="15.75" hidden="false" customHeight="true" outlineLevel="0" collapsed="false">
      <c r="A3648" s="21" t="s">
        <v>55</v>
      </c>
      <c r="B3648" s="26" t="n">
        <v>1</v>
      </c>
      <c r="C3648" s="27" t="s">
        <v>57</v>
      </c>
      <c r="D3648" s="27" t="n">
        <v>1264</v>
      </c>
      <c r="E3648" s="24" t="s">
        <v>113</v>
      </c>
      <c r="F3648" s="15" t="n">
        <v>0</v>
      </c>
      <c r="G3648" s="15" t="n">
        <v>0</v>
      </c>
      <c r="H3648" s="2" t="n">
        <f aca="false">MAX(I3648:J3648)</f>
        <v>1</v>
      </c>
      <c r="I3648" s="15" t="n">
        <v>0</v>
      </c>
      <c r="J3648" s="15" t="n">
        <v>1</v>
      </c>
      <c r="L3648" s="15" t="n">
        <v>70</v>
      </c>
      <c r="M3648" s="25" t="n">
        <v>5.04152884</v>
      </c>
      <c r="N3648" s="0" t="str">
        <f aca="false">A3648&amp;"_"&amp;B3648</f>
        <v>MAW745_1</v>
      </c>
      <c r="O3648" s="0" t="n">
        <f aca="false">HLOOKUP(N3648,UP!$C$15:$AH$16,2,0)</f>
        <v>0</v>
      </c>
    </row>
    <row r="3649" customFormat="false" ht="15.75" hidden="false" customHeight="true" outlineLevel="0" collapsed="false">
      <c r="A3649" s="21" t="s">
        <v>55</v>
      </c>
      <c r="B3649" s="26" t="n">
        <v>1</v>
      </c>
      <c r="C3649" s="27" t="s">
        <v>57</v>
      </c>
      <c r="D3649" s="27" t="n">
        <v>1407</v>
      </c>
      <c r="E3649" s="24" t="s">
        <v>113</v>
      </c>
      <c r="F3649" s="15" t="n">
        <v>0</v>
      </c>
      <c r="G3649" s="15" t="n">
        <v>0</v>
      </c>
      <c r="H3649" s="2" t="n">
        <f aca="false">MAX(I3649:J3649)</f>
        <v>1</v>
      </c>
      <c r="I3649" s="15" t="n">
        <v>0</v>
      </c>
      <c r="J3649" s="15" t="n">
        <v>1</v>
      </c>
      <c r="L3649" s="15" t="n">
        <v>70</v>
      </c>
      <c r="M3649" s="25" t="n">
        <v>5.04152884</v>
      </c>
      <c r="N3649" s="0" t="str">
        <f aca="false">A3649&amp;"_"&amp;B3649</f>
        <v>MAW745_1</v>
      </c>
      <c r="O3649" s="0" t="n">
        <f aca="false">HLOOKUP(N3649,UP!$C$15:$AH$16,2,0)</f>
        <v>0</v>
      </c>
    </row>
    <row r="3650" customFormat="false" ht="15.75" hidden="false" customHeight="true" outlineLevel="0" collapsed="false">
      <c r="A3650" s="21" t="s">
        <v>55</v>
      </c>
      <c r="B3650" s="26" t="n">
        <v>1</v>
      </c>
      <c r="C3650" s="27" t="s">
        <v>57</v>
      </c>
      <c r="D3650" s="27" t="n">
        <v>1002</v>
      </c>
      <c r="E3650" s="24" t="s">
        <v>113</v>
      </c>
      <c r="F3650" s="15" t="n">
        <v>0</v>
      </c>
      <c r="G3650" s="15" t="n">
        <v>0</v>
      </c>
      <c r="H3650" s="2" t="n">
        <f aca="false">MAX(I3650:J3650)</f>
        <v>1</v>
      </c>
      <c r="I3650" s="15" t="n">
        <v>0</v>
      </c>
      <c r="J3650" s="15" t="n">
        <v>1</v>
      </c>
      <c r="L3650" s="15" t="n">
        <v>70</v>
      </c>
      <c r="M3650" s="25" t="n">
        <v>5.04152884</v>
      </c>
      <c r="N3650" s="0" t="str">
        <f aca="false">A3650&amp;"_"&amp;B3650</f>
        <v>MAW745_1</v>
      </c>
      <c r="O3650" s="0" t="n">
        <f aca="false">HLOOKUP(N3650,UP!$C$15:$AH$16,2,0)</f>
        <v>0</v>
      </c>
    </row>
    <row r="3651" customFormat="false" ht="15.75" hidden="false" customHeight="true" outlineLevel="0" collapsed="false">
      <c r="A3651" s="21" t="s">
        <v>55</v>
      </c>
      <c r="B3651" s="26" t="n">
        <v>1</v>
      </c>
      <c r="C3651" s="27" t="s">
        <v>56</v>
      </c>
      <c r="D3651" s="27" t="n">
        <v>1064</v>
      </c>
      <c r="E3651" s="24" t="s">
        <v>113</v>
      </c>
      <c r="F3651" s="15" t="n">
        <v>0</v>
      </c>
      <c r="G3651" s="15" t="n">
        <v>0</v>
      </c>
      <c r="H3651" s="2" t="n">
        <f aca="false">MAX(I3651:J3651)</f>
        <v>1</v>
      </c>
      <c r="I3651" s="15" t="n">
        <v>0</v>
      </c>
      <c r="J3651" s="15" t="n">
        <v>1</v>
      </c>
      <c r="L3651" s="15" t="n">
        <v>70</v>
      </c>
      <c r="M3651" s="25" t="n">
        <v>5.04152884</v>
      </c>
      <c r="N3651" s="0" t="str">
        <f aca="false">A3651&amp;"_"&amp;B3651</f>
        <v>MAW745_1</v>
      </c>
      <c r="O3651" s="0" t="n">
        <f aca="false">HLOOKUP(N3651,UP!$C$15:$AH$16,2,0)</f>
        <v>0</v>
      </c>
    </row>
    <row r="3652" customFormat="false" ht="15.75" hidden="false" customHeight="true" outlineLevel="0" collapsed="false">
      <c r="A3652" s="21" t="s">
        <v>55</v>
      </c>
      <c r="B3652" s="26" t="n">
        <v>1</v>
      </c>
      <c r="C3652" s="27" t="s">
        <v>54</v>
      </c>
      <c r="D3652" s="27" t="n">
        <v>1066</v>
      </c>
      <c r="E3652" s="24" t="s">
        <v>113</v>
      </c>
      <c r="F3652" s="15" t="n">
        <v>0</v>
      </c>
      <c r="G3652" s="15" t="n">
        <v>0</v>
      </c>
      <c r="H3652" s="2" t="n">
        <f aca="false">MAX(I3652:J3652)</f>
        <v>1</v>
      </c>
      <c r="I3652" s="15" t="n">
        <v>0</v>
      </c>
      <c r="J3652" s="15" t="n">
        <v>1</v>
      </c>
      <c r="L3652" s="15" t="n">
        <v>70</v>
      </c>
      <c r="M3652" s="25" t="n">
        <v>5.04152884</v>
      </c>
      <c r="N3652" s="0" t="str">
        <f aca="false">A3652&amp;"_"&amp;B3652</f>
        <v>MAW745_1</v>
      </c>
      <c r="O3652" s="0" t="n">
        <f aca="false">HLOOKUP(N3652,UP!$C$15:$AH$16,2,0)</f>
        <v>0</v>
      </c>
    </row>
    <row r="3653" customFormat="false" ht="15.75" hidden="false" customHeight="true" outlineLevel="0" collapsed="false">
      <c r="A3653" s="21" t="s">
        <v>49</v>
      </c>
      <c r="B3653" s="28" t="n">
        <v>3</v>
      </c>
      <c r="C3653" s="29" t="s">
        <v>58</v>
      </c>
      <c r="D3653" s="30" t="n">
        <v>4699</v>
      </c>
      <c r="E3653" s="24" t="s">
        <v>113</v>
      </c>
      <c r="F3653" s="15" t="n">
        <v>0</v>
      </c>
      <c r="G3653" s="15" t="n">
        <v>0</v>
      </c>
      <c r="H3653" s="2" t="n">
        <f aca="false">MAX(I3653:J3653)</f>
        <v>1</v>
      </c>
      <c r="I3653" s="15" t="n">
        <v>0</v>
      </c>
      <c r="J3653" s="15" t="n">
        <v>1</v>
      </c>
      <c r="L3653" s="15" t="n">
        <v>70</v>
      </c>
      <c r="M3653" s="25" t="n">
        <v>5.04152884</v>
      </c>
      <c r="N3653" s="0" t="str">
        <f aca="false">A3653&amp;"_"&amp;B3653</f>
        <v>MAW746_3</v>
      </c>
      <c r="O3653" s="0" t="n">
        <f aca="false">HLOOKUP(N3653,UP!$C$15:$AH$16,2,0)</f>
        <v>1</v>
      </c>
    </row>
    <row r="3654" customFormat="false" ht="15.75" hidden="false" customHeight="true" outlineLevel="0" collapsed="false">
      <c r="A3654" s="21" t="s">
        <v>59</v>
      </c>
      <c r="B3654" s="28" t="n">
        <v>1</v>
      </c>
      <c r="C3654" s="34" t="s">
        <v>57</v>
      </c>
      <c r="D3654" s="34" t="n">
        <v>5864</v>
      </c>
      <c r="E3654" s="24" t="s">
        <v>113</v>
      </c>
      <c r="F3654" s="15" t="n">
        <v>0</v>
      </c>
      <c r="G3654" s="15" t="n">
        <v>0</v>
      </c>
      <c r="H3654" s="2" t="n">
        <f aca="false">MAX(I3654:J3654)</f>
        <v>1</v>
      </c>
      <c r="I3654" s="15" t="n">
        <v>0</v>
      </c>
      <c r="J3654" s="15" t="n">
        <v>1</v>
      </c>
      <c r="L3654" s="15" t="n">
        <v>70</v>
      </c>
      <c r="M3654" s="25" t="n">
        <v>5.04152884</v>
      </c>
      <c r="N3654" s="0" t="str">
        <f aca="false">A3654&amp;"_"&amp;B3654</f>
        <v>MAW748_1</v>
      </c>
      <c r="O3654" s="0" t="n">
        <f aca="false">HLOOKUP(N3654,UP!$C$15:$AH$16,2,0)</f>
        <v>0</v>
      </c>
    </row>
    <row r="3655" customFormat="false" ht="15.75" hidden="false" customHeight="true" outlineLevel="0" collapsed="false">
      <c r="A3655" s="21" t="s">
        <v>59</v>
      </c>
      <c r="B3655" s="28" t="n">
        <v>1</v>
      </c>
      <c r="C3655" s="34" t="s">
        <v>76</v>
      </c>
      <c r="D3655" s="34" t="n">
        <v>7970</v>
      </c>
      <c r="E3655" s="24" t="s">
        <v>113</v>
      </c>
      <c r="F3655" s="15" t="n">
        <v>0</v>
      </c>
      <c r="G3655" s="15" t="n">
        <v>0</v>
      </c>
      <c r="H3655" s="2" t="n">
        <f aca="false">MAX(I3655:J3655)</f>
        <v>1</v>
      </c>
      <c r="I3655" s="15" t="n">
        <v>0</v>
      </c>
      <c r="J3655" s="15" t="n">
        <v>1</v>
      </c>
      <c r="L3655" s="15" t="n">
        <v>70</v>
      </c>
      <c r="M3655" s="25" t="n">
        <v>5.04152884</v>
      </c>
      <c r="N3655" s="0" t="str">
        <f aca="false">A3655&amp;"_"&amp;B3655</f>
        <v>MAW748_1</v>
      </c>
      <c r="O3655" s="0" t="n">
        <f aca="false">HLOOKUP(N3655,UP!$C$15:$AH$16,2,0)</f>
        <v>0</v>
      </c>
    </row>
    <row r="3656" customFormat="false" ht="15.75" hidden="false" customHeight="true" outlineLevel="0" collapsed="false">
      <c r="A3656" s="21" t="s">
        <v>59</v>
      </c>
      <c r="B3656" s="28" t="n">
        <v>2</v>
      </c>
      <c r="C3656" s="34" t="s">
        <v>57</v>
      </c>
      <c r="D3656" s="34" t="n">
        <v>7344</v>
      </c>
      <c r="E3656" s="24" t="s">
        <v>113</v>
      </c>
      <c r="F3656" s="15" t="n">
        <v>0</v>
      </c>
      <c r="G3656" s="15" t="n">
        <v>0</v>
      </c>
      <c r="H3656" s="2" t="n">
        <f aca="false">MAX(I3656:J3656)</f>
        <v>1</v>
      </c>
      <c r="I3656" s="15" t="n">
        <v>0</v>
      </c>
      <c r="J3656" s="15" t="n">
        <v>1</v>
      </c>
      <c r="L3656" s="15" t="n">
        <v>70</v>
      </c>
      <c r="M3656" s="25" t="n">
        <v>5.04152884</v>
      </c>
      <c r="N3656" s="0" t="str">
        <f aca="false">A3656&amp;"_"&amp;B3656</f>
        <v>MAW748_2</v>
      </c>
      <c r="O3656" s="0" t="n">
        <f aca="false">HLOOKUP(N3656,UP!$C$15:$AH$16,2,0)</f>
        <v>0</v>
      </c>
    </row>
    <row r="3657" customFormat="false" ht="15.75" hidden="false" customHeight="true" outlineLevel="0" collapsed="false">
      <c r="A3657" s="21" t="s">
        <v>59</v>
      </c>
      <c r="B3657" s="28" t="n">
        <v>3</v>
      </c>
      <c r="C3657" s="39" t="s">
        <v>57</v>
      </c>
      <c r="D3657" s="39" t="n">
        <v>7480</v>
      </c>
      <c r="E3657" s="24" t="s">
        <v>113</v>
      </c>
      <c r="F3657" s="15" t="n">
        <v>0</v>
      </c>
      <c r="G3657" s="15" t="n">
        <v>0</v>
      </c>
      <c r="H3657" s="2" t="n">
        <f aca="false">MAX(I3657:J3657)</f>
        <v>1</v>
      </c>
      <c r="I3657" s="15" t="n">
        <v>0</v>
      </c>
      <c r="J3657" s="15" t="n">
        <v>1</v>
      </c>
      <c r="L3657" s="15" t="n">
        <v>70</v>
      </c>
      <c r="M3657" s="25" t="n">
        <v>5.04152884</v>
      </c>
      <c r="N3657" s="0" t="str">
        <f aca="false">A3657&amp;"_"&amp;B3657</f>
        <v>MAW748_3</v>
      </c>
      <c r="O3657" s="0" t="n">
        <f aca="false">HLOOKUP(N3657,UP!$C$15:$AH$16,2,0)</f>
        <v>0</v>
      </c>
    </row>
    <row r="3658" customFormat="false" ht="15.75" hidden="false" customHeight="true" outlineLevel="0" collapsed="false">
      <c r="A3658" s="21" t="s">
        <v>59</v>
      </c>
      <c r="B3658" s="28" t="n">
        <v>3</v>
      </c>
      <c r="C3658" s="39" t="s">
        <v>56</v>
      </c>
      <c r="D3658" s="39" t="n">
        <v>7469</v>
      </c>
      <c r="E3658" s="24" t="s">
        <v>113</v>
      </c>
      <c r="F3658" s="15" t="n">
        <v>0</v>
      </c>
      <c r="G3658" s="15" t="n">
        <v>0</v>
      </c>
      <c r="H3658" s="2" t="n">
        <f aca="false">MAX(I3658:J3658)</f>
        <v>1</v>
      </c>
      <c r="I3658" s="15" t="n">
        <v>0</v>
      </c>
      <c r="J3658" s="15" t="n">
        <v>1</v>
      </c>
      <c r="L3658" s="15" t="n">
        <v>70</v>
      </c>
      <c r="M3658" s="25" t="n">
        <v>5.04152884</v>
      </c>
      <c r="N3658" s="0" t="str">
        <f aca="false">A3658&amp;"_"&amp;B3658</f>
        <v>MAW748_3</v>
      </c>
      <c r="O3658" s="0" t="n">
        <f aca="false">HLOOKUP(N3658,UP!$C$15:$AH$16,2,0)</f>
        <v>0</v>
      </c>
    </row>
    <row r="3659" customFormat="false" ht="15.75" hidden="false" customHeight="true" outlineLevel="0" collapsed="false">
      <c r="A3659" s="21" t="s">
        <v>69</v>
      </c>
      <c r="B3659" s="12" t="n">
        <v>1</v>
      </c>
      <c r="C3659" s="44" t="s">
        <v>56</v>
      </c>
      <c r="D3659" s="44" t="n">
        <v>18753</v>
      </c>
      <c r="E3659" s="24" t="s">
        <v>113</v>
      </c>
      <c r="F3659" s="15" t="n">
        <v>0</v>
      </c>
      <c r="G3659" s="15" t="n">
        <v>0</v>
      </c>
      <c r="H3659" s="2" t="n">
        <f aca="false">MAX(I3659:J3659)</f>
        <v>1</v>
      </c>
      <c r="I3659" s="15" t="n">
        <v>0</v>
      </c>
      <c r="J3659" s="15" t="n">
        <v>1</v>
      </c>
      <c r="L3659" s="15" t="n">
        <v>70</v>
      </c>
      <c r="M3659" s="25" t="n">
        <v>5.04152884</v>
      </c>
      <c r="N3659" s="0" t="str">
        <f aca="false">A3659&amp;"_"&amp;B3659</f>
        <v>MAW750_1</v>
      </c>
      <c r="O3659" s="0" t="n">
        <f aca="false">HLOOKUP(N3659,UP!$C$15:$AH$16,2,0)</f>
        <v>0</v>
      </c>
    </row>
    <row r="3660" customFormat="false" ht="15.75" hidden="false" customHeight="true" outlineLevel="0" collapsed="false">
      <c r="A3660" s="21" t="s">
        <v>69</v>
      </c>
      <c r="B3660" s="12" t="n">
        <v>1</v>
      </c>
      <c r="C3660" s="44" t="s">
        <v>53</v>
      </c>
      <c r="D3660" s="44" t="n">
        <v>19861</v>
      </c>
      <c r="E3660" s="24" t="s">
        <v>113</v>
      </c>
      <c r="F3660" s="15" t="n">
        <v>0</v>
      </c>
      <c r="G3660" s="15" t="n">
        <v>0</v>
      </c>
      <c r="H3660" s="2" t="n">
        <f aca="false">MAX(I3660:J3660)</f>
        <v>1</v>
      </c>
      <c r="I3660" s="15" t="n">
        <v>0</v>
      </c>
      <c r="J3660" s="15" t="n">
        <v>1</v>
      </c>
      <c r="L3660" s="15" t="n">
        <v>70</v>
      </c>
      <c r="M3660" s="25" t="n">
        <v>5.04152884</v>
      </c>
      <c r="N3660" s="0" t="str">
        <f aca="false">A3660&amp;"_"&amp;B3660</f>
        <v>MAW750_1</v>
      </c>
      <c r="O3660" s="0" t="n">
        <f aca="false">HLOOKUP(N3660,UP!$C$15:$AH$16,2,0)</f>
        <v>0</v>
      </c>
    </row>
    <row r="3661" customFormat="false" ht="15.75" hidden="false" customHeight="true" outlineLevel="0" collapsed="false">
      <c r="A3661" s="21" t="s">
        <v>69</v>
      </c>
      <c r="B3661" s="12" t="n">
        <v>1</v>
      </c>
      <c r="C3661" s="44" t="s">
        <v>53</v>
      </c>
      <c r="D3661" s="44" t="n">
        <v>18571</v>
      </c>
      <c r="E3661" s="24" t="s">
        <v>113</v>
      </c>
      <c r="F3661" s="15" t="n">
        <v>0</v>
      </c>
      <c r="G3661" s="15" t="n">
        <v>0</v>
      </c>
      <c r="H3661" s="2" t="n">
        <f aca="false">MAX(I3661:J3661)</f>
        <v>1</v>
      </c>
      <c r="I3661" s="15" t="n">
        <v>0</v>
      </c>
      <c r="J3661" s="15" t="n">
        <v>1</v>
      </c>
      <c r="L3661" s="15" t="n">
        <v>70</v>
      </c>
      <c r="M3661" s="25" t="n">
        <v>5.04152884</v>
      </c>
      <c r="N3661" s="0" t="str">
        <f aca="false">A3661&amp;"_"&amp;B3661</f>
        <v>MAW750_1</v>
      </c>
      <c r="O3661" s="0" t="n">
        <f aca="false">HLOOKUP(N3661,UP!$C$15:$AH$16,2,0)</f>
        <v>0</v>
      </c>
    </row>
    <row r="3662" customFormat="false" ht="15.75" hidden="false" customHeight="true" outlineLevel="0" collapsed="false">
      <c r="A3662" s="21" t="s">
        <v>52</v>
      </c>
      <c r="B3662" s="32" t="n">
        <v>1</v>
      </c>
      <c r="C3662" s="33" t="s">
        <v>56</v>
      </c>
      <c r="D3662" s="33" t="n">
        <v>29130</v>
      </c>
      <c r="E3662" s="24" t="s">
        <v>113</v>
      </c>
      <c r="F3662" s="15" t="n">
        <v>0</v>
      </c>
      <c r="G3662" s="15" t="n">
        <v>0</v>
      </c>
      <c r="H3662" s="2" t="n">
        <f aca="false">MAX(I3662:J3662)</f>
        <v>1</v>
      </c>
      <c r="I3662" s="15" t="n">
        <v>0</v>
      </c>
      <c r="J3662" s="15" t="n">
        <v>1</v>
      </c>
      <c r="L3662" s="15" t="n">
        <v>70</v>
      </c>
      <c r="M3662" s="25" t="n">
        <v>5.04152884</v>
      </c>
      <c r="N3662" s="0" t="str">
        <f aca="false">A3662&amp;"_"&amp;B3662</f>
        <v>MAW751_1</v>
      </c>
      <c r="O3662" s="0" t="n">
        <f aca="false">HLOOKUP(N3662,UP!$C$15:$AH$16,2,0)</f>
        <v>0</v>
      </c>
    </row>
    <row r="3663" customFormat="false" ht="15.75" hidden="false" customHeight="true" outlineLevel="0" collapsed="false">
      <c r="A3663" s="21" t="s">
        <v>52</v>
      </c>
      <c r="B3663" s="32" t="n">
        <v>1</v>
      </c>
      <c r="C3663" s="33" t="s">
        <v>56</v>
      </c>
      <c r="D3663" s="33" t="n">
        <v>29135</v>
      </c>
      <c r="E3663" s="24" t="s">
        <v>113</v>
      </c>
      <c r="F3663" s="15" t="n">
        <v>0</v>
      </c>
      <c r="G3663" s="15" t="n">
        <v>0</v>
      </c>
      <c r="H3663" s="2" t="n">
        <f aca="false">MAX(I3663:J3663)</f>
        <v>1</v>
      </c>
      <c r="I3663" s="15" t="n">
        <v>0</v>
      </c>
      <c r="J3663" s="15" t="n">
        <v>1</v>
      </c>
      <c r="L3663" s="15" t="n">
        <v>70</v>
      </c>
      <c r="M3663" s="25" t="n">
        <v>5.04152884</v>
      </c>
      <c r="N3663" s="0" t="str">
        <f aca="false">A3663&amp;"_"&amp;B3663</f>
        <v>MAW751_1</v>
      </c>
      <c r="O3663" s="0" t="n">
        <f aca="false">HLOOKUP(N3663,UP!$C$15:$AH$16,2,0)</f>
        <v>0</v>
      </c>
    </row>
    <row r="3664" customFormat="false" ht="15.75" hidden="false" customHeight="true" outlineLevel="0" collapsed="false">
      <c r="A3664" s="21" t="s">
        <v>52</v>
      </c>
      <c r="B3664" s="32" t="n">
        <v>1</v>
      </c>
      <c r="C3664" s="33" t="s">
        <v>53</v>
      </c>
      <c r="D3664" s="33" t="n">
        <v>54718</v>
      </c>
      <c r="E3664" s="24" t="s">
        <v>113</v>
      </c>
      <c r="F3664" s="15" t="n">
        <v>0</v>
      </c>
      <c r="G3664" s="15" t="n">
        <v>0</v>
      </c>
      <c r="H3664" s="2" t="n">
        <f aca="false">MAX(I3664:J3664)</f>
        <v>1</v>
      </c>
      <c r="I3664" s="15" t="n">
        <v>0</v>
      </c>
      <c r="J3664" s="15" t="n">
        <v>1</v>
      </c>
      <c r="L3664" s="15" t="n">
        <v>70</v>
      </c>
      <c r="M3664" s="25" t="n">
        <v>5.04152884</v>
      </c>
      <c r="N3664" s="0" t="str">
        <f aca="false">A3664&amp;"_"&amp;B3664</f>
        <v>MAW751_1</v>
      </c>
      <c r="O3664" s="0" t="n">
        <f aca="false">HLOOKUP(N3664,UP!$C$15:$AH$16,2,0)</f>
        <v>0</v>
      </c>
    </row>
    <row r="3665" customFormat="false" ht="15.75" hidden="false" customHeight="true" outlineLevel="0" collapsed="false">
      <c r="A3665" s="21" t="s">
        <v>52</v>
      </c>
      <c r="B3665" s="32" t="n">
        <v>1</v>
      </c>
      <c r="C3665" s="33" t="s">
        <v>53</v>
      </c>
      <c r="D3665" s="33" t="n">
        <v>29989</v>
      </c>
      <c r="E3665" s="24" t="s">
        <v>113</v>
      </c>
      <c r="F3665" s="15" t="n">
        <v>0</v>
      </c>
      <c r="G3665" s="15" t="n">
        <v>0</v>
      </c>
      <c r="H3665" s="2" t="n">
        <f aca="false">MAX(I3665:J3665)</f>
        <v>1</v>
      </c>
      <c r="I3665" s="15" t="n">
        <v>0</v>
      </c>
      <c r="J3665" s="15" t="n">
        <v>1</v>
      </c>
      <c r="L3665" s="15" t="n">
        <v>70</v>
      </c>
      <c r="M3665" s="25" t="n">
        <v>5.04152884</v>
      </c>
      <c r="N3665" s="0" t="str">
        <f aca="false">A3665&amp;"_"&amp;B3665</f>
        <v>MAW751_1</v>
      </c>
      <c r="O3665" s="0" t="n">
        <f aca="false">HLOOKUP(N3665,UP!$C$15:$AH$16,2,0)</f>
        <v>0</v>
      </c>
    </row>
    <row r="3666" customFormat="false" ht="15.75" hidden="false" customHeight="true" outlineLevel="0" collapsed="false">
      <c r="A3666" s="21" t="s">
        <v>52</v>
      </c>
      <c r="B3666" s="24" t="n">
        <v>2</v>
      </c>
      <c r="C3666" s="31" t="s">
        <v>56</v>
      </c>
      <c r="D3666" s="31" t="n">
        <v>29031</v>
      </c>
      <c r="E3666" s="24" t="s">
        <v>113</v>
      </c>
      <c r="F3666" s="15" t="n">
        <v>0</v>
      </c>
      <c r="G3666" s="15" t="n">
        <v>0</v>
      </c>
      <c r="H3666" s="2" t="n">
        <f aca="false">MAX(I3666:J3666)</f>
        <v>1</v>
      </c>
      <c r="I3666" s="15" t="n">
        <v>0</v>
      </c>
      <c r="J3666" s="15" t="n">
        <v>1</v>
      </c>
      <c r="L3666" s="15" t="n">
        <v>70</v>
      </c>
      <c r="M3666" s="25" t="n">
        <v>5.04152884</v>
      </c>
      <c r="N3666" s="0" t="str">
        <f aca="false">A3666&amp;"_"&amp;B3666</f>
        <v>MAW751_2</v>
      </c>
      <c r="O3666" s="0" t="n">
        <f aca="false">HLOOKUP(N3666,UP!$C$15:$AH$16,2,0)</f>
        <v>0</v>
      </c>
    </row>
    <row r="3667" customFormat="false" ht="15.75" hidden="false" customHeight="true" outlineLevel="0" collapsed="false">
      <c r="A3667" s="21" t="s">
        <v>52</v>
      </c>
      <c r="B3667" s="24" t="n">
        <v>2</v>
      </c>
      <c r="C3667" s="31" t="s">
        <v>56</v>
      </c>
      <c r="D3667" s="31" t="n">
        <v>54292</v>
      </c>
      <c r="E3667" s="24" t="s">
        <v>113</v>
      </c>
      <c r="F3667" s="15" t="n">
        <v>0</v>
      </c>
      <c r="G3667" s="15" t="n">
        <v>0</v>
      </c>
      <c r="H3667" s="2" t="n">
        <f aca="false">MAX(I3667:J3667)</f>
        <v>1</v>
      </c>
      <c r="I3667" s="15" t="n">
        <v>0</v>
      </c>
      <c r="J3667" s="15" t="n">
        <v>1</v>
      </c>
      <c r="L3667" s="15" t="n">
        <v>70</v>
      </c>
      <c r="M3667" s="25" t="n">
        <v>5.04152884</v>
      </c>
      <c r="N3667" s="0" t="str">
        <f aca="false">A3667&amp;"_"&amp;B3667</f>
        <v>MAW751_2</v>
      </c>
      <c r="O3667" s="0" t="n">
        <f aca="false">HLOOKUP(N3667,UP!$C$15:$AH$16,2,0)</f>
        <v>0</v>
      </c>
    </row>
    <row r="3668" customFormat="false" ht="15.75" hidden="false" customHeight="true" outlineLevel="0" collapsed="false">
      <c r="A3668" s="21" t="s">
        <v>44</v>
      </c>
      <c r="B3668" s="22" t="n">
        <v>1</v>
      </c>
      <c r="C3668" s="23" t="s">
        <v>56</v>
      </c>
      <c r="D3668" s="23" t="n">
        <v>29725</v>
      </c>
      <c r="E3668" s="24" t="n">
        <v>3</v>
      </c>
      <c r="F3668" s="15" t="n">
        <f aca="false">IF(ISERROR(SEARCH("2",E3668)),0,1)</f>
        <v>0</v>
      </c>
      <c r="G3668" s="15" t="n">
        <v>0</v>
      </c>
      <c r="H3668" s="2" t="n">
        <f aca="false">MAX(I3668:J3668)</f>
        <v>1</v>
      </c>
      <c r="I3668" s="15" t="n">
        <v>0</v>
      </c>
      <c r="J3668" s="15" t="n">
        <v>1</v>
      </c>
      <c r="L3668" s="15" t="n">
        <v>75</v>
      </c>
      <c r="M3668" s="25" t="n">
        <v>5.79997425</v>
      </c>
      <c r="N3668" s="0" t="str">
        <f aca="false">A3668&amp;"_"&amp;B3668</f>
        <v>MAW752_1</v>
      </c>
      <c r="O3668" s="0" t="n">
        <f aca="false">HLOOKUP(N3668,UP!$C$15:$AH$16,2,0)</f>
        <v>0</v>
      </c>
    </row>
    <row r="3669" customFormat="false" ht="15.75" hidden="false" customHeight="true" outlineLevel="0" collapsed="false">
      <c r="A3669" s="21" t="s">
        <v>44</v>
      </c>
      <c r="B3669" s="77" t="n">
        <v>1</v>
      </c>
      <c r="C3669" s="78" t="s">
        <v>66</v>
      </c>
      <c r="D3669" s="78" t="n">
        <v>29074</v>
      </c>
      <c r="E3669" s="24" t="n">
        <v>3</v>
      </c>
      <c r="F3669" s="15" t="n">
        <f aca="false">IF(ISERROR(SEARCH("2",E3669)),0,1)</f>
        <v>0</v>
      </c>
      <c r="G3669" s="15" t="n">
        <v>0</v>
      </c>
      <c r="H3669" s="2" t="n">
        <f aca="false">MAX(I3669:J3669)</f>
        <v>1</v>
      </c>
      <c r="I3669" s="15" t="n">
        <v>0</v>
      </c>
      <c r="J3669" s="15" t="n">
        <v>1</v>
      </c>
      <c r="L3669" s="15" t="n">
        <v>75</v>
      </c>
      <c r="M3669" s="25" t="n">
        <v>5.79997425</v>
      </c>
      <c r="N3669" s="0" t="str">
        <f aca="false">A3669&amp;"_"&amp;B3669</f>
        <v>MAW752_1</v>
      </c>
      <c r="O3669" s="0" t="n">
        <f aca="false">HLOOKUP(N3669,UP!$C$15:$AH$16,2,0)</f>
        <v>0</v>
      </c>
    </row>
    <row r="3670" customFormat="false" ht="15.75" hidden="false" customHeight="true" outlineLevel="0" collapsed="false">
      <c r="A3670" s="21" t="s">
        <v>44</v>
      </c>
      <c r="B3670" s="22" t="n">
        <v>1</v>
      </c>
      <c r="C3670" s="23" t="s">
        <v>56</v>
      </c>
      <c r="D3670" s="23" t="n">
        <v>29527</v>
      </c>
      <c r="E3670" s="24" t="n">
        <v>3</v>
      </c>
      <c r="F3670" s="15" t="n">
        <f aca="false">IF(ISERROR(SEARCH("2",E3670)),0,1)</f>
        <v>0</v>
      </c>
      <c r="G3670" s="15" t="n">
        <v>0</v>
      </c>
      <c r="H3670" s="2" t="n">
        <f aca="false">MAX(I3670:J3670)</f>
        <v>1</v>
      </c>
      <c r="I3670" s="15" t="n">
        <v>0</v>
      </c>
      <c r="J3670" s="15" t="n">
        <v>1</v>
      </c>
      <c r="L3670" s="15" t="n">
        <v>75</v>
      </c>
      <c r="M3670" s="25" t="n">
        <v>5.79997425</v>
      </c>
      <c r="N3670" s="0" t="str">
        <f aca="false">A3670&amp;"_"&amp;B3670</f>
        <v>MAW752_1</v>
      </c>
      <c r="O3670" s="0" t="n">
        <f aca="false">HLOOKUP(N3670,UP!$C$15:$AH$16,2,0)</f>
        <v>0</v>
      </c>
    </row>
    <row r="3671" customFormat="false" ht="15.75" hidden="false" customHeight="true" outlineLevel="0" collapsed="false">
      <c r="A3671" s="21" t="s">
        <v>44</v>
      </c>
      <c r="B3671" s="22" t="n">
        <v>1</v>
      </c>
      <c r="C3671" s="23" t="s">
        <v>56</v>
      </c>
      <c r="D3671" s="23" t="n">
        <v>54427</v>
      </c>
      <c r="E3671" s="24" t="n">
        <v>3</v>
      </c>
      <c r="F3671" s="15" t="n">
        <f aca="false">IF(ISERROR(SEARCH("2",E3671)),0,1)</f>
        <v>0</v>
      </c>
      <c r="G3671" s="15" t="n">
        <v>0</v>
      </c>
      <c r="H3671" s="2" t="n">
        <f aca="false">MAX(I3671:J3671)</f>
        <v>1</v>
      </c>
      <c r="I3671" s="15" t="n">
        <v>0</v>
      </c>
      <c r="J3671" s="15" t="n">
        <v>1</v>
      </c>
      <c r="L3671" s="15" t="n">
        <v>75</v>
      </c>
      <c r="M3671" s="25" t="n">
        <v>5.79997425</v>
      </c>
      <c r="N3671" s="0" t="str">
        <f aca="false">A3671&amp;"_"&amp;B3671</f>
        <v>MAW752_1</v>
      </c>
      <c r="O3671" s="0" t="n">
        <f aca="false">HLOOKUP(N3671,UP!$C$15:$AH$16,2,0)</f>
        <v>0</v>
      </c>
    </row>
    <row r="3672" customFormat="false" ht="15.75" hidden="false" customHeight="true" outlineLevel="0" collapsed="false">
      <c r="A3672" s="21" t="s">
        <v>62</v>
      </c>
      <c r="B3672" s="36" t="n">
        <v>2</v>
      </c>
      <c r="C3672" s="37" t="s">
        <v>56</v>
      </c>
      <c r="D3672" s="38" t="n">
        <v>6043</v>
      </c>
      <c r="E3672" s="24" t="s">
        <v>113</v>
      </c>
      <c r="F3672" s="15" t="n">
        <f aca="false">IF(ISERROR(SEARCH("2",E3672)),0,1)</f>
        <v>0</v>
      </c>
      <c r="G3672" s="15" t="n">
        <v>0</v>
      </c>
      <c r="H3672" s="2" t="n">
        <f aca="false">MAX(I3672:J3672)</f>
        <v>1</v>
      </c>
      <c r="I3672" s="15" t="n">
        <v>0</v>
      </c>
      <c r="J3672" s="15" t="n">
        <v>1</v>
      </c>
      <c r="L3672" s="15" t="n">
        <v>75</v>
      </c>
      <c r="M3672" s="25" t="n">
        <v>5.79997425</v>
      </c>
      <c r="N3672" s="0" t="str">
        <f aca="false">A3672&amp;"_"&amp;B3672</f>
        <v>MAW753_2</v>
      </c>
      <c r="O3672" s="0" t="n">
        <f aca="false">HLOOKUP(N3672,UP!$C$15:$AH$16,2,0)</f>
        <v>0</v>
      </c>
    </row>
    <row r="3673" customFormat="false" ht="15.75" hidden="false" customHeight="true" outlineLevel="0" collapsed="false">
      <c r="A3673" s="21" t="s">
        <v>47</v>
      </c>
      <c r="B3673" s="26" t="n">
        <v>1</v>
      </c>
      <c r="C3673" s="27" t="s">
        <v>56</v>
      </c>
      <c r="D3673" s="27" t="n">
        <v>876</v>
      </c>
      <c r="E3673" s="24" t="s">
        <v>113</v>
      </c>
      <c r="F3673" s="15" t="n">
        <v>0</v>
      </c>
      <c r="G3673" s="15" t="n">
        <v>0</v>
      </c>
      <c r="H3673" s="2" t="n">
        <f aca="false">MAX(I3673:J3673)</f>
        <v>1</v>
      </c>
      <c r="I3673" s="15" t="n">
        <v>0</v>
      </c>
      <c r="J3673" s="15" t="n">
        <v>1</v>
      </c>
      <c r="L3673" s="15" t="n">
        <v>75</v>
      </c>
      <c r="M3673" s="25" t="n">
        <v>5.79997425</v>
      </c>
      <c r="N3673" s="0" t="str">
        <f aca="false">A3673&amp;"_"&amp;B3673</f>
        <v>MAW744_1</v>
      </c>
      <c r="O3673" s="0" t="n">
        <f aca="false">HLOOKUP(N3673,UP!$C$15:$AH$16,2,0)</f>
        <v>0</v>
      </c>
    </row>
    <row r="3674" customFormat="false" ht="15.75" hidden="false" customHeight="true" outlineLevel="0" collapsed="false">
      <c r="A3674" s="21" t="s">
        <v>47</v>
      </c>
      <c r="B3674" s="26" t="n">
        <v>1</v>
      </c>
      <c r="C3674" s="27" t="s">
        <v>57</v>
      </c>
      <c r="D3674" s="27" t="n">
        <v>718</v>
      </c>
      <c r="E3674" s="24" t="s">
        <v>113</v>
      </c>
      <c r="F3674" s="15" t="n">
        <v>0</v>
      </c>
      <c r="G3674" s="15" t="n">
        <v>0</v>
      </c>
      <c r="H3674" s="2" t="n">
        <f aca="false">MAX(I3674:J3674)</f>
        <v>1</v>
      </c>
      <c r="I3674" s="15" t="n">
        <v>0</v>
      </c>
      <c r="J3674" s="15" t="n">
        <v>1</v>
      </c>
      <c r="L3674" s="15" t="n">
        <v>75</v>
      </c>
      <c r="M3674" s="25" t="n">
        <v>5.79997425</v>
      </c>
      <c r="N3674" s="0" t="str">
        <f aca="false">A3674&amp;"_"&amp;B3674</f>
        <v>MAW744_1</v>
      </c>
      <c r="O3674" s="0" t="n">
        <f aca="false">HLOOKUP(N3674,UP!$C$15:$AH$16,2,0)</f>
        <v>0</v>
      </c>
    </row>
    <row r="3675" customFormat="false" ht="15.75" hidden="false" customHeight="true" outlineLevel="0" collapsed="false">
      <c r="A3675" s="21" t="s">
        <v>55</v>
      </c>
      <c r="B3675" s="26" t="n">
        <v>2</v>
      </c>
      <c r="C3675" s="27" t="s">
        <v>56</v>
      </c>
      <c r="D3675" s="27" t="n">
        <v>1390</v>
      </c>
      <c r="E3675" s="24" t="s">
        <v>113</v>
      </c>
      <c r="F3675" s="15" t="n">
        <v>0</v>
      </c>
      <c r="G3675" s="15" t="n">
        <v>0</v>
      </c>
      <c r="H3675" s="2" t="n">
        <f aca="false">MAX(I3675:J3675)</f>
        <v>1</v>
      </c>
      <c r="I3675" s="15" t="n">
        <v>0</v>
      </c>
      <c r="J3675" s="15" t="n">
        <v>1</v>
      </c>
      <c r="L3675" s="15" t="n">
        <v>75</v>
      </c>
      <c r="M3675" s="25" t="n">
        <v>5.79997425</v>
      </c>
      <c r="N3675" s="0" t="str">
        <f aca="false">A3675&amp;"_"&amp;B3675</f>
        <v>MAW745_2</v>
      </c>
      <c r="O3675" s="0" t="n">
        <f aca="false">HLOOKUP(N3675,UP!$C$15:$AH$16,2,0)</f>
        <v>0</v>
      </c>
    </row>
    <row r="3676" customFormat="false" ht="15.75" hidden="false" customHeight="true" outlineLevel="0" collapsed="false">
      <c r="A3676" s="21" t="s">
        <v>55</v>
      </c>
      <c r="B3676" s="26" t="n">
        <v>2</v>
      </c>
      <c r="C3676" s="27" t="s">
        <v>56</v>
      </c>
      <c r="D3676" s="27" t="n">
        <v>1608</v>
      </c>
      <c r="E3676" s="24" t="s">
        <v>113</v>
      </c>
      <c r="F3676" s="15" t="n">
        <v>0</v>
      </c>
      <c r="G3676" s="15" t="n">
        <v>0</v>
      </c>
      <c r="H3676" s="2" t="n">
        <f aca="false">MAX(I3676:J3676)</f>
        <v>1</v>
      </c>
      <c r="I3676" s="15" t="n">
        <v>0</v>
      </c>
      <c r="J3676" s="15" t="n">
        <v>1</v>
      </c>
      <c r="L3676" s="15" t="n">
        <v>75</v>
      </c>
      <c r="M3676" s="25" t="n">
        <v>5.79997425</v>
      </c>
      <c r="N3676" s="0" t="str">
        <f aca="false">A3676&amp;"_"&amp;B3676</f>
        <v>MAW745_2</v>
      </c>
      <c r="O3676" s="0" t="n">
        <f aca="false">HLOOKUP(N3676,UP!$C$15:$AH$16,2,0)</f>
        <v>0</v>
      </c>
    </row>
    <row r="3677" customFormat="false" ht="15.75" hidden="false" customHeight="true" outlineLevel="0" collapsed="false">
      <c r="A3677" s="21" t="s">
        <v>55</v>
      </c>
      <c r="B3677" s="26" t="n">
        <v>2</v>
      </c>
      <c r="C3677" s="27" t="s">
        <v>56</v>
      </c>
      <c r="D3677" s="27" t="n">
        <v>1323</v>
      </c>
      <c r="E3677" s="24" t="s">
        <v>113</v>
      </c>
      <c r="F3677" s="15" t="n">
        <v>0</v>
      </c>
      <c r="G3677" s="15" t="n">
        <v>0</v>
      </c>
      <c r="H3677" s="2" t="n">
        <f aca="false">MAX(I3677:J3677)</f>
        <v>1</v>
      </c>
      <c r="I3677" s="15" t="n">
        <v>0</v>
      </c>
      <c r="J3677" s="15" t="n">
        <v>1</v>
      </c>
      <c r="L3677" s="15" t="n">
        <v>75</v>
      </c>
      <c r="M3677" s="25" t="n">
        <v>5.79997425</v>
      </c>
      <c r="N3677" s="0" t="str">
        <f aca="false">A3677&amp;"_"&amp;B3677</f>
        <v>MAW745_2</v>
      </c>
      <c r="O3677" s="0" t="n">
        <f aca="false">HLOOKUP(N3677,UP!$C$15:$AH$16,2,0)</f>
        <v>0</v>
      </c>
    </row>
    <row r="3678" customFormat="false" ht="15.75" hidden="false" customHeight="true" outlineLevel="0" collapsed="false">
      <c r="A3678" s="21" t="s">
        <v>55</v>
      </c>
      <c r="B3678" s="26" t="n">
        <v>1</v>
      </c>
      <c r="C3678" s="27" t="s">
        <v>57</v>
      </c>
      <c r="D3678" s="27" t="n">
        <v>1426</v>
      </c>
      <c r="E3678" s="24" t="s">
        <v>113</v>
      </c>
      <c r="F3678" s="15" t="n">
        <v>0</v>
      </c>
      <c r="G3678" s="15" t="n">
        <v>0</v>
      </c>
      <c r="H3678" s="2" t="n">
        <f aca="false">MAX(I3678:J3678)</f>
        <v>1</v>
      </c>
      <c r="I3678" s="15" t="n">
        <v>0</v>
      </c>
      <c r="J3678" s="15" t="n">
        <v>1</v>
      </c>
      <c r="L3678" s="15" t="n">
        <v>75</v>
      </c>
      <c r="M3678" s="25" t="n">
        <v>5.79997425</v>
      </c>
      <c r="N3678" s="0" t="str">
        <f aca="false">A3678&amp;"_"&amp;B3678</f>
        <v>MAW745_1</v>
      </c>
      <c r="O3678" s="0" t="n">
        <f aca="false">HLOOKUP(N3678,UP!$C$15:$AH$16,2,0)</f>
        <v>0</v>
      </c>
    </row>
    <row r="3679" customFormat="false" ht="15.75" hidden="false" customHeight="true" outlineLevel="0" collapsed="false">
      <c r="A3679" s="21" t="s">
        <v>55</v>
      </c>
      <c r="B3679" s="26" t="n">
        <v>1</v>
      </c>
      <c r="C3679" s="27" t="s">
        <v>57</v>
      </c>
      <c r="D3679" s="27" t="n">
        <v>1430</v>
      </c>
      <c r="E3679" s="24" t="s">
        <v>113</v>
      </c>
      <c r="F3679" s="15" t="n">
        <v>0</v>
      </c>
      <c r="G3679" s="15" t="n">
        <v>0</v>
      </c>
      <c r="H3679" s="2" t="n">
        <f aca="false">MAX(I3679:J3679)</f>
        <v>1</v>
      </c>
      <c r="I3679" s="15" t="n">
        <v>0</v>
      </c>
      <c r="J3679" s="15" t="n">
        <v>1</v>
      </c>
      <c r="L3679" s="15" t="n">
        <v>75</v>
      </c>
      <c r="M3679" s="25" t="n">
        <v>5.79997425</v>
      </c>
      <c r="N3679" s="0" t="str">
        <f aca="false">A3679&amp;"_"&amp;B3679</f>
        <v>MAW745_1</v>
      </c>
      <c r="O3679" s="0" t="n">
        <f aca="false">HLOOKUP(N3679,UP!$C$15:$AH$16,2,0)</f>
        <v>0</v>
      </c>
    </row>
    <row r="3680" customFormat="false" ht="15.75" hidden="false" customHeight="true" outlineLevel="0" collapsed="false">
      <c r="A3680" s="21" t="s">
        <v>49</v>
      </c>
      <c r="B3680" s="28" t="n">
        <v>3</v>
      </c>
      <c r="C3680" s="29" t="s">
        <v>58</v>
      </c>
      <c r="D3680" s="30" t="n">
        <v>4713</v>
      </c>
      <c r="E3680" s="24" t="s">
        <v>113</v>
      </c>
      <c r="F3680" s="15" t="n">
        <v>0</v>
      </c>
      <c r="G3680" s="15" t="n">
        <v>0</v>
      </c>
      <c r="H3680" s="2" t="n">
        <f aca="false">MAX(I3680:J3680)</f>
        <v>1</v>
      </c>
      <c r="I3680" s="15" t="n">
        <v>0</v>
      </c>
      <c r="J3680" s="15" t="n">
        <v>1</v>
      </c>
      <c r="L3680" s="15" t="n">
        <v>75</v>
      </c>
      <c r="M3680" s="25" t="n">
        <v>5.79997425</v>
      </c>
      <c r="N3680" s="0" t="str">
        <f aca="false">A3680&amp;"_"&amp;B3680</f>
        <v>MAW746_3</v>
      </c>
      <c r="O3680" s="0" t="n">
        <f aca="false">HLOOKUP(N3680,UP!$C$15:$AH$16,2,0)</f>
        <v>1</v>
      </c>
    </row>
    <row r="3681" customFormat="false" ht="15.75" hidden="false" customHeight="true" outlineLevel="0" collapsed="false">
      <c r="A3681" s="21" t="s">
        <v>49</v>
      </c>
      <c r="B3681" s="28" t="n">
        <v>2</v>
      </c>
      <c r="C3681" s="29" t="s">
        <v>57</v>
      </c>
      <c r="D3681" s="30" t="n">
        <v>4621</v>
      </c>
      <c r="E3681" s="24" t="s">
        <v>113</v>
      </c>
      <c r="F3681" s="15" t="n">
        <v>0</v>
      </c>
      <c r="G3681" s="15" t="n">
        <v>0</v>
      </c>
      <c r="H3681" s="2" t="n">
        <f aca="false">MAX(I3681:J3681)</f>
        <v>1</v>
      </c>
      <c r="I3681" s="15" t="n">
        <v>0</v>
      </c>
      <c r="J3681" s="15" t="n">
        <v>1</v>
      </c>
      <c r="L3681" s="15" t="n">
        <v>75</v>
      </c>
      <c r="M3681" s="25" t="n">
        <v>5.79997425</v>
      </c>
      <c r="N3681" s="0" t="str">
        <f aca="false">A3681&amp;"_"&amp;B3681</f>
        <v>MAW746_2</v>
      </c>
      <c r="O3681" s="0" t="n">
        <f aca="false">HLOOKUP(N3681,UP!$C$15:$AH$16,2,0)</f>
        <v>1</v>
      </c>
    </row>
    <row r="3682" customFormat="false" ht="15.75" hidden="false" customHeight="true" outlineLevel="0" collapsed="false">
      <c r="A3682" s="21" t="s">
        <v>49</v>
      </c>
      <c r="B3682" s="28" t="n">
        <v>2</v>
      </c>
      <c r="C3682" s="29" t="s">
        <v>57</v>
      </c>
      <c r="D3682" s="30" t="n">
        <v>4293</v>
      </c>
      <c r="E3682" s="24" t="s">
        <v>113</v>
      </c>
      <c r="F3682" s="15" t="n">
        <v>0</v>
      </c>
      <c r="G3682" s="15" t="n">
        <v>0</v>
      </c>
      <c r="H3682" s="2" t="n">
        <f aca="false">MAX(I3682:J3682)</f>
        <v>1</v>
      </c>
      <c r="I3682" s="15" t="n">
        <v>0</v>
      </c>
      <c r="J3682" s="15" t="n">
        <v>1</v>
      </c>
      <c r="L3682" s="15" t="n">
        <v>75</v>
      </c>
      <c r="M3682" s="25" t="n">
        <v>5.79997425</v>
      </c>
      <c r="N3682" s="0" t="str">
        <f aca="false">A3682&amp;"_"&amp;B3682</f>
        <v>MAW746_2</v>
      </c>
      <c r="O3682" s="0" t="n">
        <f aca="false">HLOOKUP(N3682,UP!$C$15:$AH$16,2,0)</f>
        <v>1</v>
      </c>
    </row>
    <row r="3683" customFormat="false" ht="15.75" hidden="false" customHeight="true" outlineLevel="0" collapsed="false">
      <c r="A3683" s="21" t="s">
        <v>59</v>
      </c>
      <c r="B3683" s="28" t="n">
        <v>1</v>
      </c>
      <c r="C3683" s="34" t="s">
        <v>56</v>
      </c>
      <c r="D3683" s="34" t="n">
        <v>8539</v>
      </c>
      <c r="E3683" s="24" t="s">
        <v>113</v>
      </c>
      <c r="F3683" s="15" t="n">
        <v>0</v>
      </c>
      <c r="G3683" s="15" t="n">
        <v>0</v>
      </c>
      <c r="H3683" s="2" t="n">
        <f aca="false">MAX(I3683:J3683)</f>
        <v>1</v>
      </c>
      <c r="I3683" s="15" t="n">
        <v>0</v>
      </c>
      <c r="J3683" s="15" t="n">
        <v>1</v>
      </c>
      <c r="L3683" s="15" t="n">
        <v>75</v>
      </c>
      <c r="M3683" s="25" t="n">
        <v>5.79997425</v>
      </c>
      <c r="N3683" s="0" t="str">
        <f aca="false">A3683&amp;"_"&amp;B3683</f>
        <v>MAW748_1</v>
      </c>
      <c r="O3683" s="0" t="n">
        <f aca="false">HLOOKUP(N3683,UP!$C$15:$AH$16,2,0)</f>
        <v>0</v>
      </c>
    </row>
    <row r="3684" customFormat="false" ht="15.75" hidden="false" customHeight="true" outlineLevel="0" collapsed="false">
      <c r="A3684" s="21" t="s">
        <v>59</v>
      </c>
      <c r="B3684" s="28" t="n">
        <v>1</v>
      </c>
      <c r="C3684" s="34" t="s">
        <v>56</v>
      </c>
      <c r="D3684" s="34" t="n">
        <v>8542</v>
      </c>
      <c r="E3684" s="24" t="s">
        <v>113</v>
      </c>
      <c r="F3684" s="15" t="n">
        <v>0</v>
      </c>
      <c r="G3684" s="15" t="n">
        <v>0</v>
      </c>
      <c r="H3684" s="2" t="n">
        <f aca="false">MAX(I3684:J3684)</f>
        <v>1</v>
      </c>
      <c r="I3684" s="15" t="n">
        <v>0</v>
      </c>
      <c r="J3684" s="15" t="n">
        <v>1</v>
      </c>
      <c r="L3684" s="15" t="n">
        <v>75</v>
      </c>
      <c r="M3684" s="25" t="n">
        <v>5.79997425</v>
      </c>
      <c r="N3684" s="0" t="str">
        <f aca="false">A3684&amp;"_"&amp;B3684</f>
        <v>MAW748_1</v>
      </c>
      <c r="O3684" s="0" t="n">
        <f aca="false">HLOOKUP(N3684,UP!$C$15:$AH$16,2,0)</f>
        <v>0</v>
      </c>
    </row>
    <row r="3685" customFormat="false" ht="15.75" hidden="false" customHeight="true" outlineLevel="0" collapsed="false">
      <c r="A3685" s="21" t="s">
        <v>59</v>
      </c>
      <c r="B3685" s="28" t="n">
        <v>1</v>
      </c>
      <c r="C3685" s="34" t="s">
        <v>56</v>
      </c>
      <c r="D3685" s="34" t="n">
        <v>8530</v>
      </c>
      <c r="E3685" s="24" t="s">
        <v>113</v>
      </c>
      <c r="F3685" s="15" t="n">
        <v>0</v>
      </c>
      <c r="G3685" s="15" t="n">
        <v>0</v>
      </c>
      <c r="H3685" s="2" t="n">
        <f aca="false">MAX(I3685:J3685)</f>
        <v>1</v>
      </c>
      <c r="I3685" s="15" t="n">
        <v>0</v>
      </c>
      <c r="J3685" s="15" t="n">
        <v>1</v>
      </c>
      <c r="L3685" s="15" t="n">
        <v>75</v>
      </c>
      <c r="M3685" s="25" t="n">
        <v>5.79997425</v>
      </c>
      <c r="N3685" s="0" t="str">
        <f aca="false">A3685&amp;"_"&amp;B3685</f>
        <v>MAW748_1</v>
      </c>
      <c r="O3685" s="0" t="n">
        <f aca="false">HLOOKUP(N3685,UP!$C$15:$AH$16,2,0)</f>
        <v>0</v>
      </c>
    </row>
    <row r="3686" customFormat="false" ht="15.75" hidden="false" customHeight="true" outlineLevel="0" collapsed="false">
      <c r="A3686" s="21" t="s">
        <v>59</v>
      </c>
      <c r="B3686" s="28" t="n">
        <v>3</v>
      </c>
      <c r="C3686" s="39" t="s">
        <v>57</v>
      </c>
      <c r="D3686" s="39" t="n">
        <v>7734</v>
      </c>
      <c r="E3686" s="24" t="s">
        <v>113</v>
      </c>
      <c r="F3686" s="15" t="n">
        <v>0</v>
      </c>
      <c r="G3686" s="15" t="n">
        <v>0</v>
      </c>
      <c r="H3686" s="2" t="n">
        <f aca="false">MAX(I3686:J3686)</f>
        <v>1</v>
      </c>
      <c r="I3686" s="15" t="n">
        <v>0</v>
      </c>
      <c r="J3686" s="15" t="n">
        <v>1</v>
      </c>
      <c r="L3686" s="15" t="n">
        <v>75</v>
      </c>
      <c r="M3686" s="25" t="n">
        <v>5.79997425</v>
      </c>
      <c r="N3686" s="0" t="str">
        <f aca="false">A3686&amp;"_"&amp;B3686</f>
        <v>MAW748_3</v>
      </c>
      <c r="O3686" s="0" t="n">
        <f aca="false">HLOOKUP(N3686,UP!$C$15:$AH$16,2,0)</f>
        <v>0</v>
      </c>
    </row>
    <row r="3687" customFormat="false" ht="15.75" hidden="false" customHeight="true" outlineLevel="0" collapsed="false">
      <c r="A3687" s="21" t="s">
        <v>59</v>
      </c>
      <c r="B3687" s="28" t="n">
        <v>3</v>
      </c>
      <c r="C3687" s="39" t="s">
        <v>57</v>
      </c>
      <c r="D3687" s="39" t="n">
        <v>7983</v>
      </c>
      <c r="E3687" s="24" t="s">
        <v>113</v>
      </c>
      <c r="F3687" s="15" t="n">
        <v>0</v>
      </c>
      <c r="G3687" s="15" t="n">
        <v>0</v>
      </c>
      <c r="H3687" s="2" t="n">
        <f aca="false">MAX(I3687:J3687)</f>
        <v>1</v>
      </c>
      <c r="I3687" s="15" t="n">
        <v>0</v>
      </c>
      <c r="J3687" s="15" t="n">
        <v>1</v>
      </c>
      <c r="L3687" s="15" t="n">
        <v>75</v>
      </c>
      <c r="M3687" s="25" t="n">
        <v>5.79997425</v>
      </c>
      <c r="N3687" s="0" t="str">
        <f aca="false">A3687&amp;"_"&amp;B3687</f>
        <v>MAW748_3</v>
      </c>
      <c r="O3687" s="0" t="n">
        <f aca="false">HLOOKUP(N3687,UP!$C$15:$AH$16,2,0)</f>
        <v>0</v>
      </c>
    </row>
    <row r="3688" customFormat="false" ht="15.75" hidden="false" customHeight="true" outlineLevel="0" collapsed="false">
      <c r="A3688" s="21" t="s">
        <v>69</v>
      </c>
      <c r="B3688" s="12" t="n">
        <v>1</v>
      </c>
      <c r="C3688" s="44" t="s">
        <v>61</v>
      </c>
      <c r="D3688" s="44" t="n">
        <v>23506</v>
      </c>
      <c r="E3688" s="24" t="s">
        <v>113</v>
      </c>
      <c r="F3688" s="15" t="n">
        <v>0</v>
      </c>
      <c r="G3688" s="15" t="n">
        <v>0</v>
      </c>
      <c r="H3688" s="2" t="n">
        <f aca="false">MAX(I3688:J3688)</f>
        <v>1</v>
      </c>
      <c r="I3688" s="15" t="n">
        <v>0</v>
      </c>
      <c r="J3688" s="15" t="n">
        <v>1</v>
      </c>
      <c r="L3688" s="15" t="n">
        <v>75</v>
      </c>
      <c r="M3688" s="25" t="n">
        <v>5.79997425</v>
      </c>
      <c r="N3688" s="0" t="str">
        <f aca="false">A3688&amp;"_"&amp;B3688</f>
        <v>MAW750_1</v>
      </c>
      <c r="O3688" s="0" t="n">
        <f aca="false">HLOOKUP(N3688,UP!$C$15:$AH$16,2,0)</f>
        <v>0</v>
      </c>
    </row>
    <row r="3689" customFormat="false" ht="15.75" hidden="false" customHeight="true" outlineLevel="0" collapsed="false">
      <c r="A3689" s="21" t="s">
        <v>69</v>
      </c>
      <c r="B3689" s="12" t="n">
        <v>1</v>
      </c>
      <c r="C3689" s="44" t="s">
        <v>53</v>
      </c>
      <c r="D3689" s="44" t="n">
        <v>19708</v>
      </c>
      <c r="E3689" s="24" t="s">
        <v>113</v>
      </c>
      <c r="F3689" s="15" t="n">
        <v>0</v>
      </c>
      <c r="G3689" s="15" t="n">
        <v>0</v>
      </c>
      <c r="H3689" s="2" t="n">
        <f aca="false">MAX(I3689:J3689)</f>
        <v>1</v>
      </c>
      <c r="I3689" s="15" t="n">
        <v>0</v>
      </c>
      <c r="J3689" s="15" t="n">
        <v>1</v>
      </c>
      <c r="L3689" s="15" t="n">
        <v>75</v>
      </c>
      <c r="M3689" s="25" t="n">
        <v>5.79997425</v>
      </c>
      <c r="N3689" s="0" t="str">
        <f aca="false">A3689&amp;"_"&amp;B3689</f>
        <v>MAW750_1</v>
      </c>
      <c r="O3689" s="0" t="n">
        <f aca="false">HLOOKUP(N3689,UP!$C$15:$AH$16,2,0)</f>
        <v>0</v>
      </c>
    </row>
    <row r="3690" customFormat="false" ht="15.75" hidden="false" customHeight="true" outlineLevel="0" collapsed="false">
      <c r="A3690" s="21" t="s">
        <v>69</v>
      </c>
      <c r="B3690" s="12" t="n">
        <v>1</v>
      </c>
      <c r="C3690" s="44" t="s">
        <v>53</v>
      </c>
      <c r="D3690" s="44" t="n">
        <v>23381</v>
      </c>
      <c r="E3690" s="24" t="s">
        <v>113</v>
      </c>
      <c r="F3690" s="15" t="n">
        <v>0</v>
      </c>
      <c r="G3690" s="15" t="n">
        <v>0</v>
      </c>
      <c r="H3690" s="2" t="n">
        <f aca="false">MAX(I3690:J3690)</f>
        <v>1</v>
      </c>
      <c r="I3690" s="15" t="n">
        <v>0</v>
      </c>
      <c r="J3690" s="15" t="n">
        <v>1</v>
      </c>
      <c r="L3690" s="15" t="n">
        <v>75</v>
      </c>
      <c r="M3690" s="25" t="n">
        <v>5.79997425</v>
      </c>
      <c r="N3690" s="0" t="str">
        <f aca="false">A3690&amp;"_"&amp;B3690</f>
        <v>MAW750_1</v>
      </c>
      <c r="O3690" s="0" t="n">
        <f aca="false">HLOOKUP(N3690,UP!$C$15:$AH$16,2,0)</f>
        <v>0</v>
      </c>
    </row>
    <row r="3691" customFormat="false" ht="15.75" hidden="false" customHeight="true" outlineLevel="0" collapsed="false">
      <c r="A3691" s="21" t="s">
        <v>69</v>
      </c>
      <c r="B3691" s="12" t="n">
        <v>1</v>
      </c>
      <c r="C3691" s="44" t="s">
        <v>95</v>
      </c>
      <c r="D3691" s="44" t="n">
        <v>19304</v>
      </c>
      <c r="E3691" s="24" t="s">
        <v>113</v>
      </c>
      <c r="F3691" s="15" t="n">
        <v>0</v>
      </c>
      <c r="G3691" s="15" t="n">
        <v>0</v>
      </c>
      <c r="H3691" s="2" t="n">
        <f aca="false">MAX(I3691:J3691)</f>
        <v>1</v>
      </c>
      <c r="I3691" s="15" t="n">
        <v>0</v>
      </c>
      <c r="J3691" s="15" t="n">
        <v>1</v>
      </c>
      <c r="L3691" s="15" t="n">
        <v>75</v>
      </c>
      <c r="M3691" s="25" t="n">
        <v>5.79997425</v>
      </c>
      <c r="N3691" s="0" t="str">
        <f aca="false">A3691&amp;"_"&amp;B3691</f>
        <v>MAW750_1</v>
      </c>
      <c r="O3691" s="0" t="n">
        <f aca="false">HLOOKUP(N3691,UP!$C$15:$AH$16,2,0)</f>
        <v>0</v>
      </c>
    </row>
    <row r="3692" customFormat="false" ht="15.75" hidden="false" customHeight="true" outlineLevel="0" collapsed="false">
      <c r="A3692" s="21" t="s">
        <v>52</v>
      </c>
      <c r="B3692" s="32" t="n">
        <v>1</v>
      </c>
      <c r="C3692" s="33" t="s">
        <v>56</v>
      </c>
      <c r="D3692" s="33" t="n">
        <v>54388</v>
      </c>
      <c r="E3692" s="24" t="s">
        <v>113</v>
      </c>
      <c r="F3692" s="15" t="n">
        <v>0</v>
      </c>
      <c r="G3692" s="15" t="n">
        <v>0</v>
      </c>
      <c r="H3692" s="2" t="n">
        <f aca="false">MAX(I3692:J3692)</f>
        <v>1</v>
      </c>
      <c r="I3692" s="15" t="n">
        <v>0</v>
      </c>
      <c r="J3692" s="15" t="n">
        <v>1</v>
      </c>
      <c r="L3692" s="15" t="n">
        <v>75</v>
      </c>
      <c r="M3692" s="25" t="n">
        <v>5.79997425</v>
      </c>
      <c r="N3692" s="0" t="str">
        <f aca="false">A3692&amp;"_"&amp;B3692</f>
        <v>MAW751_1</v>
      </c>
      <c r="O3692" s="0" t="n">
        <f aca="false">HLOOKUP(N3692,UP!$C$15:$AH$16,2,0)</f>
        <v>0</v>
      </c>
    </row>
    <row r="3693" customFormat="false" ht="15.75" hidden="false" customHeight="true" outlineLevel="0" collapsed="false">
      <c r="A3693" s="21" t="s">
        <v>52</v>
      </c>
      <c r="B3693" s="32" t="n">
        <v>1</v>
      </c>
      <c r="C3693" s="33" t="s">
        <v>61</v>
      </c>
      <c r="D3693" s="33" t="n">
        <v>23890</v>
      </c>
      <c r="E3693" s="24" t="s">
        <v>113</v>
      </c>
      <c r="F3693" s="15" t="n">
        <v>0</v>
      </c>
      <c r="G3693" s="15" t="n">
        <v>0</v>
      </c>
      <c r="H3693" s="2" t="n">
        <f aca="false">MAX(I3693:J3693)</f>
        <v>1</v>
      </c>
      <c r="I3693" s="15" t="n">
        <v>0</v>
      </c>
      <c r="J3693" s="15" t="n">
        <v>1</v>
      </c>
      <c r="L3693" s="15" t="n">
        <v>75</v>
      </c>
      <c r="M3693" s="25" t="n">
        <v>5.79997425</v>
      </c>
      <c r="N3693" s="0" t="str">
        <f aca="false">A3693&amp;"_"&amp;B3693</f>
        <v>MAW751_1</v>
      </c>
      <c r="O3693" s="0" t="n">
        <f aca="false">HLOOKUP(N3693,UP!$C$15:$AH$16,2,0)</f>
        <v>0</v>
      </c>
    </row>
    <row r="3694" customFormat="false" ht="15.75" hidden="false" customHeight="true" outlineLevel="0" collapsed="false">
      <c r="A3694" s="21" t="s">
        <v>52</v>
      </c>
      <c r="B3694" s="32" t="n">
        <v>1</v>
      </c>
      <c r="C3694" s="33" t="s">
        <v>60</v>
      </c>
      <c r="D3694" s="33" t="n">
        <v>54807</v>
      </c>
      <c r="E3694" s="24" t="s">
        <v>113</v>
      </c>
      <c r="F3694" s="15" t="n">
        <v>0</v>
      </c>
      <c r="G3694" s="15" t="n">
        <v>0</v>
      </c>
      <c r="H3694" s="2" t="n">
        <f aca="false">MAX(I3694:J3694)</f>
        <v>1</v>
      </c>
      <c r="I3694" s="15" t="n">
        <v>0</v>
      </c>
      <c r="J3694" s="15" t="n">
        <v>1</v>
      </c>
      <c r="L3694" s="15" t="n">
        <v>75</v>
      </c>
      <c r="M3694" s="25" t="n">
        <v>5.79997425</v>
      </c>
      <c r="N3694" s="0" t="str">
        <f aca="false">A3694&amp;"_"&amp;B3694</f>
        <v>MAW751_1</v>
      </c>
      <c r="O3694" s="0" t="n">
        <f aca="false">HLOOKUP(N3694,UP!$C$15:$AH$16,2,0)</f>
        <v>0</v>
      </c>
    </row>
    <row r="3695" customFormat="false" ht="15.75" hidden="false" customHeight="true" outlineLevel="0" collapsed="false">
      <c r="A3695" s="21" t="s">
        <v>52</v>
      </c>
      <c r="B3695" s="24" t="n">
        <v>2</v>
      </c>
      <c r="C3695" s="31" t="s">
        <v>56</v>
      </c>
      <c r="D3695" s="31" t="n">
        <v>29016</v>
      </c>
      <c r="E3695" s="24" t="s">
        <v>113</v>
      </c>
      <c r="F3695" s="15" t="n">
        <v>0</v>
      </c>
      <c r="G3695" s="15" t="n">
        <v>0</v>
      </c>
      <c r="H3695" s="2" t="n">
        <f aca="false">MAX(I3695:J3695)</f>
        <v>1</v>
      </c>
      <c r="I3695" s="15" t="n">
        <v>0</v>
      </c>
      <c r="J3695" s="15" t="n">
        <v>1</v>
      </c>
      <c r="L3695" s="15" t="n">
        <v>75</v>
      </c>
      <c r="M3695" s="25" t="n">
        <v>5.79997425</v>
      </c>
      <c r="N3695" s="0" t="str">
        <f aca="false">A3695&amp;"_"&amp;B3695</f>
        <v>MAW751_2</v>
      </c>
      <c r="O3695" s="0" t="n">
        <f aca="false">HLOOKUP(N3695,UP!$C$15:$AH$16,2,0)</f>
        <v>0</v>
      </c>
    </row>
    <row r="3696" customFormat="false" ht="15.75" hidden="false" customHeight="true" outlineLevel="0" collapsed="false">
      <c r="A3696" s="21" t="s">
        <v>52</v>
      </c>
      <c r="B3696" s="24" t="n">
        <v>2</v>
      </c>
      <c r="C3696" s="31" t="s">
        <v>56</v>
      </c>
      <c r="D3696" s="31" t="n">
        <v>29064</v>
      </c>
      <c r="E3696" s="24" t="s">
        <v>113</v>
      </c>
      <c r="F3696" s="15" t="n">
        <v>0</v>
      </c>
      <c r="G3696" s="15" t="n">
        <v>0</v>
      </c>
      <c r="H3696" s="2" t="n">
        <f aca="false">MAX(I3696:J3696)</f>
        <v>1</v>
      </c>
      <c r="I3696" s="15" t="n">
        <v>0</v>
      </c>
      <c r="J3696" s="15" t="n">
        <v>1</v>
      </c>
      <c r="L3696" s="15" t="n">
        <v>75</v>
      </c>
      <c r="M3696" s="25" t="n">
        <v>5.79997425</v>
      </c>
      <c r="N3696" s="0" t="str">
        <f aca="false">A3696&amp;"_"&amp;B3696</f>
        <v>MAW751_2</v>
      </c>
      <c r="O3696" s="0" t="n">
        <f aca="false">HLOOKUP(N3696,UP!$C$15:$AH$16,2,0)</f>
        <v>0</v>
      </c>
    </row>
    <row r="3697" customFormat="false" ht="15.75" hidden="false" customHeight="true" outlineLevel="0" collapsed="false">
      <c r="A3697" s="21" t="s">
        <v>52</v>
      </c>
      <c r="B3697" s="24" t="n">
        <v>2</v>
      </c>
      <c r="C3697" s="31" t="s">
        <v>53</v>
      </c>
      <c r="D3697" s="31" t="n">
        <v>59069</v>
      </c>
      <c r="E3697" s="24" t="s">
        <v>113</v>
      </c>
      <c r="F3697" s="15" t="n">
        <v>0</v>
      </c>
      <c r="G3697" s="15" t="n">
        <v>0</v>
      </c>
      <c r="H3697" s="2" t="n">
        <f aca="false">MAX(I3697:J3697)</f>
        <v>1</v>
      </c>
      <c r="I3697" s="15" t="n">
        <v>0</v>
      </c>
      <c r="J3697" s="15" t="n">
        <v>1</v>
      </c>
      <c r="L3697" s="15" t="n">
        <v>75</v>
      </c>
      <c r="M3697" s="25" t="n">
        <v>5.79997425</v>
      </c>
      <c r="N3697" s="0" t="str">
        <f aca="false">A3697&amp;"_"&amp;B3697</f>
        <v>MAW751_2</v>
      </c>
      <c r="O3697" s="0" t="n">
        <f aca="false">HLOOKUP(N3697,UP!$C$15:$AH$16,2,0)</f>
        <v>0</v>
      </c>
    </row>
    <row r="3698" customFormat="false" ht="15.75" hidden="false" customHeight="true" outlineLevel="0" collapsed="false">
      <c r="A3698" s="21" t="s">
        <v>44</v>
      </c>
      <c r="B3698" s="22" t="n">
        <v>2</v>
      </c>
      <c r="C3698" s="23" t="s">
        <v>56</v>
      </c>
      <c r="D3698" s="23" t="n">
        <v>18018</v>
      </c>
      <c r="E3698" s="24" t="n">
        <v>3</v>
      </c>
      <c r="F3698" s="15" t="n">
        <f aca="false">IF(ISERROR(SEARCH("2",E3698)),0,1)</f>
        <v>0</v>
      </c>
      <c r="G3698" s="15" t="n">
        <v>0</v>
      </c>
      <c r="H3698" s="2" t="n">
        <f aca="false">MAX(I3698:J3698)</f>
        <v>1</v>
      </c>
      <c r="I3698" s="15" t="n">
        <v>0</v>
      </c>
      <c r="J3698" s="15" t="n">
        <v>1</v>
      </c>
      <c r="L3698" s="15" t="n">
        <v>80</v>
      </c>
      <c r="M3698" s="25" t="n">
        <v>6.61072624</v>
      </c>
      <c r="N3698" s="0" t="str">
        <f aca="false">A3698&amp;"_"&amp;B3698</f>
        <v>MAW752_2</v>
      </c>
      <c r="O3698" s="0" t="n">
        <f aca="false">HLOOKUP(N3698,UP!$C$15:$AH$16,2,0)</f>
        <v>0</v>
      </c>
    </row>
    <row r="3699" customFormat="false" ht="15.75" hidden="false" customHeight="true" outlineLevel="0" collapsed="false">
      <c r="A3699" s="21" t="s">
        <v>44</v>
      </c>
      <c r="B3699" s="22" t="n">
        <v>2</v>
      </c>
      <c r="C3699" s="23" t="s">
        <v>56</v>
      </c>
      <c r="D3699" s="23" t="n">
        <v>29422</v>
      </c>
      <c r="E3699" s="24" t="n">
        <v>3</v>
      </c>
      <c r="F3699" s="15" t="n">
        <f aca="false">IF(ISERROR(SEARCH("2",E3699)),0,1)</f>
        <v>0</v>
      </c>
      <c r="G3699" s="15" t="n">
        <v>0</v>
      </c>
      <c r="H3699" s="2" t="n">
        <f aca="false">MAX(I3699:J3699)</f>
        <v>1</v>
      </c>
      <c r="I3699" s="15" t="n">
        <v>0</v>
      </c>
      <c r="J3699" s="15" t="n">
        <v>1</v>
      </c>
      <c r="L3699" s="15" t="n">
        <v>80</v>
      </c>
      <c r="M3699" s="25" t="n">
        <v>6.61072624</v>
      </c>
      <c r="N3699" s="0" t="str">
        <f aca="false">A3699&amp;"_"&amp;B3699</f>
        <v>MAW752_2</v>
      </c>
      <c r="O3699" s="0" t="n">
        <f aca="false">HLOOKUP(N3699,UP!$C$15:$AH$16,2,0)</f>
        <v>0</v>
      </c>
    </row>
    <row r="3700" customFormat="false" ht="15.75" hidden="false" customHeight="true" outlineLevel="0" collapsed="false">
      <c r="A3700" s="21" t="s">
        <v>44</v>
      </c>
      <c r="B3700" s="22" t="n">
        <v>2</v>
      </c>
      <c r="C3700" s="23" t="s">
        <v>56</v>
      </c>
      <c r="D3700" s="23" t="n">
        <v>11370</v>
      </c>
      <c r="E3700" s="24" t="n">
        <v>3</v>
      </c>
      <c r="F3700" s="15" t="n">
        <f aca="false">IF(ISERROR(SEARCH("2",E3700)),0,1)</f>
        <v>0</v>
      </c>
      <c r="G3700" s="15" t="n">
        <v>0</v>
      </c>
      <c r="H3700" s="2" t="n">
        <f aca="false">MAX(I3700:J3700)</f>
        <v>1</v>
      </c>
      <c r="I3700" s="15" t="n">
        <v>0</v>
      </c>
      <c r="J3700" s="15" t="n">
        <v>1</v>
      </c>
      <c r="L3700" s="15" t="n">
        <v>80</v>
      </c>
      <c r="M3700" s="25" t="n">
        <v>6.61072624</v>
      </c>
      <c r="N3700" s="0" t="str">
        <f aca="false">A3700&amp;"_"&amp;B3700</f>
        <v>MAW752_2</v>
      </c>
      <c r="O3700" s="0" t="n">
        <f aca="false">HLOOKUP(N3700,UP!$C$15:$AH$16,2,0)</f>
        <v>0</v>
      </c>
    </row>
    <row r="3701" customFormat="false" ht="15.75" hidden="false" customHeight="true" outlineLevel="0" collapsed="false">
      <c r="A3701" s="21" t="s">
        <v>44</v>
      </c>
      <c r="B3701" s="22" t="n">
        <v>1</v>
      </c>
      <c r="C3701" s="23" t="s">
        <v>56</v>
      </c>
      <c r="D3701" s="23" t="n">
        <v>29524</v>
      </c>
      <c r="E3701" s="24" t="n">
        <v>3</v>
      </c>
      <c r="F3701" s="15" t="n">
        <f aca="false">IF(ISERROR(SEARCH("2",E3701)),0,1)</f>
        <v>0</v>
      </c>
      <c r="G3701" s="15" t="n">
        <v>0</v>
      </c>
      <c r="H3701" s="2" t="n">
        <f aca="false">MAX(I3701:J3701)</f>
        <v>1</v>
      </c>
      <c r="I3701" s="15" t="n">
        <v>0</v>
      </c>
      <c r="J3701" s="15" t="n">
        <v>1</v>
      </c>
      <c r="L3701" s="15" t="n">
        <v>80</v>
      </c>
      <c r="M3701" s="25" t="n">
        <v>6.61072624</v>
      </c>
      <c r="N3701" s="0" t="str">
        <f aca="false">A3701&amp;"_"&amp;B3701</f>
        <v>MAW752_1</v>
      </c>
      <c r="O3701" s="0" t="n">
        <f aca="false">HLOOKUP(N3701,UP!$C$15:$AH$16,2,0)</f>
        <v>0</v>
      </c>
    </row>
    <row r="3702" customFormat="false" ht="15.75" hidden="false" customHeight="true" outlineLevel="0" collapsed="false">
      <c r="A3702" s="21" t="s">
        <v>44</v>
      </c>
      <c r="B3702" s="22" t="n">
        <v>1</v>
      </c>
      <c r="C3702" s="23" t="s">
        <v>56</v>
      </c>
      <c r="D3702" s="23" t="n">
        <v>29736</v>
      </c>
      <c r="E3702" s="24" t="n">
        <v>3</v>
      </c>
      <c r="F3702" s="15" t="n">
        <f aca="false">IF(ISERROR(SEARCH("2",E3702)),0,1)</f>
        <v>0</v>
      </c>
      <c r="G3702" s="15" t="n">
        <v>0</v>
      </c>
      <c r="H3702" s="2" t="n">
        <f aca="false">MAX(I3702:J3702)</f>
        <v>1</v>
      </c>
      <c r="I3702" s="15" t="n">
        <v>0</v>
      </c>
      <c r="J3702" s="15" t="n">
        <v>1</v>
      </c>
      <c r="L3702" s="15" t="n">
        <v>80</v>
      </c>
      <c r="M3702" s="25" t="n">
        <v>6.61072624</v>
      </c>
      <c r="N3702" s="0" t="str">
        <f aca="false">A3702&amp;"_"&amp;B3702</f>
        <v>MAW752_1</v>
      </c>
      <c r="O3702" s="0" t="n">
        <f aca="false">HLOOKUP(N3702,UP!$C$15:$AH$16,2,0)</f>
        <v>0</v>
      </c>
    </row>
    <row r="3703" customFormat="false" ht="15.75" hidden="false" customHeight="true" outlineLevel="0" collapsed="false">
      <c r="A3703" s="21" t="s">
        <v>62</v>
      </c>
      <c r="B3703" s="36" t="n">
        <v>2</v>
      </c>
      <c r="C3703" s="37" t="s">
        <v>56</v>
      </c>
      <c r="D3703" s="38" t="n">
        <v>6646</v>
      </c>
      <c r="E3703" s="24" t="s">
        <v>113</v>
      </c>
      <c r="F3703" s="15" t="n">
        <f aca="false">IF(ISERROR(SEARCH("2",E3703)),0,1)</f>
        <v>0</v>
      </c>
      <c r="G3703" s="15" t="n">
        <v>0</v>
      </c>
      <c r="H3703" s="2" t="n">
        <f aca="false">MAX(I3703:J3703)</f>
        <v>1</v>
      </c>
      <c r="I3703" s="15" t="n">
        <v>0</v>
      </c>
      <c r="J3703" s="15" t="n">
        <v>1</v>
      </c>
      <c r="L3703" s="15" t="n">
        <v>80</v>
      </c>
      <c r="M3703" s="25" t="n">
        <v>6.61072624</v>
      </c>
      <c r="N3703" s="0" t="str">
        <f aca="false">A3703&amp;"_"&amp;B3703</f>
        <v>MAW753_2</v>
      </c>
      <c r="O3703" s="0" t="n">
        <f aca="false">HLOOKUP(N3703,UP!$C$15:$AH$16,2,0)</f>
        <v>0</v>
      </c>
    </row>
    <row r="3704" customFormat="false" ht="15.75" hidden="false" customHeight="true" outlineLevel="0" collapsed="false">
      <c r="A3704" s="21" t="s">
        <v>62</v>
      </c>
      <c r="B3704" s="36" t="n">
        <v>2</v>
      </c>
      <c r="C3704" s="37" t="s">
        <v>57</v>
      </c>
      <c r="D3704" s="38" t="n">
        <v>6604</v>
      </c>
      <c r="E3704" s="24" t="s">
        <v>113</v>
      </c>
      <c r="F3704" s="15" t="n">
        <f aca="false">IF(ISERROR(SEARCH("2",E3704)),0,1)</f>
        <v>0</v>
      </c>
      <c r="G3704" s="15" t="n">
        <v>0</v>
      </c>
      <c r="H3704" s="2" t="n">
        <f aca="false">MAX(I3704:J3704)</f>
        <v>1</v>
      </c>
      <c r="I3704" s="15" t="n">
        <v>0</v>
      </c>
      <c r="J3704" s="15" t="n">
        <v>1</v>
      </c>
      <c r="L3704" s="15" t="n">
        <v>80</v>
      </c>
      <c r="M3704" s="25" t="n">
        <v>6.61072624</v>
      </c>
      <c r="N3704" s="0" t="str">
        <f aca="false">A3704&amp;"_"&amp;B3704</f>
        <v>MAW753_2</v>
      </c>
      <c r="O3704" s="0" t="n">
        <f aca="false">HLOOKUP(N3704,UP!$C$15:$AH$16,2,0)</f>
        <v>0</v>
      </c>
    </row>
    <row r="3705" customFormat="false" ht="15.75" hidden="false" customHeight="true" outlineLevel="0" collapsed="false">
      <c r="A3705" s="21" t="s">
        <v>47</v>
      </c>
      <c r="B3705" s="26" t="n">
        <v>1</v>
      </c>
      <c r="C3705" s="27" t="s">
        <v>71</v>
      </c>
      <c r="D3705" s="27" t="n">
        <v>728</v>
      </c>
      <c r="E3705" s="24" t="s">
        <v>113</v>
      </c>
      <c r="F3705" s="15" t="n">
        <v>0</v>
      </c>
      <c r="G3705" s="15" t="n">
        <v>0</v>
      </c>
      <c r="H3705" s="2" t="n">
        <f aca="false">MAX(I3705:J3705)</f>
        <v>1</v>
      </c>
      <c r="I3705" s="15" t="n">
        <v>0</v>
      </c>
      <c r="J3705" s="15" t="n">
        <v>1</v>
      </c>
      <c r="L3705" s="15" t="n">
        <v>80</v>
      </c>
      <c r="M3705" s="25" t="n">
        <v>6.61072624</v>
      </c>
      <c r="N3705" s="0" t="str">
        <f aca="false">A3705&amp;"_"&amp;B3705</f>
        <v>MAW744_1</v>
      </c>
      <c r="O3705" s="0" t="n">
        <f aca="false">HLOOKUP(N3705,UP!$C$15:$AH$16,2,0)</f>
        <v>0</v>
      </c>
    </row>
    <row r="3706" customFormat="false" ht="15.75" hidden="false" customHeight="true" outlineLevel="0" collapsed="false">
      <c r="A3706" s="21" t="s">
        <v>47</v>
      </c>
      <c r="B3706" s="26" t="n">
        <v>1</v>
      </c>
      <c r="C3706" s="27" t="s">
        <v>56</v>
      </c>
      <c r="D3706" s="27" t="n">
        <v>719</v>
      </c>
      <c r="E3706" s="24" t="s">
        <v>113</v>
      </c>
      <c r="F3706" s="15" t="n">
        <v>0</v>
      </c>
      <c r="G3706" s="15" t="n">
        <v>0</v>
      </c>
      <c r="H3706" s="2" t="n">
        <f aca="false">MAX(I3706:J3706)</f>
        <v>1</v>
      </c>
      <c r="I3706" s="15" t="n">
        <v>0</v>
      </c>
      <c r="J3706" s="15" t="n">
        <v>1</v>
      </c>
      <c r="L3706" s="15" t="n">
        <v>80</v>
      </c>
      <c r="M3706" s="25" t="n">
        <v>6.61072624</v>
      </c>
      <c r="N3706" s="0" t="str">
        <f aca="false">A3706&amp;"_"&amp;B3706</f>
        <v>MAW744_1</v>
      </c>
      <c r="O3706" s="0" t="n">
        <f aca="false">HLOOKUP(N3706,UP!$C$15:$AH$16,2,0)</f>
        <v>0</v>
      </c>
    </row>
    <row r="3707" customFormat="false" ht="15.75" hidden="false" customHeight="true" outlineLevel="0" collapsed="false">
      <c r="A3707" s="21" t="s">
        <v>55</v>
      </c>
      <c r="B3707" s="26" t="n">
        <v>2</v>
      </c>
      <c r="C3707" s="27" t="s">
        <v>56</v>
      </c>
      <c r="D3707" s="27" t="n">
        <v>1363</v>
      </c>
      <c r="E3707" s="24" t="s">
        <v>113</v>
      </c>
      <c r="F3707" s="15" t="n">
        <v>0</v>
      </c>
      <c r="G3707" s="15" t="n">
        <v>0</v>
      </c>
      <c r="H3707" s="2" t="n">
        <f aca="false">MAX(I3707:J3707)</f>
        <v>1</v>
      </c>
      <c r="I3707" s="15" t="n">
        <v>0</v>
      </c>
      <c r="J3707" s="15" t="n">
        <v>1</v>
      </c>
      <c r="L3707" s="15" t="n">
        <v>80</v>
      </c>
      <c r="M3707" s="25" t="n">
        <v>6.61072624</v>
      </c>
      <c r="N3707" s="0" t="str">
        <f aca="false">A3707&amp;"_"&amp;B3707</f>
        <v>MAW745_2</v>
      </c>
      <c r="O3707" s="0" t="n">
        <f aca="false">HLOOKUP(N3707,UP!$C$15:$AH$16,2,0)</f>
        <v>0</v>
      </c>
    </row>
    <row r="3708" customFormat="false" ht="15.75" hidden="false" customHeight="true" outlineLevel="0" collapsed="false">
      <c r="A3708" s="21" t="s">
        <v>55</v>
      </c>
      <c r="B3708" s="26" t="n">
        <v>2</v>
      </c>
      <c r="C3708" s="27" t="s">
        <v>56</v>
      </c>
      <c r="D3708" s="27" t="n">
        <v>1518</v>
      </c>
      <c r="E3708" s="24" t="s">
        <v>113</v>
      </c>
      <c r="F3708" s="15" t="n">
        <v>0</v>
      </c>
      <c r="G3708" s="15" t="n">
        <v>0</v>
      </c>
      <c r="H3708" s="2" t="n">
        <f aca="false">MAX(I3708:J3708)</f>
        <v>1</v>
      </c>
      <c r="I3708" s="15" t="n">
        <v>0</v>
      </c>
      <c r="J3708" s="15" t="n">
        <v>1</v>
      </c>
      <c r="L3708" s="15" t="n">
        <v>80</v>
      </c>
      <c r="M3708" s="25" t="n">
        <v>6.61072624</v>
      </c>
      <c r="N3708" s="0" t="str">
        <f aca="false">A3708&amp;"_"&amp;B3708</f>
        <v>MAW745_2</v>
      </c>
      <c r="O3708" s="0" t="n">
        <f aca="false">HLOOKUP(N3708,UP!$C$15:$AH$16,2,0)</f>
        <v>0</v>
      </c>
    </row>
    <row r="3709" customFormat="false" ht="15.75" hidden="false" customHeight="true" outlineLevel="0" collapsed="false">
      <c r="A3709" s="21" t="s">
        <v>55</v>
      </c>
      <c r="B3709" s="26" t="n">
        <v>2</v>
      </c>
      <c r="C3709" s="27" t="s">
        <v>53</v>
      </c>
      <c r="D3709" s="27" t="n">
        <v>1517</v>
      </c>
      <c r="E3709" s="24" t="s">
        <v>113</v>
      </c>
      <c r="F3709" s="15" t="n">
        <v>0</v>
      </c>
      <c r="G3709" s="15" t="n">
        <v>0</v>
      </c>
      <c r="H3709" s="2" t="n">
        <f aca="false">MAX(I3709:J3709)</f>
        <v>1</v>
      </c>
      <c r="I3709" s="15" t="n">
        <v>0</v>
      </c>
      <c r="J3709" s="15" t="n">
        <v>1</v>
      </c>
      <c r="L3709" s="15" t="n">
        <v>80</v>
      </c>
      <c r="M3709" s="25" t="n">
        <v>6.61072624</v>
      </c>
      <c r="N3709" s="0" t="str">
        <f aca="false">A3709&amp;"_"&amp;B3709</f>
        <v>MAW745_2</v>
      </c>
      <c r="O3709" s="0" t="n">
        <f aca="false">HLOOKUP(N3709,UP!$C$15:$AH$16,2,0)</f>
        <v>0</v>
      </c>
    </row>
    <row r="3710" customFormat="false" ht="15.75" hidden="false" customHeight="true" outlineLevel="0" collapsed="false">
      <c r="A3710" s="21" t="s">
        <v>55</v>
      </c>
      <c r="B3710" s="26" t="n">
        <v>2</v>
      </c>
      <c r="C3710" s="27" t="s">
        <v>56</v>
      </c>
      <c r="D3710" s="27" t="n">
        <v>1484</v>
      </c>
      <c r="E3710" s="24" t="s">
        <v>113</v>
      </c>
      <c r="F3710" s="15" t="n">
        <v>0</v>
      </c>
      <c r="G3710" s="15" t="n">
        <v>0</v>
      </c>
      <c r="H3710" s="2" t="n">
        <f aca="false">MAX(I3710:J3710)</f>
        <v>1</v>
      </c>
      <c r="I3710" s="15" t="n">
        <v>0</v>
      </c>
      <c r="J3710" s="15" t="n">
        <v>1</v>
      </c>
      <c r="L3710" s="15" t="n">
        <v>80</v>
      </c>
      <c r="M3710" s="25" t="n">
        <v>6.61072624</v>
      </c>
      <c r="N3710" s="0" t="str">
        <f aca="false">A3710&amp;"_"&amp;B3710</f>
        <v>MAW745_2</v>
      </c>
      <c r="O3710" s="0" t="n">
        <f aca="false">HLOOKUP(N3710,UP!$C$15:$AH$16,2,0)</f>
        <v>0</v>
      </c>
    </row>
    <row r="3711" customFormat="false" ht="15.75" hidden="false" customHeight="true" outlineLevel="0" collapsed="false">
      <c r="A3711" s="21" t="s">
        <v>55</v>
      </c>
      <c r="B3711" s="26" t="n">
        <v>2</v>
      </c>
      <c r="C3711" s="27" t="s">
        <v>58</v>
      </c>
      <c r="D3711" s="27" t="n">
        <v>1619</v>
      </c>
      <c r="E3711" s="24" t="s">
        <v>113</v>
      </c>
      <c r="F3711" s="15" t="n">
        <v>0</v>
      </c>
      <c r="G3711" s="15" t="n">
        <v>0</v>
      </c>
      <c r="H3711" s="2" t="n">
        <f aca="false">MAX(I3711:J3711)</f>
        <v>1</v>
      </c>
      <c r="I3711" s="15" t="n">
        <v>0</v>
      </c>
      <c r="J3711" s="15" t="n">
        <v>1</v>
      </c>
      <c r="L3711" s="15" t="n">
        <v>80</v>
      </c>
      <c r="M3711" s="25" t="n">
        <v>6.61072624</v>
      </c>
      <c r="N3711" s="0" t="str">
        <f aca="false">A3711&amp;"_"&amp;B3711</f>
        <v>MAW745_2</v>
      </c>
      <c r="O3711" s="0" t="n">
        <f aca="false">HLOOKUP(N3711,UP!$C$15:$AH$16,2,0)</f>
        <v>0</v>
      </c>
    </row>
    <row r="3712" customFormat="false" ht="15.75" hidden="false" customHeight="true" outlineLevel="0" collapsed="false">
      <c r="A3712" s="21" t="s">
        <v>55</v>
      </c>
      <c r="B3712" s="26" t="n">
        <v>2</v>
      </c>
      <c r="C3712" s="27" t="s">
        <v>83</v>
      </c>
      <c r="D3712" s="27" t="n">
        <v>1133</v>
      </c>
      <c r="E3712" s="24" t="s">
        <v>113</v>
      </c>
      <c r="F3712" s="15" t="n">
        <v>0</v>
      </c>
      <c r="G3712" s="15" t="n">
        <v>0</v>
      </c>
      <c r="H3712" s="2" t="n">
        <f aca="false">MAX(I3712:J3712)</f>
        <v>1</v>
      </c>
      <c r="I3712" s="15" t="n">
        <v>0</v>
      </c>
      <c r="J3712" s="15" t="n">
        <v>1</v>
      </c>
      <c r="L3712" s="15" t="n">
        <v>80</v>
      </c>
      <c r="M3712" s="25" t="n">
        <v>6.61072624</v>
      </c>
      <c r="N3712" s="0" t="str">
        <f aca="false">A3712&amp;"_"&amp;B3712</f>
        <v>MAW745_2</v>
      </c>
      <c r="O3712" s="0" t="n">
        <f aca="false">HLOOKUP(N3712,UP!$C$15:$AH$16,2,0)</f>
        <v>0</v>
      </c>
    </row>
    <row r="3713" customFormat="false" ht="15.75" hidden="false" customHeight="true" outlineLevel="0" collapsed="false">
      <c r="A3713" s="21" t="s">
        <v>55</v>
      </c>
      <c r="B3713" s="26" t="n">
        <v>1</v>
      </c>
      <c r="C3713" s="27" t="s">
        <v>57</v>
      </c>
      <c r="D3713" s="27" t="n">
        <v>1256</v>
      </c>
      <c r="E3713" s="24" t="s">
        <v>113</v>
      </c>
      <c r="F3713" s="15" t="n">
        <v>0</v>
      </c>
      <c r="G3713" s="15" t="n">
        <v>0</v>
      </c>
      <c r="H3713" s="2" t="n">
        <f aca="false">MAX(I3713:J3713)</f>
        <v>1</v>
      </c>
      <c r="I3713" s="15" t="n">
        <v>0</v>
      </c>
      <c r="J3713" s="15" t="n">
        <v>1</v>
      </c>
      <c r="L3713" s="15" t="n">
        <v>80</v>
      </c>
      <c r="M3713" s="25" t="n">
        <v>6.61072624</v>
      </c>
      <c r="N3713" s="0" t="str">
        <f aca="false">A3713&amp;"_"&amp;B3713</f>
        <v>MAW745_1</v>
      </c>
      <c r="O3713" s="0" t="n">
        <f aca="false">HLOOKUP(N3713,UP!$C$15:$AH$16,2,0)</f>
        <v>0</v>
      </c>
    </row>
    <row r="3714" customFormat="false" ht="15.75" hidden="false" customHeight="true" outlineLevel="0" collapsed="false">
      <c r="A3714" s="21" t="s">
        <v>55</v>
      </c>
      <c r="B3714" s="26" t="n">
        <v>1</v>
      </c>
      <c r="C3714" s="27" t="s">
        <v>53</v>
      </c>
      <c r="D3714" s="27" t="n">
        <v>1051</v>
      </c>
      <c r="E3714" s="24" t="s">
        <v>113</v>
      </c>
      <c r="F3714" s="15" t="n">
        <v>0</v>
      </c>
      <c r="G3714" s="15" t="n">
        <v>0</v>
      </c>
      <c r="H3714" s="2" t="n">
        <f aca="false">MAX(I3714:J3714)</f>
        <v>1</v>
      </c>
      <c r="I3714" s="15" t="n">
        <v>0</v>
      </c>
      <c r="J3714" s="15" t="n">
        <v>1</v>
      </c>
      <c r="L3714" s="15" t="n">
        <v>80</v>
      </c>
      <c r="M3714" s="25" t="n">
        <v>6.61072624</v>
      </c>
      <c r="N3714" s="0" t="str">
        <f aca="false">A3714&amp;"_"&amp;B3714</f>
        <v>MAW745_1</v>
      </c>
      <c r="O3714" s="0" t="n">
        <f aca="false">HLOOKUP(N3714,UP!$C$15:$AH$16,2,0)</f>
        <v>0</v>
      </c>
    </row>
    <row r="3715" customFormat="false" ht="15.75" hidden="false" customHeight="true" outlineLevel="0" collapsed="false">
      <c r="A3715" s="21" t="s">
        <v>55</v>
      </c>
      <c r="B3715" s="26" t="n">
        <v>1</v>
      </c>
      <c r="C3715" s="27" t="s">
        <v>57</v>
      </c>
      <c r="D3715" s="27" t="n">
        <v>1211</v>
      </c>
      <c r="E3715" s="24" t="s">
        <v>113</v>
      </c>
      <c r="F3715" s="15" t="n">
        <v>0</v>
      </c>
      <c r="G3715" s="15" t="n">
        <v>0</v>
      </c>
      <c r="H3715" s="2" t="n">
        <f aca="false">MAX(I3715:J3715)</f>
        <v>1</v>
      </c>
      <c r="I3715" s="15" t="n">
        <v>0</v>
      </c>
      <c r="J3715" s="15" t="n">
        <v>1</v>
      </c>
      <c r="L3715" s="15" t="n">
        <v>80</v>
      </c>
      <c r="M3715" s="25" t="n">
        <v>6.61072624</v>
      </c>
      <c r="N3715" s="0" t="str">
        <f aca="false">A3715&amp;"_"&amp;B3715</f>
        <v>MAW745_1</v>
      </c>
      <c r="O3715" s="0" t="n">
        <f aca="false">HLOOKUP(N3715,UP!$C$15:$AH$16,2,0)</f>
        <v>0</v>
      </c>
    </row>
    <row r="3716" customFormat="false" ht="15.75" hidden="false" customHeight="true" outlineLevel="0" collapsed="false">
      <c r="A3716" s="21" t="s">
        <v>55</v>
      </c>
      <c r="B3716" s="26" t="n">
        <v>2</v>
      </c>
      <c r="C3716" s="27" t="s">
        <v>57</v>
      </c>
      <c r="D3716" s="27" t="n">
        <v>1615</v>
      </c>
      <c r="E3716" s="24" t="s">
        <v>113</v>
      </c>
      <c r="F3716" s="15" t="n">
        <v>0</v>
      </c>
      <c r="G3716" s="15" t="n">
        <v>0</v>
      </c>
      <c r="H3716" s="2" t="n">
        <f aca="false">MAX(I3716:J3716)</f>
        <v>1</v>
      </c>
      <c r="I3716" s="15" t="n">
        <v>0</v>
      </c>
      <c r="J3716" s="15" t="n">
        <v>1</v>
      </c>
      <c r="L3716" s="15" t="n">
        <v>80</v>
      </c>
      <c r="M3716" s="25" t="n">
        <v>6.61072624</v>
      </c>
      <c r="N3716" s="0" t="str">
        <f aca="false">A3716&amp;"_"&amp;B3716</f>
        <v>MAW745_2</v>
      </c>
      <c r="O3716" s="0" t="n">
        <f aca="false">HLOOKUP(N3716,UP!$C$15:$AH$16,2,0)</f>
        <v>0</v>
      </c>
    </row>
    <row r="3717" customFormat="false" ht="15.75" hidden="false" customHeight="true" outlineLevel="0" collapsed="false">
      <c r="A3717" s="21" t="s">
        <v>49</v>
      </c>
      <c r="B3717" s="28" t="n">
        <v>4</v>
      </c>
      <c r="C3717" s="29" t="s">
        <v>54</v>
      </c>
      <c r="D3717" s="30" t="n">
        <v>4544</v>
      </c>
      <c r="E3717" s="24" t="s">
        <v>113</v>
      </c>
      <c r="F3717" s="15" t="n">
        <v>0</v>
      </c>
      <c r="G3717" s="15" t="n">
        <v>0</v>
      </c>
      <c r="H3717" s="2" t="n">
        <f aca="false">MAX(I3717:J3717)</f>
        <v>1</v>
      </c>
      <c r="I3717" s="15" t="n">
        <v>0</v>
      </c>
      <c r="J3717" s="15" t="n">
        <v>1</v>
      </c>
      <c r="L3717" s="15" t="n">
        <v>80</v>
      </c>
      <c r="M3717" s="25" t="n">
        <v>6.61072624</v>
      </c>
      <c r="N3717" s="0" t="str">
        <f aca="false">A3717&amp;"_"&amp;B3717</f>
        <v>MAW746_4</v>
      </c>
      <c r="O3717" s="0" t="n">
        <f aca="false">HLOOKUP(N3717,UP!$C$15:$AH$16,2,0)</f>
        <v>1</v>
      </c>
    </row>
    <row r="3718" customFormat="false" ht="15.75" hidden="false" customHeight="true" outlineLevel="0" collapsed="false">
      <c r="A3718" s="21" t="s">
        <v>49</v>
      </c>
      <c r="B3718" s="28" t="n">
        <v>4</v>
      </c>
      <c r="C3718" s="29" t="s">
        <v>58</v>
      </c>
      <c r="D3718" s="30" t="n">
        <v>4543</v>
      </c>
      <c r="E3718" s="24" t="s">
        <v>113</v>
      </c>
      <c r="F3718" s="15" t="n">
        <v>0</v>
      </c>
      <c r="G3718" s="15" t="n">
        <v>0</v>
      </c>
      <c r="H3718" s="2" t="n">
        <f aca="false">MAX(I3718:J3718)</f>
        <v>1</v>
      </c>
      <c r="I3718" s="15" t="n">
        <v>0</v>
      </c>
      <c r="J3718" s="15" t="n">
        <v>1</v>
      </c>
      <c r="L3718" s="15" t="n">
        <v>80</v>
      </c>
      <c r="M3718" s="25" t="n">
        <v>6.61072624</v>
      </c>
      <c r="N3718" s="0" t="str">
        <f aca="false">A3718&amp;"_"&amp;B3718</f>
        <v>MAW746_4</v>
      </c>
      <c r="O3718" s="0" t="n">
        <f aca="false">HLOOKUP(N3718,UP!$C$15:$AH$16,2,0)</f>
        <v>1</v>
      </c>
    </row>
    <row r="3719" customFormat="false" ht="15.75" hidden="false" customHeight="true" outlineLevel="0" collapsed="false">
      <c r="A3719" s="21" t="s">
        <v>49</v>
      </c>
      <c r="B3719" s="28" t="n">
        <v>4</v>
      </c>
      <c r="C3719" s="29" t="s">
        <v>57</v>
      </c>
      <c r="D3719" s="30" t="n">
        <v>4106</v>
      </c>
      <c r="E3719" s="24" t="s">
        <v>113</v>
      </c>
      <c r="F3719" s="15" t="n">
        <v>0</v>
      </c>
      <c r="G3719" s="15" t="n">
        <v>0</v>
      </c>
      <c r="H3719" s="2" t="n">
        <f aca="false">MAX(I3719:J3719)</f>
        <v>1</v>
      </c>
      <c r="I3719" s="15" t="n">
        <v>0</v>
      </c>
      <c r="J3719" s="15" t="n">
        <v>1</v>
      </c>
      <c r="L3719" s="15" t="n">
        <v>80</v>
      </c>
      <c r="M3719" s="25" t="n">
        <v>6.61072624</v>
      </c>
      <c r="N3719" s="0" t="str">
        <f aca="false">A3719&amp;"_"&amp;B3719</f>
        <v>MAW746_4</v>
      </c>
      <c r="O3719" s="0" t="n">
        <f aca="false">HLOOKUP(N3719,UP!$C$15:$AH$16,2,0)</f>
        <v>1</v>
      </c>
    </row>
    <row r="3720" customFormat="false" ht="15.75" hidden="false" customHeight="true" outlineLevel="0" collapsed="false">
      <c r="A3720" s="21" t="s">
        <v>49</v>
      </c>
      <c r="B3720" s="28" t="n">
        <v>2</v>
      </c>
      <c r="C3720" s="29" t="s">
        <v>57</v>
      </c>
      <c r="D3720" s="30" t="n">
        <v>4066</v>
      </c>
      <c r="E3720" s="24" t="s">
        <v>113</v>
      </c>
      <c r="F3720" s="15" t="n">
        <v>0</v>
      </c>
      <c r="G3720" s="15" t="n">
        <v>0</v>
      </c>
      <c r="H3720" s="2" t="n">
        <f aca="false">MAX(I3720:J3720)</f>
        <v>1</v>
      </c>
      <c r="I3720" s="15" t="n">
        <v>0</v>
      </c>
      <c r="J3720" s="15" t="n">
        <v>1</v>
      </c>
      <c r="L3720" s="15" t="n">
        <v>80</v>
      </c>
      <c r="M3720" s="25" t="n">
        <v>6.61072624</v>
      </c>
      <c r="N3720" s="0" t="str">
        <f aca="false">A3720&amp;"_"&amp;B3720</f>
        <v>MAW746_2</v>
      </c>
      <c r="O3720" s="0" t="n">
        <f aca="false">HLOOKUP(N3720,UP!$C$15:$AH$16,2,0)</f>
        <v>1</v>
      </c>
    </row>
    <row r="3721" customFormat="false" ht="15.75" hidden="false" customHeight="true" outlineLevel="0" collapsed="false">
      <c r="A3721" s="21" t="s">
        <v>59</v>
      </c>
      <c r="B3721" s="28" t="n">
        <v>1</v>
      </c>
      <c r="C3721" s="34" t="s">
        <v>53</v>
      </c>
      <c r="D3721" s="34" t="n">
        <v>7052</v>
      </c>
      <c r="E3721" s="24" t="s">
        <v>113</v>
      </c>
      <c r="F3721" s="15" t="n">
        <v>0</v>
      </c>
      <c r="G3721" s="15" t="n">
        <v>0</v>
      </c>
      <c r="H3721" s="2" t="n">
        <f aca="false">MAX(I3721:J3721)</f>
        <v>1</v>
      </c>
      <c r="I3721" s="15" t="n">
        <v>0</v>
      </c>
      <c r="J3721" s="15" t="n">
        <v>1</v>
      </c>
      <c r="L3721" s="15" t="n">
        <v>80</v>
      </c>
      <c r="M3721" s="25" t="n">
        <v>6.61072624</v>
      </c>
      <c r="N3721" s="0" t="str">
        <f aca="false">A3721&amp;"_"&amp;B3721</f>
        <v>MAW748_1</v>
      </c>
      <c r="O3721" s="0" t="n">
        <f aca="false">HLOOKUP(N3721,UP!$C$15:$AH$16,2,0)</f>
        <v>0</v>
      </c>
    </row>
    <row r="3722" customFormat="false" ht="15.75" hidden="false" customHeight="true" outlineLevel="0" collapsed="false">
      <c r="A3722" s="21" t="s">
        <v>59</v>
      </c>
      <c r="B3722" s="28" t="n">
        <v>1</v>
      </c>
      <c r="C3722" s="34" t="s">
        <v>56</v>
      </c>
      <c r="D3722" s="34" t="n">
        <v>8551</v>
      </c>
      <c r="E3722" s="24" t="s">
        <v>113</v>
      </c>
      <c r="F3722" s="15" t="n">
        <v>0</v>
      </c>
      <c r="G3722" s="15" t="n">
        <v>0</v>
      </c>
      <c r="H3722" s="2" t="n">
        <f aca="false">MAX(I3722:J3722)</f>
        <v>1</v>
      </c>
      <c r="I3722" s="15" t="n">
        <v>0</v>
      </c>
      <c r="J3722" s="15" t="n">
        <v>1</v>
      </c>
      <c r="L3722" s="15" t="n">
        <v>80</v>
      </c>
      <c r="M3722" s="25" t="n">
        <v>6.61072624</v>
      </c>
      <c r="N3722" s="0" t="str">
        <f aca="false">A3722&amp;"_"&amp;B3722</f>
        <v>MAW748_1</v>
      </c>
      <c r="O3722" s="0" t="n">
        <f aca="false">HLOOKUP(N3722,UP!$C$15:$AH$16,2,0)</f>
        <v>0</v>
      </c>
    </row>
    <row r="3723" customFormat="false" ht="15.75" hidden="false" customHeight="true" outlineLevel="0" collapsed="false">
      <c r="A3723" s="21" t="s">
        <v>59</v>
      </c>
      <c r="B3723" s="28" t="n">
        <v>2</v>
      </c>
      <c r="C3723" s="34" t="s">
        <v>56</v>
      </c>
      <c r="D3723" s="34" t="n">
        <v>7076</v>
      </c>
      <c r="E3723" s="24" t="s">
        <v>113</v>
      </c>
      <c r="F3723" s="15" t="n">
        <v>0</v>
      </c>
      <c r="G3723" s="15" t="n">
        <v>0</v>
      </c>
      <c r="H3723" s="2" t="n">
        <f aca="false">MAX(I3723:J3723)</f>
        <v>1</v>
      </c>
      <c r="I3723" s="15" t="n">
        <v>0</v>
      </c>
      <c r="J3723" s="15" t="n">
        <v>1</v>
      </c>
      <c r="L3723" s="15" t="n">
        <v>80</v>
      </c>
      <c r="M3723" s="25" t="n">
        <v>6.61072624</v>
      </c>
      <c r="N3723" s="0" t="str">
        <f aca="false">A3723&amp;"_"&amp;B3723</f>
        <v>MAW748_2</v>
      </c>
      <c r="O3723" s="0" t="n">
        <f aca="false">HLOOKUP(N3723,UP!$C$15:$AH$16,2,0)</f>
        <v>0</v>
      </c>
    </row>
    <row r="3724" customFormat="false" ht="15.75" hidden="false" customHeight="true" outlineLevel="0" collapsed="false">
      <c r="A3724" s="21" t="s">
        <v>69</v>
      </c>
      <c r="B3724" s="12" t="n">
        <v>1</v>
      </c>
      <c r="C3724" s="44" t="s">
        <v>66</v>
      </c>
      <c r="D3724" s="44" t="n">
        <v>23490</v>
      </c>
      <c r="E3724" s="24" t="s">
        <v>113</v>
      </c>
      <c r="F3724" s="15" t="n">
        <v>0</v>
      </c>
      <c r="G3724" s="15" t="n">
        <v>0</v>
      </c>
      <c r="H3724" s="2" t="n">
        <f aca="false">MAX(I3724:J3724)</f>
        <v>1</v>
      </c>
      <c r="I3724" s="15" t="n">
        <v>0</v>
      </c>
      <c r="J3724" s="15" t="n">
        <v>1</v>
      </c>
      <c r="L3724" s="15" t="n">
        <v>80</v>
      </c>
      <c r="M3724" s="25" t="n">
        <v>6.61072624</v>
      </c>
      <c r="N3724" s="0" t="str">
        <f aca="false">A3724&amp;"_"&amp;B3724</f>
        <v>MAW750_1</v>
      </c>
      <c r="O3724" s="0" t="n">
        <f aca="false">HLOOKUP(N3724,UP!$C$15:$AH$16,2,0)</f>
        <v>0</v>
      </c>
    </row>
    <row r="3725" customFormat="false" ht="15.75" hidden="false" customHeight="true" outlineLevel="0" collapsed="false">
      <c r="A3725" s="21" t="s">
        <v>69</v>
      </c>
      <c r="B3725" s="12" t="n">
        <v>1</v>
      </c>
      <c r="C3725" s="44" t="s">
        <v>56</v>
      </c>
      <c r="D3725" s="44" t="n">
        <v>18667</v>
      </c>
      <c r="E3725" s="24" t="s">
        <v>113</v>
      </c>
      <c r="F3725" s="15" t="n">
        <v>0</v>
      </c>
      <c r="G3725" s="15" t="n">
        <v>0</v>
      </c>
      <c r="H3725" s="2" t="n">
        <f aca="false">MAX(I3725:J3725)</f>
        <v>1</v>
      </c>
      <c r="I3725" s="15" t="n">
        <v>0</v>
      </c>
      <c r="J3725" s="15" t="n">
        <v>1</v>
      </c>
      <c r="L3725" s="15" t="n">
        <v>80</v>
      </c>
      <c r="M3725" s="25" t="n">
        <v>6.61072624</v>
      </c>
      <c r="N3725" s="0" t="str">
        <f aca="false">A3725&amp;"_"&amp;B3725</f>
        <v>MAW750_1</v>
      </c>
      <c r="O3725" s="0" t="n">
        <f aca="false">HLOOKUP(N3725,UP!$C$15:$AH$16,2,0)</f>
        <v>0</v>
      </c>
    </row>
    <row r="3726" customFormat="false" ht="15.75" hidden="false" customHeight="true" outlineLevel="0" collapsed="false">
      <c r="A3726" s="21" t="s">
        <v>69</v>
      </c>
      <c r="B3726" s="12" t="n">
        <v>1</v>
      </c>
      <c r="C3726" s="44" t="s">
        <v>56</v>
      </c>
      <c r="D3726" s="44" t="n">
        <v>18679</v>
      </c>
      <c r="E3726" s="24" t="s">
        <v>113</v>
      </c>
      <c r="F3726" s="15" t="n">
        <v>0</v>
      </c>
      <c r="G3726" s="15" t="n">
        <v>0</v>
      </c>
      <c r="H3726" s="2" t="n">
        <f aca="false">MAX(I3726:J3726)</f>
        <v>1</v>
      </c>
      <c r="I3726" s="15" t="n">
        <v>0</v>
      </c>
      <c r="J3726" s="15" t="n">
        <v>1</v>
      </c>
      <c r="L3726" s="15" t="n">
        <v>80</v>
      </c>
      <c r="M3726" s="25" t="n">
        <v>6.61072624</v>
      </c>
      <c r="N3726" s="0" t="str">
        <f aca="false">A3726&amp;"_"&amp;B3726</f>
        <v>MAW750_1</v>
      </c>
      <c r="O3726" s="0" t="n">
        <f aca="false">HLOOKUP(N3726,UP!$C$15:$AH$16,2,0)</f>
        <v>0</v>
      </c>
    </row>
    <row r="3727" customFormat="false" ht="15.75" hidden="false" customHeight="true" outlineLevel="0" collapsed="false">
      <c r="A3727" s="21" t="s">
        <v>69</v>
      </c>
      <c r="B3727" s="12" t="n">
        <v>1</v>
      </c>
      <c r="C3727" s="44" t="s">
        <v>56</v>
      </c>
      <c r="D3727" s="44" t="n">
        <v>18823</v>
      </c>
      <c r="E3727" s="24" t="s">
        <v>113</v>
      </c>
      <c r="F3727" s="15" t="n">
        <v>0</v>
      </c>
      <c r="G3727" s="15" t="n">
        <v>0</v>
      </c>
      <c r="H3727" s="2" t="n">
        <f aca="false">MAX(I3727:J3727)</f>
        <v>1</v>
      </c>
      <c r="I3727" s="15" t="n">
        <v>0</v>
      </c>
      <c r="J3727" s="15" t="n">
        <v>1</v>
      </c>
      <c r="L3727" s="15" t="n">
        <v>80</v>
      </c>
      <c r="M3727" s="25" t="n">
        <v>6.61072624</v>
      </c>
      <c r="N3727" s="0" t="str">
        <f aca="false">A3727&amp;"_"&amp;B3727</f>
        <v>MAW750_1</v>
      </c>
      <c r="O3727" s="0" t="n">
        <f aca="false">HLOOKUP(N3727,UP!$C$15:$AH$16,2,0)</f>
        <v>0</v>
      </c>
    </row>
    <row r="3728" customFormat="false" ht="15.75" hidden="false" customHeight="true" outlineLevel="0" collapsed="false">
      <c r="A3728" s="21" t="s">
        <v>69</v>
      </c>
      <c r="B3728" s="12" t="n">
        <v>1</v>
      </c>
      <c r="C3728" s="44" t="s">
        <v>67</v>
      </c>
      <c r="D3728" s="44" t="n">
        <v>19689</v>
      </c>
      <c r="E3728" s="24" t="s">
        <v>113</v>
      </c>
      <c r="F3728" s="15" t="n">
        <v>0</v>
      </c>
      <c r="G3728" s="15" t="n">
        <v>0</v>
      </c>
      <c r="H3728" s="2" t="n">
        <f aca="false">MAX(I3728:J3728)</f>
        <v>1</v>
      </c>
      <c r="I3728" s="15" t="n">
        <v>0</v>
      </c>
      <c r="J3728" s="15" t="n">
        <v>1</v>
      </c>
      <c r="L3728" s="15" t="n">
        <v>80</v>
      </c>
      <c r="M3728" s="25" t="n">
        <v>6.61072624</v>
      </c>
      <c r="N3728" s="0" t="str">
        <f aca="false">A3728&amp;"_"&amp;B3728</f>
        <v>MAW750_1</v>
      </c>
      <c r="O3728" s="0" t="n">
        <f aca="false">HLOOKUP(N3728,UP!$C$15:$AH$16,2,0)</f>
        <v>0</v>
      </c>
    </row>
    <row r="3729" customFormat="false" ht="15.75" hidden="false" customHeight="true" outlineLevel="0" collapsed="false">
      <c r="A3729" s="21" t="s">
        <v>69</v>
      </c>
      <c r="B3729" s="12" t="n">
        <v>1</v>
      </c>
      <c r="C3729" s="44" t="s">
        <v>83</v>
      </c>
      <c r="D3729" s="44" t="n">
        <v>23484</v>
      </c>
      <c r="E3729" s="24" t="s">
        <v>113</v>
      </c>
      <c r="F3729" s="15" t="n">
        <v>0</v>
      </c>
      <c r="G3729" s="15" t="n">
        <v>0</v>
      </c>
      <c r="H3729" s="2" t="n">
        <f aca="false">MAX(I3729:J3729)</f>
        <v>1</v>
      </c>
      <c r="I3729" s="15" t="n">
        <v>0</v>
      </c>
      <c r="J3729" s="15" t="n">
        <v>1</v>
      </c>
      <c r="L3729" s="15" t="n">
        <v>80</v>
      </c>
      <c r="M3729" s="25" t="n">
        <v>6.61072624</v>
      </c>
      <c r="N3729" s="0" t="str">
        <f aca="false">A3729&amp;"_"&amp;B3729</f>
        <v>MAW750_1</v>
      </c>
      <c r="O3729" s="0" t="n">
        <f aca="false">HLOOKUP(N3729,UP!$C$15:$AH$16,2,0)</f>
        <v>0</v>
      </c>
    </row>
    <row r="3730" customFormat="false" ht="15.75" hidden="false" customHeight="true" outlineLevel="0" collapsed="false">
      <c r="A3730" s="21" t="s">
        <v>69</v>
      </c>
      <c r="B3730" s="12" t="n">
        <v>2</v>
      </c>
      <c r="C3730" s="44" t="s">
        <v>107</v>
      </c>
      <c r="D3730" s="44" t="n">
        <v>23517</v>
      </c>
      <c r="E3730" s="24" t="s">
        <v>113</v>
      </c>
      <c r="F3730" s="15" t="n">
        <v>0</v>
      </c>
      <c r="G3730" s="15" t="n">
        <v>0</v>
      </c>
      <c r="H3730" s="2" t="n">
        <f aca="false">MAX(I3730:J3730)</f>
        <v>1</v>
      </c>
      <c r="I3730" s="15" t="n">
        <v>0</v>
      </c>
      <c r="J3730" s="15" t="n">
        <v>1</v>
      </c>
      <c r="L3730" s="15" t="n">
        <v>80</v>
      </c>
      <c r="M3730" s="25" t="n">
        <v>6.61072624</v>
      </c>
      <c r="N3730" s="0" t="str">
        <f aca="false">A3730&amp;"_"&amp;B3730</f>
        <v>MAW750_2</v>
      </c>
      <c r="O3730" s="0" t="n">
        <f aca="false">HLOOKUP(N3730,UP!$C$15:$AH$16,2,0)</f>
        <v>0</v>
      </c>
    </row>
    <row r="3731" customFormat="false" ht="15.75" hidden="false" customHeight="true" outlineLevel="0" collapsed="false">
      <c r="A3731" s="21" t="s">
        <v>52</v>
      </c>
      <c r="B3731" s="32" t="n">
        <v>1</v>
      </c>
      <c r="C3731" s="33" t="s">
        <v>56</v>
      </c>
      <c r="D3731" s="33" t="n">
        <v>54603</v>
      </c>
      <c r="E3731" s="24" t="s">
        <v>113</v>
      </c>
      <c r="F3731" s="15" t="n">
        <v>0</v>
      </c>
      <c r="G3731" s="15" t="n">
        <v>0</v>
      </c>
      <c r="H3731" s="2" t="n">
        <f aca="false">MAX(I3731:J3731)</f>
        <v>1</v>
      </c>
      <c r="I3731" s="15" t="n">
        <v>0</v>
      </c>
      <c r="J3731" s="15" t="n">
        <v>1</v>
      </c>
      <c r="L3731" s="15" t="n">
        <v>80</v>
      </c>
      <c r="M3731" s="25" t="n">
        <v>6.61072624</v>
      </c>
      <c r="N3731" s="0" t="str">
        <f aca="false">A3731&amp;"_"&amp;B3731</f>
        <v>MAW751_1</v>
      </c>
      <c r="O3731" s="0" t="n">
        <f aca="false">HLOOKUP(N3731,UP!$C$15:$AH$16,2,0)</f>
        <v>0</v>
      </c>
    </row>
    <row r="3732" customFormat="false" ht="15.75" hidden="false" customHeight="true" outlineLevel="0" collapsed="false">
      <c r="A3732" s="21" t="s">
        <v>52</v>
      </c>
      <c r="B3732" s="32" t="n">
        <v>1</v>
      </c>
      <c r="C3732" s="33" t="s">
        <v>56</v>
      </c>
      <c r="D3732" s="33" t="n">
        <v>23901</v>
      </c>
      <c r="E3732" s="24" t="s">
        <v>113</v>
      </c>
      <c r="F3732" s="15" t="n">
        <v>0</v>
      </c>
      <c r="G3732" s="15" t="n">
        <v>0</v>
      </c>
      <c r="H3732" s="2" t="n">
        <f aca="false">MAX(I3732:J3732)</f>
        <v>1</v>
      </c>
      <c r="I3732" s="15" t="n">
        <v>0</v>
      </c>
      <c r="J3732" s="15" t="n">
        <v>1</v>
      </c>
      <c r="L3732" s="15" t="n">
        <v>80</v>
      </c>
      <c r="M3732" s="25" t="n">
        <v>6.61072624</v>
      </c>
      <c r="N3732" s="0" t="str">
        <f aca="false">A3732&amp;"_"&amp;B3732</f>
        <v>MAW751_1</v>
      </c>
      <c r="O3732" s="0" t="n">
        <f aca="false">HLOOKUP(N3732,UP!$C$15:$AH$16,2,0)</f>
        <v>0</v>
      </c>
    </row>
    <row r="3733" customFormat="false" ht="15.75" hidden="false" customHeight="true" outlineLevel="0" collapsed="false">
      <c r="A3733" s="21" t="s">
        <v>52</v>
      </c>
      <c r="B3733" s="32" t="n">
        <v>1</v>
      </c>
      <c r="C3733" s="33" t="s">
        <v>53</v>
      </c>
      <c r="D3733" s="33" t="n">
        <v>23911</v>
      </c>
      <c r="E3733" s="24" t="s">
        <v>113</v>
      </c>
      <c r="F3733" s="15" t="n">
        <v>0</v>
      </c>
      <c r="G3733" s="15" t="n">
        <v>0</v>
      </c>
      <c r="H3733" s="2" t="n">
        <f aca="false">MAX(I3733:J3733)</f>
        <v>1</v>
      </c>
      <c r="I3733" s="15" t="n">
        <v>0</v>
      </c>
      <c r="J3733" s="15" t="n">
        <v>1</v>
      </c>
      <c r="L3733" s="15" t="n">
        <v>80</v>
      </c>
      <c r="M3733" s="25" t="n">
        <v>6.61072624</v>
      </c>
      <c r="N3733" s="0" t="str">
        <f aca="false">A3733&amp;"_"&amp;B3733</f>
        <v>MAW751_1</v>
      </c>
      <c r="O3733" s="0" t="n">
        <f aca="false">HLOOKUP(N3733,UP!$C$15:$AH$16,2,0)</f>
        <v>0</v>
      </c>
    </row>
    <row r="3734" customFormat="false" ht="15.75" hidden="false" customHeight="true" outlineLevel="0" collapsed="false">
      <c r="A3734" s="21" t="s">
        <v>52</v>
      </c>
      <c r="B3734" s="24" t="n">
        <v>2</v>
      </c>
      <c r="C3734" s="31" t="s">
        <v>56</v>
      </c>
      <c r="D3734" s="31" t="n">
        <v>54654</v>
      </c>
      <c r="E3734" s="24" t="s">
        <v>113</v>
      </c>
      <c r="F3734" s="15" t="n">
        <v>0</v>
      </c>
      <c r="G3734" s="15" t="n">
        <v>0</v>
      </c>
      <c r="H3734" s="2" t="n">
        <f aca="false">MAX(I3734:J3734)</f>
        <v>1</v>
      </c>
      <c r="I3734" s="15" t="n">
        <v>0</v>
      </c>
      <c r="J3734" s="15" t="n">
        <v>1</v>
      </c>
      <c r="L3734" s="15" t="n">
        <v>80</v>
      </c>
      <c r="M3734" s="25" t="n">
        <v>6.61072624</v>
      </c>
      <c r="N3734" s="0" t="str">
        <f aca="false">A3734&amp;"_"&amp;B3734</f>
        <v>MAW751_2</v>
      </c>
      <c r="O3734" s="0" t="n">
        <f aca="false">HLOOKUP(N3734,UP!$C$15:$AH$16,2,0)</f>
        <v>0</v>
      </c>
    </row>
    <row r="3735" customFormat="false" ht="15.75" hidden="false" customHeight="true" outlineLevel="0" collapsed="false">
      <c r="A3735" s="21" t="s">
        <v>52</v>
      </c>
      <c r="B3735" s="24" t="n">
        <v>2</v>
      </c>
      <c r="C3735" s="31" t="s">
        <v>56</v>
      </c>
      <c r="D3735" s="31" t="n">
        <v>54658</v>
      </c>
      <c r="E3735" s="24" t="s">
        <v>113</v>
      </c>
      <c r="F3735" s="15" t="n">
        <v>0</v>
      </c>
      <c r="G3735" s="15" t="n">
        <v>0</v>
      </c>
      <c r="H3735" s="2" t="n">
        <f aca="false">MAX(I3735:J3735)</f>
        <v>1</v>
      </c>
      <c r="I3735" s="15" t="n">
        <v>0</v>
      </c>
      <c r="J3735" s="15" t="n">
        <v>1</v>
      </c>
      <c r="L3735" s="15" t="n">
        <v>80</v>
      </c>
      <c r="M3735" s="25" t="n">
        <v>6.61072624</v>
      </c>
      <c r="N3735" s="0" t="str">
        <f aca="false">A3735&amp;"_"&amp;B3735</f>
        <v>MAW751_2</v>
      </c>
      <c r="O3735" s="0" t="n">
        <f aca="false">HLOOKUP(N3735,UP!$C$15:$AH$16,2,0)</f>
        <v>0</v>
      </c>
    </row>
    <row r="3736" customFormat="false" ht="15.75" hidden="false" customHeight="true" outlineLevel="0" collapsed="false">
      <c r="A3736" s="21" t="s">
        <v>52</v>
      </c>
      <c r="B3736" s="24" t="n">
        <v>2</v>
      </c>
      <c r="C3736" s="31" t="s">
        <v>56</v>
      </c>
      <c r="D3736" s="31" t="n">
        <v>54675</v>
      </c>
      <c r="E3736" s="24" t="s">
        <v>113</v>
      </c>
      <c r="F3736" s="15" t="n">
        <v>0</v>
      </c>
      <c r="G3736" s="15" t="n">
        <v>0</v>
      </c>
      <c r="H3736" s="2" t="n">
        <f aca="false">MAX(I3736:J3736)</f>
        <v>1</v>
      </c>
      <c r="I3736" s="15" t="n">
        <v>0</v>
      </c>
      <c r="J3736" s="15" t="n">
        <v>1</v>
      </c>
      <c r="L3736" s="15" t="n">
        <v>80</v>
      </c>
      <c r="M3736" s="25" t="n">
        <v>6.61072624</v>
      </c>
      <c r="N3736" s="0" t="str">
        <f aca="false">A3736&amp;"_"&amp;B3736</f>
        <v>MAW751_2</v>
      </c>
      <c r="O3736" s="0" t="n">
        <f aca="false">HLOOKUP(N3736,UP!$C$15:$AH$16,2,0)</f>
        <v>0</v>
      </c>
    </row>
    <row r="3737" customFormat="false" ht="15.75" hidden="false" customHeight="true" outlineLevel="0" collapsed="false">
      <c r="A3737" s="21" t="s">
        <v>52</v>
      </c>
      <c r="B3737" s="24" t="n">
        <v>2</v>
      </c>
      <c r="C3737" s="31" t="s">
        <v>56</v>
      </c>
      <c r="D3737" s="31" t="n">
        <v>54328</v>
      </c>
      <c r="E3737" s="24" t="s">
        <v>113</v>
      </c>
      <c r="F3737" s="15" t="n">
        <v>0</v>
      </c>
      <c r="G3737" s="15" t="n">
        <v>0</v>
      </c>
      <c r="H3737" s="2" t="n">
        <f aca="false">MAX(I3737:J3737)</f>
        <v>1</v>
      </c>
      <c r="I3737" s="15" t="n">
        <v>0</v>
      </c>
      <c r="J3737" s="15" t="n">
        <v>1</v>
      </c>
      <c r="L3737" s="15" t="n">
        <v>80</v>
      </c>
      <c r="M3737" s="25" t="n">
        <v>6.61072624</v>
      </c>
      <c r="N3737" s="0" t="str">
        <f aca="false">A3737&amp;"_"&amp;B3737</f>
        <v>MAW751_2</v>
      </c>
      <c r="O3737" s="0" t="n">
        <f aca="false">HLOOKUP(N3737,UP!$C$15:$AH$16,2,0)</f>
        <v>0</v>
      </c>
    </row>
    <row r="3738" customFormat="false" ht="15.75" hidden="false" customHeight="true" outlineLevel="0" collapsed="false">
      <c r="A3738" s="21" t="s">
        <v>44</v>
      </c>
      <c r="B3738" s="22" t="n">
        <v>2</v>
      </c>
      <c r="C3738" s="23" t="s">
        <v>56</v>
      </c>
      <c r="D3738" s="23" t="n">
        <v>18133</v>
      </c>
      <c r="E3738" s="24" t="n">
        <v>3</v>
      </c>
      <c r="F3738" s="15" t="n">
        <f aca="false">IF(ISERROR(SEARCH("2",E3738)),0,1)</f>
        <v>0</v>
      </c>
      <c r="G3738" s="15" t="n">
        <v>0</v>
      </c>
      <c r="H3738" s="2" t="n">
        <f aca="false">MAX(I3738:J3738)</f>
        <v>1</v>
      </c>
      <c r="I3738" s="15" t="n">
        <v>0</v>
      </c>
      <c r="J3738" s="15" t="n">
        <v>1</v>
      </c>
      <c r="L3738" s="15" t="n">
        <v>85</v>
      </c>
      <c r="M3738" s="25" t="n">
        <v>7.47378481</v>
      </c>
      <c r="N3738" s="0" t="str">
        <f aca="false">A3738&amp;"_"&amp;B3738</f>
        <v>MAW752_2</v>
      </c>
      <c r="O3738" s="0" t="n">
        <f aca="false">HLOOKUP(N3738,UP!$C$15:$AH$16,2,0)</f>
        <v>0</v>
      </c>
    </row>
    <row r="3739" customFormat="false" ht="15.75" hidden="false" customHeight="true" outlineLevel="0" collapsed="false">
      <c r="A3739" s="21" t="s">
        <v>44</v>
      </c>
      <c r="B3739" s="22" t="n">
        <v>1</v>
      </c>
      <c r="C3739" s="23" t="s">
        <v>56</v>
      </c>
      <c r="D3739" s="23" t="n">
        <v>29245</v>
      </c>
      <c r="E3739" s="24" t="n">
        <v>3</v>
      </c>
      <c r="F3739" s="15" t="n">
        <f aca="false">IF(ISERROR(SEARCH("2",E3739)),0,1)</f>
        <v>0</v>
      </c>
      <c r="G3739" s="15" t="n">
        <v>0</v>
      </c>
      <c r="H3739" s="2" t="n">
        <f aca="false">MAX(I3739:J3739)</f>
        <v>1</v>
      </c>
      <c r="I3739" s="15" t="n">
        <v>0</v>
      </c>
      <c r="J3739" s="15" t="n">
        <v>1</v>
      </c>
      <c r="L3739" s="15" t="n">
        <v>85</v>
      </c>
      <c r="M3739" s="25" t="n">
        <v>7.47378481</v>
      </c>
      <c r="N3739" s="0" t="str">
        <f aca="false">A3739&amp;"_"&amp;B3739</f>
        <v>MAW752_1</v>
      </c>
      <c r="O3739" s="0" t="n">
        <f aca="false">HLOOKUP(N3739,UP!$C$15:$AH$16,2,0)</f>
        <v>0</v>
      </c>
    </row>
    <row r="3740" customFormat="false" ht="15.75" hidden="false" customHeight="true" outlineLevel="0" collapsed="false">
      <c r="A3740" s="21" t="s">
        <v>62</v>
      </c>
      <c r="B3740" s="36" t="n">
        <v>2</v>
      </c>
      <c r="C3740" s="37" t="s">
        <v>56</v>
      </c>
      <c r="D3740" s="38" t="n">
        <v>6433</v>
      </c>
      <c r="E3740" s="24" t="s">
        <v>113</v>
      </c>
      <c r="F3740" s="15" t="n">
        <f aca="false">IF(ISERROR(SEARCH("2",E3740)),0,1)</f>
        <v>0</v>
      </c>
      <c r="G3740" s="15" t="n">
        <v>0</v>
      </c>
      <c r="H3740" s="2" t="n">
        <f aca="false">MAX(I3740:J3740)</f>
        <v>1</v>
      </c>
      <c r="I3740" s="15" t="n">
        <v>0</v>
      </c>
      <c r="J3740" s="15" t="n">
        <v>1</v>
      </c>
      <c r="L3740" s="15" t="n">
        <v>85</v>
      </c>
      <c r="M3740" s="25" t="n">
        <v>7.47378481</v>
      </c>
      <c r="N3740" s="0" t="str">
        <f aca="false">A3740&amp;"_"&amp;B3740</f>
        <v>MAW753_2</v>
      </c>
      <c r="O3740" s="0" t="n">
        <f aca="false">HLOOKUP(N3740,UP!$C$15:$AH$16,2,0)</f>
        <v>0</v>
      </c>
    </row>
    <row r="3741" customFormat="false" ht="15.75" hidden="false" customHeight="true" outlineLevel="0" collapsed="false">
      <c r="A3741" s="21" t="s">
        <v>47</v>
      </c>
      <c r="B3741" s="26" t="n">
        <v>4</v>
      </c>
      <c r="C3741" s="27" t="s">
        <v>56</v>
      </c>
      <c r="D3741" s="27" t="n">
        <v>325</v>
      </c>
      <c r="E3741" s="24" t="s">
        <v>113</v>
      </c>
      <c r="F3741" s="15" t="n">
        <v>0</v>
      </c>
      <c r="G3741" s="15" t="n">
        <v>0</v>
      </c>
      <c r="H3741" s="2" t="n">
        <f aca="false">MAX(I3741:J3741)</f>
        <v>1</v>
      </c>
      <c r="I3741" s="15" t="n">
        <v>0</v>
      </c>
      <c r="J3741" s="15" t="n">
        <v>1</v>
      </c>
      <c r="L3741" s="15" t="n">
        <v>85</v>
      </c>
      <c r="M3741" s="25" t="n">
        <v>7.47378481</v>
      </c>
      <c r="N3741" s="0" t="str">
        <f aca="false">A3741&amp;"_"&amp;B3741</f>
        <v>MAW744_4</v>
      </c>
      <c r="O3741" s="0" t="n">
        <f aca="false">HLOOKUP(N3741,UP!$C$15:$AH$16,2,0)</f>
        <v>0</v>
      </c>
    </row>
    <row r="3742" customFormat="false" ht="15.75" hidden="false" customHeight="true" outlineLevel="0" collapsed="false">
      <c r="A3742" s="21" t="s">
        <v>55</v>
      </c>
      <c r="B3742" s="26" t="n">
        <v>2</v>
      </c>
      <c r="C3742" s="27" t="s">
        <v>56</v>
      </c>
      <c r="D3742" s="27" t="n">
        <v>1147</v>
      </c>
      <c r="E3742" s="24" t="s">
        <v>113</v>
      </c>
      <c r="F3742" s="15" t="n">
        <v>0</v>
      </c>
      <c r="G3742" s="15" t="n">
        <v>0</v>
      </c>
      <c r="H3742" s="2" t="n">
        <f aca="false">MAX(I3742:J3742)</f>
        <v>1</v>
      </c>
      <c r="I3742" s="15" t="n">
        <v>0</v>
      </c>
      <c r="J3742" s="15" t="n">
        <v>1</v>
      </c>
      <c r="L3742" s="15" t="n">
        <v>85</v>
      </c>
      <c r="M3742" s="25" t="n">
        <v>7.47378481</v>
      </c>
      <c r="N3742" s="0" t="str">
        <f aca="false">A3742&amp;"_"&amp;B3742</f>
        <v>MAW745_2</v>
      </c>
      <c r="O3742" s="0" t="n">
        <f aca="false">HLOOKUP(N3742,UP!$C$15:$AH$16,2,0)</f>
        <v>0</v>
      </c>
    </row>
    <row r="3743" customFormat="false" ht="15.75" hidden="false" customHeight="true" outlineLevel="0" collapsed="false">
      <c r="A3743" s="21" t="s">
        <v>55</v>
      </c>
      <c r="B3743" s="26" t="n">
        <v>2</v>
      </c>
      <c r="C3743" s="27" t="s">
        <v>56</v>
      </c>
      <c r="D3743" s="27" t="n">
        <v>1311</v>
      </c>
      <c r="E3743" s="24" t="s">
        <v>113</v>
      </c>
      <c r="F3743" s="15" t="n">
        <v>0</v>
      </c>
      <c r="G3743" s="15" t="n">
        <v>0</v>
      </c>
      <c r="H3743" s="2" t="n">
        <f aca="false">MAX(I3743:J3743)</f>
        <v>1</v>
      </c>
      <c r="I3743" s="15" t="n">
        <v>0</v>
      </c>
      <c r="J3743" s="15" t="n">
        <v>1</v>
      </c>
      <c r="L3743" s="15" t="n">
        <v>85</v>
      </c>
      <c r="M3743" s="25" t="n">
        <v>7.47378481</v>
      </c>
      <c r="N3743" s="0" t="str">
        <f aca="false">A3743&amp;"_"&amp;B3743</f>
        <v>MAW745_2</v>
      </c>
      <c r="O3743" s="0" t="n">
        <f aca="false">HLOOKUP(N3743,UP!$C$15:$AH$16,2,0)</f>
        <v>0</v>
      </c>
    </row>
    <row r="3744" customFormat="false" ht="15.75" hidden="false" customHeight="true" outlineLevel="0" collapsed="false">
      <c r="A3744" s="21" t="s">
        <v>55</v>
      </c>
      <c r="B3744" s="26" t="n">
        <v>1</v>
      </c>
      <c r="C3744" s="27" t="s">
        <v>56</v>
      </c>
      <c r="D3744" s="27" t="n">
        <v>1230</v>
      </c>
      <c r="E3744" s="24" t="s">
        <v>113</v>
      </c>
      <c r="F3744" s="15" t="n">
        <v>0</v>
      </c>
      <c r="G3744" s="15" t="n">
        <v>0</v>
      </c>
      <c r="H3744" s="2" t="n">
        <f aca="false">MAX(I3744:J3744)</f>
        <v>1</v>
      </c>
      <c r="I3744" s="15" t="n">
        <v>0</v>
      </c>
      <c r="J3744" s="15" t="n">
        <v>1</v>
      </c>
      <c r="L3744" s="15" t="n">
        <v>85</v>
      </c>
      <c r="M3744" s="25" t="n">
        <v>7.47378481</v>
      </c>
      <c r="N3744" s="0" t="str">
        <f aca="false">A3744&amp;"_"&amp;B3744</f>
        <v>MAW745_1</v>
      </c>
      <c r="O3744" s="0" t="n">
        <f aca="false">HLOOKUP(N3744,UP!$C$15:$AH$16,2,0)</f>
        <v>0</v>
      </c>
    </row>
    <row r="3745" customFormat="false" ht="15.75" hidden="false" customHeight="true" outlineLevel="0" collapsed="false">
      <c r="A3745" s="21" t="s">
        <v>55</v>
      </c>
      <c r="B3745" s="26" t="n">
        <v>1</v>
      </c>
      <c r="C3745" s="27" t="s">
        <v>57</v>
      </c>
      <c r="D3745" s="27" t="n">
        <v>1289</v>
      </c>
      <c r="E3745" s="24" t="s">
        <v>113</v>
      </c>
      <c r="F3745" s="15" t="n">
        <v>0</v>
      </c>
      <c r="G3745" s="15" t="n">
        <v>0</v>
      </c>
      <c r="H3745" s="2" t="n">
        <f aca="false">MAX(I3745:J3745)</f>
        <v>1</v>
      </c>
      <c r="I3745" s="15" t="n">
        <v>0</v>
      </c>
      <c r="J3745" s="15" t="n">
        <v>1</v>
      </c>
      <c r="L3745" s="15" t="n">
        <v>85</v>
      </c>
      <c r="M3745" s="25" t="n">
        <v>7.47378481</v>
      </c>
      <c r="N3745" s="0" t="str">
        <f aca="false">A3745&amp;"_"&amp;B3745</f>
        <v>MAW745_1</v>
      </c>
      <c r="O3745" s="0" t="n">
        <f aca="false">HLOOKUP(N3745,UP!$C$15:$AH$16,2,0)</f>
        <v>0</v>
      </c>
    </row>
    <row r="3746" customFormat="false" ht="15.75" hidden="false" customHeight="true" outlineLevel="0" collapsed="false">
      <c r="A3746" s="21" t="s">
        <v>59</v>
      </c>
      <c r="B3746" s="28" t="n">
        <v>1</v>
      </c>
      <c r="C3746" s="34" t="s">
        <v>56</v>
      </c>
      <c r="D3746" s="34" t="n">
        <v>7124</v>
      </c>
      <c r="E3746" s="24" t="s">
        <v>113</v>
      </c>
      <c r="F3746" s="15" t="n">
        <v>0</v>
      </c>
      <c r="G3746" s="15" t="n">
        <v>0</v>
      </c>
      <c r="H3746" s="2" t="n">
        <f aca="false">MAX(I3746:J3746)</f>
        <v>1</v>
      </c>
      <c r="I3746" s="15" t="n">
        <v>0</v>
      </c>
      <c r="J3746" s="15" t="n">
        <v>1</v>
      </c>
      <c r="L3746" s="15" t="n">
        <v>85</v>
      </c>
      <c r="M3746" s="25" t="n">
        <v>7.47378481</v>
      </c>
      <c r="N3746" s="0" t="str">
        <f aca="false">A3746&amp;"_"&amp;B3746</f>
        <v>MAW748_1</v>
      </c>
      <c r="O3746" s="0" t="n">
        <f aca="false">HLOOKUP(N3746,UP!$C$15:$AH$16,2,0)</f>
        <v>0</v>
      </c>
    </row>
    <row r="3747" customFormat="false" ht="15.75" hidden="false" customHeight="true" outlineLevel="0" collapsed="false">
      <c r="A3747" s="21" t="s">
        <v>59</v>
      </c>
      <c r="B3747" s="28" t="n">
        <v>2</v>
      </c>
      <c r="C3747" s="34" t="s">
        <v>56</v>
      </c>
      <c r="D3747" s="34" t="n">
        <v>7459</v>
      </c>
      <c r="E3747" s="24" t="s">
        <v>113</v>
      </c>
      <c r="F3747" s="15" t="n">
        <v>0</v>
      </c>
      <c r="G3747" s="15" t="n">
        <v>0</v>
      </c>
      <c r="H3747" s="2" t="n">
        <f aca="false">MAX(I3747:J3747)</f>
        <v>1</v>
      </c>
      <c r="I3747" s="15" t="n">
        <v>0</v>
      </c>
      <c r="J3747" s="15" t="n">
        <v>1</v>
      </c>
      <c r="L3747" s="15" t="n">
        <v>85</v>
      </c>
      <c r="M3747" s="25" t="n">
        <v>7.47378481</v>
      </c>
      <c r="N3747" s="0" t="str">
        <f aca="false">A3747&amp;"_"&amp;B3747</f>
        <v>MAW748_2</v>
      </c>
      <c r="O3747" s="0" t="n">
        <f aca="false">HLOOKUP(N3747,UP!$C$15:$AH$16,2,0)</f>
        <v>0</v>
      </c>
    </row>
    <row r="3748" customFormat="false" ht="15.75" hidden="false" customHeight="true" outlineLevel="0" collapsed="false">
      <c r="A3748" s="21" t="s">
        <v>59</v>
      </c>
      <c r="B3748" s="28" t="n">
        <v>2</v>
      </c>
      <c r="C3748" s="34" t="s">
        <v>56</v>
      </c>
      <c r="D3748" s="34" t="n">
        <v>7353</v>
      </c>
      <c r="E3748" s="24" t="s">
        <v>113</v>
      </c>
      <c r="F3748" s="15" t="n">
        <v>0</v>
      </c>
      <c r="G3748" s="15" t="n">
        <v>0</v>
      </c>
      <c r="H3748" s="2" t="n">
        <f aca="false">MAX(I3748:J3748)</f>
        <v>1</v>
      </c>
      <c r="I3748" s="15" t="n">
        <v>0</v>
      </c>
      <c r="J3748" s="15" t="n">
        <v>1</v>
      </c>
      <c r="L3748" s="15" t="n">
        <v>85</v>
      </c>
      <c r="M3748" s="25" t="n">
        <v>7.47378481</v>
      </c>
      <c r="N3748" s="0" t="str">
        <f aca="false">A3748&amp;"_"&amp;B3748</f>
        <v>MAW748_2</v>
      </c>
      <c r="O3748" s="0" t="n">
        <f aca="false">HLOOKUP(N3748,UP!$C$15:$AH$16,2,0)</f>
        <v>0</v>
      </c>
    </row>
    <row r="3749" customFormat="false" ht="15.75" hidden="false" customHeight="true" outlineLevel="0" collapsed="false">
      <c r="A3749" s="21" t="s">
        <v>59</v>
      </c>
      <c r="B3749" s="28" t="n">
        <v>3</v>
      </c>
      <c r="C3749" s="39" t="s">
        <v>53</v>
      </c>
      <c r="D3749" s="39" t="n">
        <v>7468</v>
      </c>
      <c r="E3749" s="24" t="s">
        <v>113</v>
      </c>
      <c r="F3749" s="15" t="n">
        <v>0</v>
      </c>
      <c r="G3749" s="15" t="n">
        <v>0</v>
      </c>
      <c r="H3749" s="2" t="n">
        <f aca="false">MAX(I3749:J3749)</f>
        <v>1</v>
      </c>
      <c r="I3749" s="15" t="n">
        <v>0</v>
      </c>
      <c r="J3749" s="15" t="n">
        <v>1</v>
      </c>
      <c r="L3749" s="15" t="n">
        <v>85</v>
      </c>
      <c r="M3749" s="25" t="n">
        <v>7.47378481</v>
      </c>
      <c r="N3749" s="0" t="str">
        <f aca="false">A3749&amp;"_"&amp;B3749</f>
        <v>MAW748_3</v>
      </c>
      <c r="O3749" s="0" t="n">
        <f aca="false">HLOOKUP(N3749,UP!$C$15:$AH$16,2,0)</f>
        <v>0</v>
      </c>
    </row>
    <row r="3750" customFormat="false" ht="15.75" hidden="false" customHeight="true" outlineLevel="0" collapsed="false">
      <c r="A3750" s="21" t="s">
        <v>59</v>
      </c>
      <c r="B3750" s="28" t="n">
        <v>3</v>
      </c>
      <c r="C3750" s="39" t="s">
        <v>56</v>
      </c>
      <c r="D3750" s="39" t="n">
        <v>7753</v>
      </c>
      <c r="E3750" s="24" t="s">
        <v>113</v>
      </c>
      <c r="F3750" s="15" t="n">
        <v>0</v>
      </c>
      <c r="G3750" s="15" t="n">
        <v>0</v>
      </c>
      <c r="H3750" s="2" t="n">
        <f aca="false">MAX(I3750:J3750)</f>
        <v>1</v>
      </c>
      <c r="I3750" s="15" t="n">
        <v>0</v>
      </c>
      <c r="J3750" s="15" t="n">
        <v>1</v>
      </c>
      <c r="L3750" s="15" t="n">
        <v>85</v>
      </c>
      <c r="M3750" s="25" t="n">
        <v>7.47378481</v>
      </c>
      <c r="N3750" s="0" t="str">
        <f aca="false">A3750&amp;"_"&amp;B3750</f>
        <v>MAW748_3</v>
      </c>
      <c r="O3750" s="0" t="n">
        <f aca="false">HLOOKUP(N3750,UP!$C$15:$AH$16,2,0)</f>
        <v>0</v>
      </c>
    </row>
    <row r="3751" customFormat="false" ht="15.75" hidden="false" customHeight="true" outlineLevel="0" collapsed="false">
      <c r="A3751" s="21" t="s">
        <v>69</v>
      </c>
      <c r="B3751" s="12" t="n">
        <v>1</v>
      </c>
      <c r="C3751" s="44" t="s">
        <v>56</v>
      </c>
      <c r="D3751" s="44" t="n">
        <v>19312</v>
      </c>
      <c r="E3751" s="24" t="s">
        <v>113</v>
      </c>
      <c r="F3751" s="15" t="n">
        <v>0</v>
      </c>
      <c r="G3751" s="15" t="n">
        <v>0</v>
      </c>
      <c r="H3751" s="2" t="n">
        <f aca="false">MAX(I3751:J3751)</f>
        <v>1</v>
      </c>
      <c r="I3751" s="15" t="n">
        <v>0</v>
      </c>
      <c r="J3751" s="15" t="n">
        <v>1</v>
      </c>
      <c r="L3751" s="15" t="n">
        <v>85</v>
      </c>
      <c r="M3751" s="25" t="n">
        <v>7.47378481</v>
      </c>
      <c r="N3751" s="0" t="str">
        <f aca="false">A3751&amp;"_"&amp;B3751</f>
        <v>MAW750_1</v>
      </c>
      <c r="O3751" s="0" t="n">
        <f aca="false">HLOOKUP(N3751,UP!$C$15:$AH$16,2,0)</f>
        <v>0</v>
      </c>
    </row>
    <row r="3752" customFormat="false" ht="15.75" hidden="false" customHeight="true" outlineLevel="0" collapsed="false">
      <c r="A3752" s="21" t="s">
        <v>69</v>
      </c>
      <c r="B3752" s="12" t="n">
        <v>1</v>
      </c>
      <c r="C3752" s="44" t="s">
        <v>56</v>
      </c>
      <c r="D3752" s="44" t="n">
        <v>23671</v>
      </c>
      <c r="E3752" s="24" t="s">
        <v>113</v>
      </c>
      <c r="F3752" s="15" t="n">
        <v>0</v>
      </c>
      <c r="G3752" s="15" t="n">
        <v>0</v>
      </c>
      <c r="H3752" s="2" t="n">
        <f aca="false">MAX(I3752:J3752)</f>
        <v>1</v>
      </c>
      <c r="I3752" s="15" t="n">
        <v>0</v>
      </c>
      <c r="J3752" s="15" t="n">
        <v>1</v>
      </c>
      <c r="L3752" s="15" t="n">
        <v>85</v>
      </c>
      <c r="M3752" s="25" t="n">
        <v>7.47378481</v>
      </c>
      <c r="N3752" s="0" t="str">
        <f aca="false">A3752&amp;"_"&amp;B3752</f>
        <v>MAW750_1</v>
      </c>
      <c r="O3752" s="0" t="n">
        <f aca="false">HLOOKUP(N3752,UP!$C$15:$AH$16,2,0)</f>
        <v>0</v>
      </c>
    </row>
    <row r="3753" customFormat="false" ht="15.75" hidden="false" customHeight="true" outlineLevel="0" collapsed="false">
      <c r="A3753" s="21" t="s">
        <v>69</v>
      </c>
      <c r="B3753" s="12" t="n">
        <v>1</v>
      </c>
      <c r="C3753" s="44" t="s">
        <v>56</v>
      </c>
      <c r="D3753" s="44" t="n">
        <v>18674</v>
      </c>
      <c r="E3753" s="24" t="s">
        <v>113</v>
      </c>
      <c r="F3753" s="15" t="n">
        <v>0</v>
      </c>
      <c r="G3753" s="15" t="n">
        <v>0</v>
      </c>
      <c r="H3753" s="2" t="n">
        <f aca="false">MAX(I3753:J3753)</f>
        <v>1</v>
      </c>
      <c r="I3753" s="15" t="n">
        <v>0</v>
      </c>
      <c r="J3753" s="15" t="n">
        <v>1</v>
      </c>
      <c r="L3753" s="15" t="n">
        <v>85</v>
      </c>
      <c r="M3753" s="25" t="n">
        <v>7.47378481</v>
      </c>
      <c r="N3753" s="0" t="str">
        <f aca="false">A3753&amp;"_"&amp;B3753</f>
        <v>MAW750_1</v>
      </c>
      <c r="O3753" s="0" t="n">
        <f aca="false">HLOOKUP(N3753,UP!$C$15:$AH$16,2,0)</f>
        <v>0</v>
      </c>
    </row>
    <row r="3754" customFormat="false" ht="15.75" hidden="false" customHeight="true" outlineLevel="0" collapsed="false">
      <c r="A3754" s="21" t="s">
        <v>52</v>
      </c>
      <c r="B3754" s="32" t="n">
        <v>1</v>
      </c>
      <c r="C3754" s="33" t="s">
        <v>56</v>
      </c>
      <c r="D3754" s="33" t="n">
        <v>54858</v>
      </c>
      <c r="E3754" s="24" t="s">
        <v>113</v>
      </c>
      <c r="F3754" s="15" t="n">
        <v>0</v>
      </c>
      <c r="G3754" s="15" t="n">
        <v>0</v>
      </c>
      <c r="H3754" s="2" t="n">
        <f aca="false">MAX(I3754:J3754)</f>
        <v>1</v>
      </c>
      <c r="I3754" s="15" t="n">
        <v>0</v>
      </c>
      <c r="J3754" s="15" t="n">
        <v>1</v>
      </c>
      <c r="L3754" s="15" t="n">
        <v>85</v>
      </c>
      <c r="M3754" s="25" t="n">
        <v>7.47378481</v>
      </c>
      <c r="N3754" s="0" t="str">
        <f aca="false">A3754&amp;"_"&amp;B3754</f>
        <v>MAW751_1</v>
      </c>
      <c r="O3754" s="0" t="n">
        <f aca="false">HLOOKUP(N3754,UP!$C$15:$AH$16,2,0)</f>
        <v>0</v>
      </c>
    </row>
    <row r="3755" customFormat="false" ht="15.75" hidden="false" customHeight="true" outlineLevel="0" collapsed="false">
      <c r="A3755" s="21" t="s">
        <v>52</v>
      </c>
      <c r="B3755" s="32" t="n">
        <v>1</v>
      </c>
      <c r="C3755" s="33" t="s">
        <v>56</v>
      </c>
      <c r="D3755" s="33" t="n">
        <v>54378</v>
      </c>
      <c r="E3755" s="24" t="s">
        <v>113</v>
      </c>
      <c r="F3755" s="15" t="n">
        <v>0</v>
      </c>
      <c r="G3755" s="15" t="n">
        <v>0</v>
      </c>
      <c r="H3755" s="2" t="n">
        <f aca="false">MAX(I3755:J3755)</f>
        <v>1</v>
      </c>
      <c r="I3755" s="15" t="n">
        <v>0</v>
      </c>
      <c r="J3755" s="15" t="n">
        <v>1</v>
      </c>
      <c r="L3755" s="15" t="n">
        <v>85</v>
      </c>
      <c r="M3755" s="25" t="n">
        <v>7.47378481</v>
      </c>
      <c r="N3755" s="0" t="str">
        <f aca="false">A3755&amp;"_"&amp;B3755</f>
        <v>MAW751_1</v>
      </c>
      <c r="O3755" s="0" t="n">
        <f aca="false">HLOOKUP(N3755,UP!$C$15:$AH$16,2,0)</f>
        <v>0</v>
      </c>
    </row>
    <row r="3756" customFormat="false" ht="15.75" hidden="false" customHeight="true" outlineLevel="0" collapsed="false">
      <c r="A3756" s="21" t="s">
        <v>52</v>
      </c>
      <c r="B3756" s="32" t="n">
        <v>1</v>
      </c>
      <c r="C3756" s="33" t="s">
        <v>56</v>
      </c>
      <c r="D3756" s="33" t="n">
        <v>54874</v>
      </c>
      <c r="E3756" s="24" t="s">
        <v>113</v>
      </c>
      <c r="F3756" s="15" t="n">
        <v>0</v>
      </c>
      <c r="G3756" s="15" t="n">
        <v>0</v>
      </c>
      <c r="H3756" s="2" t="n">
        <f aca="false">MAX(I3756:J3756)</f>
        <v>1</v>
      </c>
      <c r="I3756" s="15" t="n">
        <v>0</v>
      </c>
      <c r="J3756" s="15" t="n">
        <v>1</v>
      </c>
      <c r="L3756" s="15" t="n">
        <v>85</v>
      </c>
      <c r="M3756" s="25" t="n">
        <v>7.47378481</v>
      </c>
      <c r="N3756" s="0" t="str">
        <f aca="false">A3756&amp;"_"&amp;B3756</f>
        <v>MAW751_1</v>
      </c>
      <c r="O3756" s="0" t="n">
        <f aca="false">HLOOKUP(N3756,UP!$C$15:$AH$16,2,0)</f>
        <v>0</v>
      </c>
    </row>
    <row r="3757" customFormat="false" ht="15.75" hidden="false" customHeight="true" outlineLevel="0" collapsed="false">
      <c r="A3757" s="21" t="s">
        <v>52</v>
      </c>
      <c r="B3757" s="32" t="n">
        <v>1</v>
      </c>
      <c r="C3757" s="33" t="s">
        <v>53</v>
      </c>
      <c r="D3757" s="33" t="n">
        <v>29975</v>
      </c>
      <c r="E3757" s="24" t="s">
        <v>113</v>
      </c>
      <c r="F3757" s="15" t="n">
        <v>0</v>
      </c>
      <c r="G3757" s="15" t="n">
        <v>0</v>
      </c>
      <c r="H3757" s="2" t="n">
        <f aca="false">MAX(I3757:J3757)</f>
        <v>1</v>
      </c>
      <c r="I3757" s="15" t="n">
        <v>0</v>
      </c>
      <c r="J3757" s="15" t="n">
        <v>1</v>
      </c>
      <c r="L3757" s="15" t="n">
        <v>85</v>
      </c>
      <c r="M3757" s="25" t="n">
        <v>7.47378481</v>
      </c>
      <c r="N3757" s="0" t="str">
        <f aca="false">A3757&amp;"_"&amp;B3757</f>
        <v>MAW751_1</v>
      </c>
      <c r="O3757" s="0" t="n">
        <f aca="false">HLOOKUP(N3757,UP!$C$15:$AH$16,2,0)</f>
        <v>0</v>
      </c>
    </row>
    <row r="3758" customFormat="false" ht="15.75" hidden="false" customHeight="true" outlineLevel="0" collapsed="false">
      <c r="A3758" s="21" t="s">
        <v>52</v>
      </c>
      <c r="B3758" s="45" t="n">
        <v>2</v>
      </c>
      <c r="C3758" s="46" t="s">
        <v>56</v>
      </c>
      <c r="D3758" s="46" t="n">
        <v>54235</v>
      </c>
      <c r="E3758" s="24" t="s">
        <v>113</v>
      </c>
      <c r="F3758" s="15" t="n">
        <v>0</v>
      </c>
      <c r="G3758" s="15" t="n">
        <v>0</v>
      </c>
      <c r="H3758" s="2" t="n">
        <f aca="false">MAX(I3758:J3758)</f>
        <v>1</v>
      </c>
      <c r="I3758" s="15" t="n">
        <v>0</v>
      </c>
      <c r="J3758" s="15" t="n">
        <v>1</v>
      </c>
      <c r="L3758" s="15" t="n">
        <v>85</v>
      </c>
      <c r="M3758" s="25" t="n">
        <v>7.47378481</v>
      </c>
      <c r="N3758" s="0" t="str">
        <f aca="false">A3758&amp;"_"&amp;B3758</f>
        <v>MAW751_2</v>
      </c>
      <c r="O3758" s="0" t="n">
        <f aca="false">HLOOKUP(N3758,UP!$C$15:$AH$16,2,0)</f>
        <v>0</v>
      </c>
    </row>
    <row r="3759" customFormat="false" ht="15.75" hidden="false" customHeight="true" outlineLevel="0" collapsed="false">
      <c r="A3759" s="21" t="s">
        <v>52</v>
      </c>
      <c r="B3759" s="24" t="n">
        <v>2</v>
      </c>
      <c r="C3759" s="31" t="s">
        <v>56</v>
      </c>
      <c r="D3759" s="31" t="n">
        <v>54656</v>
      </c>
      <c r="E3759" s="24" t="s">
        <v>113</v>
      </c>
      <c r="F3759" s="15" t="n">
        <v>0</v>
      </c>
      <c r="G3759" s="15" t="n">
        <v>0</v>
      </c>
      <c r="H3759" s="2" t="n">
        <f aca="false">MAX(I3759:J3759)</f>
        <v>1</v>
      </c>
      <c r="I3759" s="15" t="n">
        <v>0</v>
      </c>
      <c r="J3759" s="15" t="n">
        <v>1</v>
      </c>
      <c r="L3759" s="15" t="n">
        <v>85</v>
      </c>
      <c r="M3759" s="25" t="n">
        <v>7.47378481</v>
      </c>
      <c r="N3759" s="0" t="str">
        <f aca="false">A3759&amp;"_"&amp;B3759</f>
        <v>MAW751_2</v>
      </c>
      <c r="O3759" s="0" t="n">
        <f aca="false">HLOOKUP(N3759,UP!$C$15:$AH$16,2,0)</f>
        <v>0</v>
      </c>
    </row>
    <row r="3760" customFormat="false" ht="15.75" hidden="false" customHeight="true" outlineLevel="0" collapsed="false">
      <c r="A3760" s="21" t="s">
        <v>44</v>
      </c>
      <c r="B3760" s="22" t="n">
        <v>2</v>
      </c>
      <c r="C3760" s="23" t="s">
        <v>56</v>
      </c>
      <c r="D3760" s="23" t="n">
        <v>18142</v>
      </c>
      <c r="E3760" s="24" t="n">
        <v>3</v>
      </c>
      <c r="F3760" s="15" t="n">
        <f aca="false">IF(ISERROR(SEARCH("2",E3760)),0,1)</f>
        <v>0</v>
      </c>
      <c r="G3760" s="15" t="n">
        <v>0</v>
      </c>
      <c r="H3760" s="2" t="n">
        <f aca="false">MAX(I3760:J3760)</f>
        <v>1</v>
      </c>
      <c r="I3760" s="15" t="n">
        <v>0</v>
      </c>
      <c r="J3760" s="15" t="n">
        <v>1</v>
      </c>
      <c r="L3760" s="15" t="n">
        <v>90</v>
      </c>
      <c r="M3760" s="25" t="n">
        <v>8.38914996</v>
      </c>
      <c r="N3760" s="0" t="str">
        <f aca="false">A3760&amp;"_"&amp;B3760</f>
        <v>MAW752_2</v>
      </c>
      <c r="O3760" s="0" t="n">
        <f aca="false">HLOOKUP(N3760,UP!$C$15:$AH$16,2,0)</f>
        <v>0</v>
      </c>
    </row>
    <row r="3761" customFormat="false" ht="15.75" hidden="false" customHeight="true" outlineLevel="0" collapsed="false">
      <c r="A3761" s="21" t="s">
        <v>44</v>
      </c>
      <c r="B3761" s="22" t="n">
        <v>2</v>
      </c>
      <c r="C3761" s="23" t="s">
        <v>56</v>
      </c>
      <c r="D3761" s="23" t="n">
        <v>19808</v>
      </c>
      <c r="E3761" s="24" t="n">
        <v>3</v>
      </c>
      <c r="F3761" s="15" t="n">
        <f aca="false">IF(ISERROR(SEARCH("2",E3761)),0,1)</f>
        <v>0</v>
      </c>
      <c r="G3761" s="15" t="n">
        <v>0</v>
      </c>
      <c r="H3761" s="2" t="n">
        <f aca="false">MAX(I3761:J3761)</f>
        <v>1</v>
      </c>
      <c r="I3761" s="15" t="n">
        <v>0</v>
      </c>
      <c r="J3761" s="15" t="n">
        <v>1</v>
      </c>
      <c r="L3761" s="15" t="n">
        <v>90</v>
      </c>
      <c r="M3761" s="25" t="n">
        <v>8.38914996</v>
      </c>
      <c r="N3761" s="0" t="str">
        <f aca="false">A3761&amp;"_"&amp;B3761</f>
        <v>MAW752_2</v>
      </c>
      <c r="O3761" s="0" t="n">
        <f aca="false">HLOOKUP(N3761,UP!$C$15:$AH$16,2,0)</f>
        <v>0</v>
      </c>
    </row>
    <row r="3762" customFormat="false" ht="15.75" hidden="false" customHeight="true" outlineLevel="0" collapsed="false">
      <c r="A3762" s="21" t="s">
        <v>44</v>
      </c>
      <c r="B3762" s="22" t="n">
        <v>1</v>
      </c>
      <c r="C3762" s="23" t="s">
        <v>56</v>
      </c>
      <c r="D3762" s="23" t="n">
        <v>29777</v>
      </c>
      <c r="E3762" s="24" t="n">
        <v>3</v>
      </c>
      <c r="F3762" s="15" t="n">
        <f aca="false">IF(ISERROR(SEARCH("2",E3762)),0,1)</f>
        <v>0</v>
      </c>
      <c r="G3762" s="15" t="n">
        <v>0</v>
      </c>
      <c r="H3762" s="2" t="n">
        <f aca="false">MAX(I3762:J3762)</f>
        <v>1</v>
      </c>
      <c r="I3762" s="15" t="n">
        <v>0</v>
      </c>
      <c r="J3762" s="15" t="n">
        <v>1</v>
      </c>
      <c r="L3762" s="15" t="n">
        <v>90</v>
      </c>
      <c r="M3762" s="25" t="n">
        <v>8.38914996</v>
      </c>
      <c r="N3762" s="0" t="str">
        <f aca="false">A3762&amp;"_"&amp;B3762</f>
        <v>MAW752_1</v>
      </c>
      <c r="O3762" s="0" t="n">
        <f aca="false">HLOOKUP(N3762,UP!$C$15:$AH$16,2,0)</f>
        <v>0</v>
      </c>
    </row>
    <row r="3763" customFormat="false" ht="15.75" hidden="false" customHeight="true" outlineLevel="0" collapsed="false">
      <c r="A3763" s="21" t="s">
        <v>44</v>
      </c>
      <c r="B3763" s="22" t="n">
        <v>1</v>
      </c>
      <c r="C3763" s="23" t="s">
        <v>56</v>
      </c>
      <c r="D3763" s="23" t="n">
        <v>11387</v>
      </c>
      <c r="E3763" s="24" t="n">
        <v>3</v>
      </c>
      <c r="F3763" s="15" t="n">
        <f aca="false">IF(ISERROR(SEARCH("2",E3763)),0,1)</f>
        <v>0</v>
      </c>
      <c r="G3763" s="15" t="n">
        <v>0</v>
      </c>
      <c r="H3763" s="2" t="n">
        <f aca="false">MAX(I3763:J3763)</f>
        <v>1</v>
      </c>
      <c r="I3763" s="15" t="n">
        <v>0</v>
      </c>
      <c r="J3763" s="15" t="n">
        <v>1</v>
      </c>
      <c r="L3763" s="15" t="n">
        <v>90</v>
      </c>
      <c r="M3763" s="25" t="n">
        <v>8.38914996</v>
      </c>
      <c r="N3763" s="0" t="str">
        <f aca="false">A3763&amp;"_"&amp;B3763</f>
        <v>MAW752_1</v>
      </c>
      <c r="O3763" s="0" t="n">
        <f aca="false">HLOOKUP(N3763,UP!$C$15:$AH$16,2,0)</f>
        <v>0</v>
      </c>
    </row>
    <row r="3764" customFormat="false" ht="15.75" hidden="false" customHeight="true" outlineLevel="0" collapsed="false">
      <c r="A3764" s="21" t="s">
        <v>44</v>
      </c>
      <c r="B3764" s="22" t="n">
        <v>1</v>
      </c>
      <c r="C3764" s="23" t="s">
        <v>56</v>
      </c>
      <c r="D3764" s="23" t="n">
        <v>29789</v>
      </c>
      <c r="E3764" s="24" t="n">
        <v>3</v>
      </c>
      <c r="F3764" s="15" t="n">
        <f aca="false">IF(ISERROR(SEARCH("2",E3764)),0,1)</f>
        <v>0</v>
      </c>
      <c r="G3764" s="15" t="n">
        <v>0</v>
      </c>
      <c r="H3764" s="2" t="n">
        <f aca="false">MAX(I3764:J3764)</f>
        <v>1</v>
      </c>
      <c r="I3764" s="15" t="n">
        <v>0</v>
      </c>
      <c r="J3764" s="15" t="n">
        <v>1</v>
      </c>
      <c r="L3764" s="15" t="n">
        <v>90</v>
      </c>
      <c r="M3764" s="25" t="n">
        <v>8.38914996</v>
      </c>
      <c r="N3764" s="0" t="str">
        <f aca="false">A3764&amp;"_"&amp;B3764</f>
        <v>MAW752_1</v>
      </c>
      <c r="O3764" s="0" t="n">
        <f aca="false">HLOOKUP(N3764,UP!$C$15:$AH$16,2,0)</f>
        <v>0</v>
      </c>
    </row>
    <row r="3765" customFormat="false" ht="15.75" hidden="false" customHeight="true" outlineLevel="0" collapsed="false">
      <c r="A3765" s="21" t="s">
        <v>49</v>
      </c>
      <c r="B3765" s="28" t="n">
        <v>4</v>
      </c>
      <c r="C3765" s="29" t="s">
        <v>58</v>
      </c>
      <c r="D3765" s="30" t="n">
        <v>4130</v>
      </c>
      <c r="E3765" s="24" t="s">
        <v>113</v>
      </c>
      <c r="F3765" s="15" t="n">
        <v>0</v>
      </c>
      <c r="G3765" s="15" t="n">
        <v>0</v>
      </c>
      <c r="H3765" s="2" t="n">
        <f aca="false">MAX(I3765:J3765)</f>
        <v>1</v>
      </c>
      <c r="I3765" s="15" t="n">
        <v>0</v>
      </c>
      <c r="J3765" s="15" t="n">
        <v>1</v>
      </c>
      <c r="L3765" s="15" t="n">
        <v>90</v>
      </c>
      <c r="M3765" s="25" t="n">
        <v>8.38914996</v>
      </c>
      <c r="N3765" s="0" t="str">
        <f aca="false">A3765&amp;"_"&amp;B3765</f>
        <v>MAW746_4</v>
      </c>
      <c r="O3765" s="0" t="n">
        <f aca="false">HLOOKUP(N3765,UP!$C$15:$AH$16,2,0)</f>
        <v>1</v>
      </c>
    </row>
    <row r="3766" customFormat="false" ht="15.75" hidden="false" customHeight="true" outlineLevel="0" collapsed="false">
      <c r="A3766" s="21" t="s">
        <v>49</v>
      </c>
      <c r="B3766" s="28" t="n">
        <v>2</v>
      </c>
      <c r="C3766" s="29" t="s">
        <v>57</v>
      </c>
      <c r="D3766" s="30" t="n">
        <v>4451</v>
      </c>
      <c r="E3766" s="24" t="s">
        <v>113</v>
      </c>
      <c r="F3766" s="15" t="n">
        <v>0</v>
      </c>
      <c r="G3766" s="15" t="n">
        <v>0</v>
      </c>
      <c r="H3766" s="2" t="n">
        <f aca="false">MAX(I3766:J3766)</f>
        <v>1</v>
      </c>
      <c r="I3766" s="15" t="n">
        <v>0</v>
      </c>
      <c r="J3766" s="15" t="n">
        <v>1</v>
      </c>
      <c r="L3766" s="15" t="n">
        <v>90</v>
      </c>
      <c r="M3766" s="25" t="n">
        <v>8.38914996</v>
      </c>
      <c r="N3766" s="0" t="str">
        <f aca="false">A3766&amp;"_"&amp;B3766</f>
        <v>MAW746_2</v>
      </c>
      <c r="O3766" s="0" t="n">
        <f aca="false">HLOOKUP(N3766,UP!$C$15:$AH$16,2,0)</f>
        <v>1</v>
      </c>
    </row>
    <row r="3767" customFormat="false" ht="15.75" hidden="false" customHeight="true" outlineLevel="0" collapsed="false">
      <c r="A3767" s="21" t="s">
        <v>59</v>
      </c>
      <c r="B3767" s="28" t="n">
        <v>1</v>
      </c>
      <c r="C3767" s="34" t="s">
        <v>58</v>
      </c>
      <c r="D3767" s="34" t="n">
        <v>8534</v>
      </c>
      <c r="E3767" s="24" t="s">
        <v>113</v>
      </c>
      <c r="F3767" s="15" t="n">
        <v>0</v>
      </c>
      <c r="G3767" s="15" t="n">
        <v>0</v>
      </c>
      <c r="H3767" s="2" t="n">
        <f aca="false">MAX(I3767:J3767)</f>
        <v>1</v>
      </c>
      <c r="I3767" s="15" t="n">
        <v>0</v>
      </c>
      <c r="J3767" s="15" t="n">
        <v>1</v>
      </c>
      <c r="L3767" s="15" t="n">
        <v>90</v>
      </c>
      <c r="M3767" s="25" t="n">
        <v>8.38914996</v>
      </c>
      <c r="N3767" s="0" t="str">
        <f aca="false">A3767&amp;"_"&amp;B3767</f>
        <v>MAW748_1</v>
      </c>
      <c r="O3767" s="0" t="n">
        <f aca="false">HLOOKUP(N3767,UP!$C$15:$AH$16,2,0)</f>
        <v>0</v>
      </c>
    </row>
    <row r="3768" customFormat="false" ht="15.75" hidden="false" customHeight="true" outlineLevel="0" collapsed="false">
      <c r="A3768" s="21" t="s">
        <v>59</v>
      </c>
      <c r="B3768" s="28" t="n">
        <v>1</v>
      </c>
      <c r="C3768" s="34" t="s">
        <v>56</v>
      </c>
      <c r="D3768" s="34" t="n">
        <v>7976</v>
      </c>
      <c r="E3768" s="24" t="s">
        <v>113</v>
      </c>
      <c r="F3768" s="15" t="n">
        <v>0</v>
      </c>
      <c r="G3768" s="15" t="n">
        <v>0</v>
      </c>
      <c r="H3768" s="2" t="n">
        <f aca="false">MAX(I3768:J3768)</f>
        <v>1</v>
      </c>
      <c r="I3768" s="15" t="n">
        <v>0</v>
      </c>
      <c r="J3768" s="15" t="n">
        <v>1</v>
      </c>
      <c r="L3768" s="15" t="n">
        <v>90</v>
      </c>
      <c r="M3768" s="25" t="n">
        <v>8.38914996</v>
      </c>
      <c r="N3768" s="0" t="str">
        <f aca="false">A3768&amp;"_"&amp;B3768</f>
        <v>MAW748_1</v>
      </c>
      <c r="O3768" s="0" t="n">
        <f aca="false">HLOOKUP(N3768,UP!$C$15:$AH$16,2,0)</f>
        <v>0</v>
      </c>
    </row>
    <row r="3769" customFormat="false" ht="15.75" hidden="false" customHeight="true" outlineLevel="0" collapsed="false">
      <c r="A3769" s="21" t="s">
        <v>59</v>
      </c>
      <c r="B3769" s="28" t="n">
        <v>1</v>
      </c>
      <c r="C3769" s="34" t="s">
        <v>56</v>
      </c>
      <c r="D3769" s="34" t="n">
        <v>7066</v>
      </c>
      <c r="E3769" s="24" t="s">
        <v>113</v>
      </c>
      <c r="F3769" s="15" t="n">
        <v>0</v>
      </c>
      <c r="G3769" s="15" t="n">
        <v>0</v>
      </c>
      <c r="H3769" s="2" t="n">
        <f aca="false">MAX(I3769:J3769)</f>
        <v>1</v>
      </c>
      <c r="I3769" s="15" t="n">
        <v>0</v>
      </c>
      <c r="J3769" s="15" t="n">
        <v>1</v>
      </c>
      <c r="L3769" s="15" t="n">
        <v>90</v>
      </c>
      <c r="M3769" s="25" t="n">
        <v>8.38914996</v>
      </c>
      <c r="N3769" s="0" t="str">
        <f aca="false">A3769&amp;"_"&amp;B3769</f>
        <v>MAW748_1</v>
      </c>
      <c r="O3769" s="0" t="n">
        <f aca="false">HLOOKUP(N3769,UP!$C$15:$AH$16,2,0)</f>
        <v>0</v>
      </c>
    </row>
    <row r="3770" customFormat="false" ht="15.75" hidden="false" customHeight="true" outlineLevel="0" collapsed="false">
      <c r="A3770" s="21" t="s">
        <v>59</v>
      </c>
      <c r="B3770" s="28" t="n">
        <v>1</v>
      </c>
      <c r="C3770" s="34" t="s">
        <v>56</v>
      </c>
      <c r="D3770" s="34" t="n">
        <v>7147</v>
      </c>
      <c r="E3770" s="24" t="s">
        <v>113</v>
      </c>
      <c r="F3770" s="15" t="n">
        <v>0</v>
      </c>
      <c r="G3770" s="15" t="n">
        <v>0</v>
      </c>
      <c r="H3770" s="2" t="n">
        <f aca="false">MAX(I3770:J3770)</f>
        <v>1</v>
      </c>
      <c r="I3770" s="15" t="n">
        <v>0</v>
      </c>
      <c r="J3770" s="15" t="n">
        <v>1</v>
      </c>
      <c r="L3770" s="15" t="n">
        <v>90</v>
      </c>
      <c r="M3770" s="25" t="n">
        <v>8.38914996</v>
      </c>
      <c r="N3770" s="0" t="str">
        <f aca="false">A3770&amp;"_"&amp;B3770</f>
        <v>MAW748_1</v>
      </c>
      <c r="O3770" s="0" t="n">
        <f aca="false">HLOOKUP(N3770,UP!$C$15:$AH$16,2,0)</f>
        <v>0</v>
      </c>
    </row>
    <row r="3771" customFormat="false" ht="15.75" hidden="false" customHeight="true" outlineLevel="0" collapsed="false">
      <c r="A3771" s="21" t="s">
        <v>69</v>
      </c>
      <c r="B3771" s="12" t="n">
        <v>1</v>
      </c>
      <c r="C3771" s="44" t="s">
        <v>56</v>
      </c>
      <c r="D3771" s="44" t="n">
        <v>18570</v>
      </c>
      <c r="E3771" s="24" t="s">
        <v>113</v>
      </c>
      <c r="F3771" s="15" t="n">
        <v>0</v>
      </c>
      <c r="G3771" s="15" t="n">
        <v>0</v>
      </c>
      <c r="H3771" s="2" t="n">
        <f aca="false">MAX(I3771:J3771)</f>
        <v>1</v>
      </c>
      <c r="I3771" s="15" t="n">
        <v>0</v>
      </c>
      <c r="J3771" s="15" t="n">
        <v>1</v>
      </c>
      <c r="L3771" s="15" t="n">
        <v>90</v>
      </c>
      <c r="M3771" s="25" t="n">
        <v>8.38914996</v>
      </c>
      <c r="N3771" s="0" t="str">
        <f aca="false">A3771&amp;"_"&amp;B3771</f>
        <v>MAW750_1</v>
      </c>
      <c r="O3771" s="0" t="n">
        <f aca="false">HLOOKUP(N3771,UP!$C$15:$AH$16,2,0)</f>
        <v>0</v>
      </c>
    </row>
    <row r="3772" customFormat="false" ht="15.75" hidden="false" customHeight="true" outlineLevel="0" collapsed="false">
      <c r="A3772" s="21" t="s">
        <v>69</v>
      </c>
      <c r="B3772" s="12" t="n">
        <v>1</v>
      </c>
      <c r="C3772" s="44" t="s">
        <v>56</v>
      </c>
      <c r="D3772" s="44" t="n">
        <v>19311</v>
      </c>
      <c r="E3772" s="24" t="s">
        <v>113</v>
      </c>
      <c r="F3772" s="15" t="n">
        <v>0</v>
      </c>
      <c r="G3772" s="15" t="n">
        <v>0</v>
      </c>
      <c r="H3772" s="2" t="n">
        <f aca="false">MAX(I3772:J3772)</f>
        <v>1</v>
      </c>
      <c r="I3772" s="15" t="n">
        <v>0</v>
      </c>
      <c r="J3772" s="15" t="n">
        <v>1</v>
      </c>
      <c r="L3772" s="15" t="n">
        <v>90</v>
      </c>
      <c r="M3772" s="25" t="n">
        <v>8.38914996</v>
      </c>
      <c r="N3772" s="0" t="str">
        <f aca="false">A3772&amp;"_"&amp;B3772</f>
        <v>MAW750_1</v>
      </c>
      <c r="O3772" s="0" t="n">
        <f aca="false">HLOOKUP(N3772,UP!$C$15:$AH$16,2,0)</f>
        <v>0</v>
      </c>
    </row>
    <row r="3773" customFormat="false" ht="15.75" hidden="false" customHeight="true" outlineLevel="0" collapsed="false">
      <c r="A3773" s="21" t="s">
        <v>69</v>
      </c>
      <c r="B3773" s="12" t="n">
        <v>1</v>
      </c>
      <c r="C3773" s="44" t="s">
        <v>56</v>
      </c>
      <c r="D3773" s="44" t="n">
        <v>23501</v>
      </c>
      <c r="E3773" s="24" t="s">
        <v>113</v>
      </c>
      <c r="F3773" s="15" t="n">
        <v>0</v>
      </c>
      <c r="G3773" s="15" t="n">
        <v>0</v>
      </c>
      <c r="H3773" s="2" t="n">
        <f aca="false">MAX(I3773:J3773)</f>
        <v>1</v>
      </c>
      <c r="I3773" s="15" t="n">
        <v>0</v>
      </c>
      <c r="J3773" s="15" t="n">
        <v>1</v>
      </c>
      <c r="L3773" s="15" t="n">
        <v>90</v>
      </c>
      <c r="M3773" s="25" t="n">
        <v>8.38914996</v>
      </c>
      <c r="N3773" s="0" t="str">
        <f aca="false">A3773&amp;"_"&amp;B3773</f>
        <v>MAW750_1</v>
      </c>
      <c r="O3773" s="0" t="n">
        <f aca="false">HLOOKUP(N3773,UP!$C$15:$AH$16,2,0)</f>
        <v>0</v>
      </c>
    </row>
    <row r="3774" customFormat="false" ht="15.75" hidden="false" customHeight="true" outlineLevel="0" collapsed="false">
      <c r="A3774" s="21" t="s">
        <v>52</v>
      </c>
      <c r="B3774" s="32" t="n">
        <v>1</v>
      </c>
      <c r="C3774" s="33" t="s">
        <v>56</v>
      </c>
      <c r="D3774" s="33" t="n">
        <v>54736</v>
      </c>
      <c r="E3774" s="24" t="s">
        <v>113</v>
      </c>
      <c r="F3774" s="15" t="n">
        <v>0</v>
      </c>
      <c r="G3774" s="15" t="n">
        <v>0</v>
      </c>
      <c r="H3774" s="2" t="n">
        <f aca="false">MAX(I3774:J3774)</f>
        <v>1</v>
      </c>
      <c r="I3774" s="15" t="n">
        <v>0</v>
      </c>
      <c r="J3774" s="15" t="n">
        <v>1</v>
      </c>
      <c r="L3774" s="15" t="n">
        <v>90</v>
      </c>
      <c r="M3774" s="25" t="n">
        <v>8.38914996</v>
      </c>
      <c r="N3774" s="0" t="str">
        <f aca="false">A3774&amp;"_"&amp;B3774</f>
        <v>MAW751_1</v>
      </c>
      <c r="O3774" s="0" t="n">
        <f aca="false">HLOOKUP(N3774,UP!$C$15:$AH$16,2,0)</f>
        <v>0</v>
      </c>
    </row>
    <row r="3775" customFormat="false" ht="15.75" hidden="false" customHeight="true" outlineLevel="0" collapsed="false">
      <c r="A3775" s="21" t="s">
        <v>52</v>
      </c>
      <c r="B3775" s="32" t="n">
        <v>1</v>
      </c>
      <c r="C3775" s="33" t="s">
        <v>56</v>
      </c>
      <c r="D3775" s="33" t="n">
        <v>54381</v>
      </c>
      <c r="E3775" s="24" t="s">
        <v>113</v>
      </c>
      <c r="F3775" s="15" t="n">
        <v>0</v>
      </c>
      <c r="G3775" s="15" t="n">
        <v>0</v>
      </c>
      <c r="H3775" s="2" t="n">
        <f aca="false">MAX(I3775:J3775)</f>
        <v>1</v>
      </c>
      <c r="I3775" s="15" t="n">
        <v>0</v>
      </c>
      <c r="J3775" s="15" t="n">
        <v>1</v>
      </c>
      <c r="L3775" s="15" t="n">
        <v>90</v>
      </c>
      <c r="M3775" s="25" t="n">
        <v>8.38914996</v>
      </c>
      <c r="N3775" s="0" t="str">
        <f aca="false">A3775&amp;"_"&amp;B3775</f>
        <v>MAW751_1</v>
      </c>
      <c r="O3775" s="0" t="n">
        <f aca="false">HLOOKUP(N3775,UP!$C$15:$AH$16,2,0)</f>
        <v>0</v>
      </c>
    </row>
    <row r="3776" customFormat="false" ht="15.75" hidden="false" customHeight="true" outlineLevel="0" collapsed="false">
      <c r="A3776" s="21" t="s">
        <v>52</v>
      </c>
      <c r="B3776" s="24" t="n">
        <v>2</v>
      </c>
      <c r="C3776" s="31" t="s">
        <v>56</v>
      </c>
      <c r="D3776" s="31" t="n">
        <v>59067</v>
      </c>
      <c r="E3776" s="24" t="s">
        <v>113</v>
      </c>
      <c r="F3776" s="15" t="n">
        <v>0</v>
      </c>
      <c r="G3776" s="15" t="n">
        <v>0</v>
      </c>
      <c r="H3776" s="2" t="n">
        <f aca="false">MAX(I3776:J3776)</f>
        <v>1</v>
      </c>
      <c r="I3776" s="15" t="n">
        <v>0</v>
      </c>
      <c r="J3776" s="15" t="n">
        <v>1</v>
      </c>
      <c r="L3776" s="15" t="n">
        <v>90</v>
      </c>
      <c r="M3776" s="25" t="n">
        <v>8.38914996</v>
      </c>
      <c r="N3776" s="0" t="str">
        <f aca="false">A3776&amp;"_"&amp;B3776</f>
        <v>MAW751_2</v>
      </c>
      <c r="O3776" s="0" t="n">
        <f aca="false">HLOOKUP(N3776,UP!$C$15:$AH$16,2,0)</f>
        <v>0</v>
      </c>
    </row>
    <row r="3777" customFormat="false" ht="15.75" hidden="false" customHeight="true" outlineLevel="0" collapsed="false">
      <c r="A3777" s="21" t="s">
        <v>52</v>
      </c>
      <c r="B3777" s="24" t="n">
        <v>2</v>
      </c>
      <c r="C3777" s="31" t="s">
        <v>56</v>
      </c>
      <c r="D3777" s="31" t="n">
        <v>29071</v>
      </c>
      <c r="E3777" s="24" t="s">
        <v>113</v>
      </c>
      <c r="F3777" s="15" t="n">
        <v>0</v>
      </c>
      <c r="G3777" s="15" t="n">
        <v>0</v>
      </c>
      <c r="H3777" s="2" t="n">
        <f aca="false">MAX(I3777:J3777)</f>
        <v>1</v>
      </c>
      <c r="I3777" s="15" t="n">
        <v>0</v>
      </c>
      <c r="J3777" s="15" t="n">
        <v>1</v>
      </c>
      <c r="L3777" s="15" t="n">
        <v>90</v>
      </c>
      <c r="M3777" s="25" t="n">
        <v>8.38914996</v>
      </c>
      <c r="N3777" s="0" t="str">
        <f aca="false">A3777&amp;"_"&amp;B3777</f>
        <v>MAW751_2</v>
      </c>
      <c r="O3777" s="0" t="n">
        <f aca="false">HLOOKUP(N3777,UP!$C$15:$AH$16,2,0)</f>
        <v>0</v>
      </c>
    </row>
    <row r="3778" customFormat="false" ht="15.75" hidden="false" customHeight="true" outlineLevel="0" collapsed="false">
      <c r="A3778" s="21" t="s">
        <v>44</v>
      </c>
      <c r="B3778" s="22" t="n">
        <v>2</v>
      </c>
      <c r="C3778" s="23" t="s">
        <v>56</v>
      </c>
      <c r="D3778" s="23" t="n">
        <v>11373</v>
      </c>
      <c r="E3778" s="24" t="n">
        <v>3</v>
      </c>
      <c r="F3778" s="15" t="n">
        <f aca="false">IF(ISERROR(SEARCH("2",E3778)),0,1)</f>
        <v>0</v>
      </c>
      <c r="G3778" s="15" t="n">
        <v>0</v>
      </c>
      <c r="H3778" s="2" t="n">
        <f aca="false">MAX(I3778:J3778)</f>
        <v>1</v>
      </c>
      <c r="I3778" s="15" t="n">
        <v>0</v>
      </c>
      <c r="J3778" s="15" t="n">
        <v>1</v>
      </c>
      <c r="L3778" s="15" t="n">
        <v>95</v>
      </c>
      <c r="M3778" s="25" t="n">
        <v>9.35682169</v>
      </c>
      <c r="N3778" s="0" t="str">
        <f aca="false">A3778&amp;"_"&amp;B3778</f>
        <v>MAW752_2</v>
      </c>
      <c r="O3778" s="0" t="n">
        <f aca="false">HLOOKUP(N3778,UP!$C$15:$AH$16,2,0)</f>
        <v>0</v>
      </c>
    </row>
    <row r="3779" customFormat="false" ht="15.75" hidden="false" customHeight="true" outlineLevel="0" collapsed="false">
      <c r="A3779" s="21" t="s">
        <v>44</v>
      </c>
      <c r="B3779" s="22" t="n">
        <v>1</v>
      </c>
      <c r="C3779" s="23" t="s">
        <v>56</v>
      </c>
      <c r="D3779" s="23" t="n">
        <v>29721</v>
      </c>
      <c r="E3779" s="24" t="n">
        <v>3</v>
      </c>
      <c r="F3779" s="15" t="n">
        <f aca="false">IF(ISERROR(SEARCH("2",E3779)),0,1)</f>
        <v>0</v>
      </c>
      <c r="G3779" s="15" t="n">
        <v>0</v>
      </c>
      <c r="H3779" s="2" t="n">
        <f aca="false">MAX(I3779:J3779)</f>
        <v>1</v>
      </c>
      <c r="I3779" s="15" t="n">
        <v>0</v>
      </c>
      <c r="J3779" s="15" t="n">
        <v>1</v>
      </c>
      <c r="L3779" s="15" t="n">
        <v>95</v>
      </c>
      <c r="M3779" s="25" t="n">
        <v>9.35682169</v>
      </c>
      <c r="N3779" s="0" t="str">
        <f aca="false">A3779&amp;"_"&amp;B3779</f>
        <v>MAW752_1</v>
      </c>
      <c r="O3779" s="0" t="n">
        <f aca="false">HLOOKUP(N3779,UP!$C$15:$AH$16,2,0)</f>
        <v>0</v>
      </c>
    </row>
    <row r="3780" customFormat="false" ht="15.75" hidden="false" customHeight="true" outlineLevel="0" collapsed="false">
      <c r="A3780" s="21" t="s">
        <v>44</v>
      </c>
      <c r="B3780" s="22" t="n">
        <v>1</v>
      </c>
      <c r="C3780" s="23" t="s">
        <v>56</v>
      </c>
      <c r="D3780" s="23" t="n">
        <v>29440</v>
      </c>
      <c r="E3780" s="24" t="n">
        <v>3</v>
      </c>
      <c r="F3780" s="15" t="n">
        <f aca="false">IF(ISERROR(SEARCH("2",E3780)),0,1)</f>
        <v>0</v>
      </c>
      <c r="G3780" s="15" t="n">
        <v>0</v>
      </c>
      <c r="H3780" s="2" t="n">
        <f aca="false">MAX(I3780:J3780)</f>
        <v>1</v>
      </c>
      <c r="I3780" s="15" t="n">
        <v>0</v>
      </c>
      <c r="J3780" s="15" t="n">
        <v>1</v>
      </c>
      <c r="L3780" s="15" t="n">
        <v>95</v>
      </c>
      <c r="M3780" s="25" t="n">
        <v>9.35682169</v>
      </c>
      <c r="N3780" s="0" t="str">
        <f aca="false">A3780&amp;"_"&amp;B3780</f>
        <v>MAW752_1</v>
      </c>
      <c r="O3780" s="0" t="n">
        <f aca="false">HLOOKUP(N3780,UP!$C$15:$AH$16,2,0)</f>
        <v>0</v>
      </c>
    </row>
    <row r="3781" customFormat="false" ht="15.75" hidden="false" customHeight="true" outlineLevel="0" collapsed="false">
      <c r="A3781" s="21" t="s">
        <v>55</v>
      </c>
      <c r="B3781" s="26" t="n">
        <v>2</v>
      </c>
      <c r="C3781" s="27" t="s">
        <v>56</v>
      </c>
      <c r="D3781" s="27" t="n">
        <v>1158</v>
      </c>
      <c r="E3781" s="24" t="s">
        <v>113</v>
      </c>
      <c r="F3781" s="15" t="n">
        <v>0</v>
      </c>
      <c r="G3781" s="15" t="n">
        <v>0</v>
      </c>
      <c r="H3781" s="2" t="n">
        <f aca="false">MAX(I3781:J3781)</f>
        <v>1</v>
      </c>
      <c r="I3781" s="15" t="n">
        <v>0</v>
      </c>
      <c r="J3781" s="15" t="n">
        <v>1</v>
      </c>
      <c r="L3781" s="15" t="n">
        <v>95</v>
      </c>
      <c r="M3781" s="25" t="n">
        <v>9.35682169</v>
      </c>
      <c r="N3781" s="0" t="str">
        <f aca="false">A3781&amp;"_"&amp;B3781</f>
        <v>MAW745_2</v>
      </c>
      <c r="O3781" s="0" t="n">
        <f aca="false">HLOOKUP(N3781,UP!$C$15:$AH$16,2,0)</f>
        <v>0</v>
      </c>
    </row>
    <row r="3782" customFormat="false" ht="15.75" hidden="false" customHeight="true" outlineLevel="0" collapsed="false">
      <c r="A3782" s="21" t="s">
        <v>55</v>
      </c>
      <c r="B3782" s="26" t="n">
        <v>2</v>
      </c>
      <c r="C3782" s="27" t="s">
        <v>56</v>
      </c>
      <c r="D3782" s="27" t="n">
        <v>1478</v>
      </c>
      <c r="E3782" s="24" t="s">
        <v>113</v>
      </c>
      <c r="F3782" s="15" t="n">
        <v>0</v>
      </c>
      <c r="G3782" s="15" t="n">
        <v>0</v>
      </c>
      <c r="H3782" s="2" t="n">
        <f aca="false">MAX(I3782:J3782)</f>
        <v>1</v>
      </c>
      <c r="I3782" s="15" t="n">
        <v>0</v>
      </c>
      <c r="J3782" s="15" t="n">
        <v>1</v>
      </c>
      <c r="L3782" s="15" t="n">
        <v>95</v>
      </c>
      <c r="M3782" s="25" t="n">
        <v>9.35682169</v>
      </c>
      <c r="N3782" s="0" t="str">
        <f aca="false">A3782&amp;"_"&amp;B3782</f>
        <v>MAW745_2</v>
      </c>
      <c r="O3782" s="0" t="n">
        <f aca="false">HLOOKUP(N3782,UP!$C$15:$AH$16,2,0)</f>
        <v>0</v>
      </c>
    </row>
    <row r="3783" customFormat="false" ht="15.75" hidden="false" customHeight="true" outlineLevel="0" collapsed="false">
      <c r="A3783" s="21" t="s">
        <v>59</v>
      </c>
      <c r="B3783" s="28" t="n">
        <v>1</v>
      </c>
      <c r="C3783" s="34" t="s">
        <v>56</v>
      </c>
      <c r="D3783" s="34" t="n">
        <v>7047</v>
      </c>
      <c r="E3783" s="24" t="s">
        <v>113</v>
      </c>
      <c r="F3783" s="15" t="n">
        <v>0</v>
      </c>
      <c r="G3783" s="15" t="n">
        <v>0</v>
      </c>
      <c r="H3783" s="2" t="n">
        <f aca="false">MAX(I3783:J3783)</f>
        <v>1</v>
      </c>
      <c r="I3783" s="15" t="n">
        <v>0</v>
      </c>
      <c r="J3783" s="15" t="n">
        <v>1</v>
      </c>
      <c r="L3783" s="15" t="n">
        <v>95</v>
      </c>
      <c r="M3783" s="25" t="n">
        <v>9.35682169</v>
      </c>
      <c r="N3783" s="0" t="str">
        <f aca="false">A3783&amp;"_"&amp;B3783</f>
        <v>MAW748_1</v>
      </c>
      <c r="O3783" s="0" t="n">
        <f aca="false">HLOOKUP(N3783,UP!$C$15:$AH$16,2,0)</f>
        <v>0</v>
      </c>
    </row>
    <row r="3784" customFormat="false" ht="15.75" hidden="false" customHeight="true" outlineLevel="0" collapsed="false">
      <c r="A3784" s="21" t="s">
        <v>59</v>
      </c>
      <c r="B3784" s="28" t="n">
        <v>3</v>
      </c>
      <c r="C3784" s="39" t="s">
        <v>56</v>
      </c>
      <c r="D3784" s="39" t="n">
        <v>7741</v>
      </c>
      <c r="E3784" s="24" t="s">
        <v>113</v>
      </c>
      <c r="F3784" s="15" t="n">
        <v>0</v>
      </c>
      <c r="G3784" s="15" t="n">
        <v>0</v>
      </c>
      <c r="H3784" s="2" t="n">
        <f aca="false">MAX(I3784:J3784)</f>
        <v>1</v>
      </c>
      <c r="I3784" s="15" t="n">
        <v>0</v>
      </c>
      <c r="J3784" s="15" t="n">
        <v>1</v>
      </c>
      <c r="L3784" s="15" t="n">
        <v>95</v>
      </c>
      <c r="M3784" s="25" t="n">
        <v>9.35682169</v>
      </c>
      <c r="N3784" s="0" t="str">
        <f aca="false">A3784&amp;"_"&amp;B3784</f>
        <v>MAW748_3</v>
      </c>
      <c r="O3784" s="0" t="n">
        <f aca="false">HLOOKUP(N3784,UP!$C$15:$AH$16,2,0)</f>
        <v>0</v>
      </c>
    </row>
    <row r="3785" customFormat="false" ht="15.75" hidden="false" customHeight="true" outlineLevel="0" collapsed="false">
      <c r="A3785" s="21" t="s">
        <v>69</v>
      </c>
      <c r="B3785" s="12" t="n">
        <v>1</v>
      </c>
      <c r="C3785" s="44" t="s">
        <v>66</v>
      </c>
      <c r="D3785" s="44" t="n">
        <v>19611</v>
      </c>
      <c r="E3785" s="24" t="s">
        <v>113</v>
      </c>
      <c r="F3785" s="15" t="n">
        <v>0</v>
      </c>
      <c r="G3785" s="15" t="n">
        <v>0</v>
      </c>
      <c r="H3785" s="2" t="n">
        <f aca="false">MAX(I3785:J3785)</f>
        <v>1</v>
      </c>
      <c r="I3785" s="15" t="n">
        <v>0</v>
      </c>
      <c r="J3785" s="15" t="n">
        <v>1</v>
      </c>
      <c r="L3785" s="15" t="n">
        <v>95</v>
      </c>
      <c r="M3785" s="25" t="n">
        <v>9.35682169</v>
      </c>
      <c r="N3785" s="0" t="str">
        <f aca="false">A3785&amp;"_"&amp;B3785</f>
        <v>MAW750_1</v>
      </c>
      <c r="O3785" s="0" t="n">
        <f aca="false">HLOOKUP(N3785,UP!$C$15:$AH$16,2,0)</f>
        <v>0</v>
      </c>
    </row>
    <row r="3786" customFormat="false" ht="15.75" hidden="false" customHeight="true" outlineLevel="0" collapsed="false">
      <c r="A3786" s="21" t="s">
        <v>52</v>
      </c>
      <c r="B3786" s="32" t="n">
        <v>1</v>
      </c>
      <c r="C3786" s="33" t="s">
        <v>66</v>
      </c>
      <c r="D3786" s="33" t="n">
        <v>54868</v>
      </c>
      <c r="E3786" s="24" t="s">
        <v>113</v>
      </c>
      <c r="F3786" s="15" t="n">
        <v>0</v>
      </c>
      <c r="G3786" s="15" t="n">
        <v>0</v>
      </c>
      <c r="H3786" s="2" t="n">
        <f aca="false">MAX(I3786:J3786)</f>
        <v>1</v>
      </c>
      <c r="I3786" s="15" t="n">
        <v>0</v>
      </c>
      <c r="J3786" s="15" t="n">
        <v>1</v>
      </c>
      <c r="L3786" s="15" t="n">
        <v>95</v>
      </c>
      <c r="M3786" s="25" t="n">
        <v>9.35682169</v>
      </c>
      <c r="N3786" s="0" t="str">
        <f aca="false">A3786&amp;"_"&amp;B3786</f>
        <v>MAW751_1</v>
      </c>
      <c r="O3786" s="0" t="n">
        <f aca="false">HLOOKUP(N3786,UP!$C$15:$AH$16,2,0)</f>
        <v>0</v>
      </c>
    </row>
    <row r="3787" customFormat="false" ht="15.75" hidden="false" customHeight="true" outlineLevel="0" collapsed="false">
      <c r="A3787" s="21" t="s">
        <v>52</v>
      </c>
      <c r="B3787" s="32" t="n">
        <v>1</v>
      </c>
      <c r="C3787" s="33" t="s">
        <v>56</v>
      </c>
      <c r="D3787" s="33" t="n">
        <v>54863</v>
      </c>
      <c r="E3787" s="24" t="s">
        <v>113</v>
      </c>
      <c r="F3787" s="15" t="n">
        <v>0</v>
      </c>
      <c r="G3787" s="15" t="n">
        <v>0</v>
      </c>
      <c r="H3787" s="2" t="n">
        <f aca="false">MAX(I3787:J3787)</f>
        <v>1</v>
      </c>
      <c r="I3787" s="15" t="n">
        <v>0</v>
      </c>
      <c r="J3787" s="15" t="n">
        <v>1</v>
      </c>
      <c r="L3787" s="15" t="n">
        <v>95</v>
      </c>
      <c r="M3787" s="25" t="n">
        <v>9.35682169</v>
      </c>
      <c r="N3787" s="0" t="str">
        <f aca="false">A3787&amp;"_"&amp;B3787</f>
        <v>MAW751_1</v>
      </c>
      <c r="O3787" s="0" t="n">
        <f aca="false">HLOOKUP(N3787,UP!$C$15:$AH$16,2,0)</f>
        <v>0</v>
      </c>
    </row>
    <row r="3788" customFormat="false" ht="15.75" hidden="false" customHeight="true" outlineLevel="0" collapsed="false">
      <c r="A3788" s="21" t="s">
        <v>52</v>
      </c>
      <c r="B3788" s="32" t="n">
        <v>1</v>
      </c>
      <c r="C3788" s="33" t="s">
        <v>56</v>
      </c>
      <c r="D3788" s="33" t="n">
        <v>29213</v>
      </c>
      <c r="E3788" s="24" t="s">
        <v>113</v>
      </c>
      <c r="F3788" s="15" t="n">
        <v>0</v>
      </c>
      <c r="G3788" s="15" t="n">
        <v>0</v>
      </c>
      <c r="H3788" s="2" t="n">
        <f aca="false">MAX(I3788:J3788)</f>
        <v>1</v>
      </c>
      <c r="I3788" s="15" t="n">
        <v>0</v>
      </c>
      <c r="J3788" s="15" t="n">
        <v>1</v>
      </c>
      <c r="L3788" s="15" t="n">
        <v>95</v>
      </c>
      <c r="M3788" s="25" t="n">
        <v>9.35682169</v>
      </c>
      <c r="N3788" s="0" t="str">
        <f aca="false">A3788&amp;"_"&amp;B3788</f>
        <v>MAW751_1</v>
      </c>
      <c r="O3788" s="0" t="n">
        <f aca="false">HLOOKUP(N3788,UP!$C$15:$AH$16,2,0)</f>
        <v>0</v>
      </c>
    </row>
    <row r="3789" customFormat="false" ht="15.75" hidden="false" customHeight="true" outlineLevel="0" collapsed="false">
      <c r="A3789" s="21" t="s">
        <v>44</v>
      </c>
      <c r="B3789" s="22" t="n">
        <v>2</v>
      </c>
      <c r="C3789" s="23" t="s">
        <v>56</v>
      </c>
      <c r="D3789" s="23" t="n">
        <v>18543</v>
      </c>
      <c r="E3789" s="24" t="n">
        <v>3</v>
      </c>
      <c r="F3789" s="15" t="n">
        <f aca="false">IF(ISERROR(SEARCH("2",E3789)),0,1)</f>
        <v>0</v>
      </c>
      <c r="G3789" s="15" t="n">
        <v>0</v>
      </c>
      <c r="H3789" s="2" t="n">
        <f aca="false">MAX(I3789:J3789)</f>
        <v>1</v>
      </c>
      <c r="I3789" s="15" t="n">
        <v>0</v>
      </c>
      <c r="J3789" s="15" t="n">
        <v>1</v>
      </c>
      <c r="L3789" s="15" t="n">
        <v>100</v>
      </c>
      <c r="M3789" s="25" t="n">
        <v>10.3768</v>
      </c>
      <c r="N3789" s="0" t="str">
        <f aca="false">A3789&amp;"_"&amp;B3789</f>
        <v>MAW752_2</v>
      </c>
      <c r="O3789" s="0" t="n">
        <f aca="false">HLOOKUP(N3789,UP!$C$15:$AH$16,2,0)</f>
        <v>0</v>
      </c>
    </row>
    <row r="3790" customFormat="false" ht="15.75" hidden="false" customHeight="true" outlineLevel="0" collapsed="false">
      <c r="A3790" s="21" t="s">
        <v>44</v>
      </c>
      <c r="B3790" s="22" t="n">
        <v>2</v>
      </c>
      <c r="C3790" s="23" t="s">
        <v>56</v>
      </c>
      <c r="D3790" s="23" t="n">
        <v>29279</v>
      </c>
      <c r="E3790" s="24" t="n">
        <v>3</v>
      </c>
      <c r="F3790" s="15" t="n">
        <f aca="false">IF(ISERROR(SEARCH("2",E3790)),0,1)</f>
        <v>0</v>
      </c>
      <c r="G3790" s="15" t="n">
        <v>0</v>
      </c>
      <c r="H3790" s="2" t="n">
        <f aca="false">MAX(I3790:J3790)</f>
        <v>1</v>
      </c>
      <c r="I3790" s="15" t="n">
        <v>0</v>
      </c>
      <c r="J3790" s="15" t="n">
        <v>1</v>
      </c>
      <c r="L3790" s="15" t="n">
        <v>100</v>
      </c>
      <c r="M3790" s="25" t="n">
        <v>10.3768</v>
      </c>
      <c r="N3790" s="0" t="str">
        <f aca="false">A3790&amp;"_"&amp;B3790</f>
        <v>MAW752_2</v>
      </c>
      <c r="O3790" s="0" t="n">
        <f aca="false">HLOOKUP(N3790,UP!$C$15:$AH$16,2,0)</f>
        <v>0</v>
      </c>
    </row>
    <row r="3791" customFormat="false" ht="15.75" hidden="false" customHeight="true" outlineLevel="0" collapsed="false">
      <c r="A3791" s="21" t="s">
        <v>44</v>
      </c>
      <c r="B3791" s="22" t="n">
        <v>1</v>
      </c>
      <c r="C3791" s="23" t="s">
        <v>56</v>
      </c>
      <c r="D3791" s="23" t="n">
        <v>29818</v>
      </c>
      <c r="E3791" s="24" t="n">
        <v>3</v>
      </c>
      <c r="F3791" s="15" t="n">
        <f aca="false">IF(ISERROR(SEARCH("2",E3791)),0,1)</f>
        <v>0</v>
      </c>
      <c r="G3791" s="15" t="n">
        <v>0</v>
      </c>
      <c r="H3791" s="2" t="n">
        <f aca="false">MAX(I3791:J3791)</f>
        <v>1</v>
      </c>
      <c r="I3791" s="15" t="n">
        <v>0</v>
      </c>
      <c r="J3791" s="15" t="n">
        <v>1</v>
      </c>
      <c r="L3791" s="15" t="n">
        <v>100</v>
      </c>
      <c r="M3791" s="25" t="n">
        <v>10.3768</v>
      </c>
      <c r="N3791" s="0" t="str">
        <f aca="false">A3791&amp;"_"&amp;B3791</f>
        <v>MAW752_1</v>
      </c>
      <c r="O3791" s="0" t="n">
        <f aca="false">HLOOKUP(N3791,UP!$C$15:$AH$16,2,0)</f>
        <v>0</v>
      </c>
    </row>
    <row r="3792" customFormat="false" ht="15.75" hidden="false" customHeight="true" outlineLevel="0" collapsed="false">
      <c r="A3792" s="21" t="s">
        <v>44</v>
      </c>
      <c r="B3792" s="22" t="n">
        <v>2</v>
      </c>
      <c r="C3792" s="23" t="s">
        <v>61</v>
      </c>
      <c r="D3792" s="23" t="n">
        <v>29800</v>
      </c>
      <c r="E3792" s="24" t="n">
        <v>3</v>
      </c>
      <c r="F3792" s="15" t="n">
        <f aca="false">IF(ISERROR(SEARCH("2",E3792)),0,1)</f>
        <v>0</v>
      </c>
      <c r="G3792" s="15" t="n">
        <v>0</v>
      </c>
      <c r="H3792" s="2" t="n">
        <f aca="false">MAX(I3792:J3792)</f>
        <v>1</v>
      </c>
      <c r="I3792" s="15" t="n">
        <v>0</v>
      </c>
      <c r="J3792" s="15" t="n">
        <v>1</v>
      </c>
      <c r="L3792" s="15" t="n">
        <v>100</v>
      </c>
      <c r="M3792" s="25" t="n">
        <v>10.3768</v>
      </c>
      <c r="N3792" s="0" t="str">
        <f aca="false">A3792&amp;"_"&amp;B3792</f>
        <v>MAW752_2</v>
      </c>
      <c r="O3792" s="0" t="n">
        <f aca="false">HLOOKUP(N3792,UP!$C$15:$AH$16,2,0)</f>
        <v>0</v>
      </c>
    </row>
    <row r="3793" customFormat="false" ht="15.75" hidden="false" customHeight="true" outlineLevel="0" collapsed="false">
      <c r="A3793" s="21" t="s">
        <v>62</v>
      </c>
      <c r="B3793" s="36" t="n">
        <v>2</v>
      </c>
      <c r="C3793" s="37" t="s">
        <v>56</v>
      </c>
      <c r="D3793" s="38" t="n">
        <v>6000</v>
      </c>
      <c r="E3793" s="24" t="s">
        <v>113</v>
      </c>
      <c r="F3793" s="15" t="n">
        <f aca="false">IF(ISERROR(SEARCH("2",E3793)),0,1)</f>
        <v>0</v>
      </c>
      <c r="G3793" s="15" t="n">
        <v>0</v>
      </c>
      <c r="H3793" s="2" t="n">
        <f aca="false">MAX(I3793:J3793)</f>
        <v>1</v>
      </c>
      <c r="I3793" s="15" t="n">
        <v>0</v>
      </c>
      <c r="J3793" s="15" t="n">
        <v>1</v>
      </c>
      <c r="L3793" s="15" t="n">
        <v>100</v>
      </c>
      <c r="M3793" s="25" t="n">
        <v>10.3768</v>
      </c>
      <c r="N3793" s="0" t="str">
        <f aca="false">A3793&amp;"_"&amp;B3793</f>
        <v>MAW753_2</v>
      </c>
      <c r="O3793" s="0" t="n">
        <f aca="false">HLOOKUP(N3793,UP!$C$15:$AH$16,2,0)</f>
        <v>0</v>
      </c>
    </row>
    <row r="3794" customFormat="false" ht="15.75" hidden="false" customHeight="true" outlineLevel="0" collapsed="false">
      <c r="A3794" s="21" t="s">
        <v>62</v>
      </c>
      <c r="B3794" s="36" t="n">
        <v>1</v>
      </c>
      <c r="C3794" s="37" t="s">
        <v>57</v>
      </c>
      <c r="D3794" s="38" t="n">
        <v>6685</v>
      </c>
      <c r="E3794" s="24" t="s">
        <v>113</v>
      </c>
      <c r="F3794" s="15" t="n">
        <f aca="false">IF(ISERROR(SEARCH("2",E3794)),0,1)</f>
        <v>0</v>
      </c>
      <c r="G3794" s="15" t="n">
        <v>0</v>
      </c>
      <c r="H3794" s="2" t="n">
        <f aca="false">MAX(I3794:J3794)</f>
        <v>1</v>
      </c>
      <c r="I3794" s="15" t="n">
        <v>0</v>
      </c>
      <c r="J3794" s="15" t="n">
        <v>1</v>
      </c>
      <c r="L3794" s="15" t="n">
        <v>100</v>
      </c>
      <c r="M3794" s="25" t="n">
        <v>10.3768</v>
      </c>
      <c r="N3794" s="0" t="str">
        <f aca="false">A3794&amp;"_"&amp;B3794</f>
        <v>MAW753_1</v>
      </c>
      <c r="O3794" s="0" t="n">
        <f aca="false">HLOOKUP(N3794,UP!$C$15:$AH$16,2,0)</f>
        <v>1</v>
      </c>
    </row>
    <row r="3795" customFormat="false" ht="15.75" hidden="false" customHeight="true" outlineLevel="0" collapsed="false">
      <c r="A3795" s="21" t="s">
        <v>47</v>
      </c>
      <c r="B3795" s="26" t="n">
        <v>1</v>
      </c>
      <c r="C3795" s="27" t="s">
        <v>56</v>
      </c>
      <c r="D3795" s="27" t="n">
        <v>722</v>
      </c>
      <c r="E3795" s="24" t="s">
        <v>113</v>
      </c>
      <c r="F3795" s="15" t="n">
        <v>0</v>
      </c>
      <c r="G3795" s="15" t="n">
        <v>0</v>
      </c>
      <c r="H3795" s="2" t="n">
        <f aca="false">MAX(I3795:J3795)</f>
        <v>1</v>
      </c>
      <c r="I3795" s="15" t="n">
        <v>0</v>
      </c>
      <c r="J3795" s="15" t="n">
        <v>1</v>
      </c>
      <c r="L3795" s="15" t="n">
        <v>100</v>
      </c>
      <c r="M3795" s="25" t="n">
        <v>10.3768</v>
      </c>
      <c r="N3795" s="0" t="str">
        <f aca="false">A3795&amp;"_"&amp;B3795</f>
        <v>MAW744_1</v>
      </c>
      <c r="O3795" s="0" t="n">
        <f aca="false">HLOOKUP(N3795,UP!$C$15:$AH$16,2,0)</f>
        <v>0</v>
      </c>
    </row>
    <row r="3796" customFormat="false" ht="15.75" hidden="false" customHeight="true" outlineLevel="0" collapsed="false">
      <c r="A3796" s="21" t="s">
        <v>47</v>
      </c>
      <c r="B3796" s="26" t="n">
        <v>1</v>
      </c>
      <c r="C3796" s="27" t="s">
        <v>56</v>
      </c>
      <c r="D3796" s="27" t="n">
        <v>577</v>
      </c>
      <c r="E3796" s="24" t="s">
        <v>113</v>
      </c>
      <c r="F3796" s="15" t="n">
        <v>0</v>
      </c>
      <c r="G3796" s="15" t="n">
        <v>0</v>
      </c>
      <c r="H3796" s="2" t="n">
        <f aca="false">MAX(I3796:J3796)</f>
        <v>1</v>
      </c>
      <c r="I3796" s="15" t="n">
        <v>0</v>
      </c>
      <c r="J3796" s="15" t="n">
        <v>1</v>
      </c>
      <c r="L3796" s="15" t="n">
        <v>100</v>
      </c>
      <c r="M3796" s="25" t="n">
        <v>10.3768</v>
      </c>
      <c r="N3796" s="0" t="str">
        <f aca="false">A3796&amp;"_"&amp;B3796</f>
        <v>MAW744_1</v>
      </c>
      <c r="O3796" s="0" t="n">
        <f aca="false">HLOOKUP(N3796,UP!$C$15:$AH$16,2,0)</f>
        <v>0</v>
      </c>
    </row>
    <row r="3797" customFormat="false" ht="15.75" hidden="false" customHeight="true" outlineLevel="0" collapsed="false">
      <c r="A3797" s="21" t="s">
        <v>47</v>
      </c>
      <c r="B3797" s="26" t="n">
        <v>1</v>
      </c>
      <c r="C3797" s="27" t="s">
        <v>95</v>
      </c>
      <c r="D3797" s="27" t="n">
        <v>854</v>
      </c>
      <c r="E3797" s="24" t="s">
        <v>113</v>
      </c>
      <c r="F3797" s="15" t="n">
        <v>0</v>
      </c>
      <c r="G3797" s="15" t="n">
        <v>0</v>
      </c>
      <c r="H3797" s="2" t="n">
        <f aca="false">MAX(I3797:J3797)</f>
        <v>1</v>
      </c>
      <c r="I3797" s="15" t="n">
        <v>0</v>
      </c>
      <c r="J3797" s="15" t="n">
        <v>1</v>
      </c>
      <c r="L3797" s="15" t="n">
        <v>100</v>
      </c>
      <c r="M3797" s="25" t="n">
        <v>10.3768</v>
      </c>
      <c r="N3797" s="0" t="str">
        <f aca="false">A3797&amp;"_"&amp;B3797</f>
        <v>MAW744_1</v>
      </c>
      <c r="O3797" s="0" t="n">
        <f aca="false">HLOOKUP(N3797,UP!$C$15:$AH$16,2,0)</f>
        <v>0</v>
      </c>
    </row>
    <row r="3798" customFormat="false" ht="15.75" hidden="false" customHeight="true" outlineLevel="0" collapsed="false">
      <c r="A3798" s="21" t="s">
        <v>47</v>
      </c>
      <c r="B3798" s="12" t="n">
        <v>5</v>
      </c>
      <c r="C3798" s="29" t="s">
        <v>56</v>
      </c>
      <c r="D3798" s="30" t="n">
        <v>7201</v>
      </c>
      <c r="E3798" s="24" t="s">
        <v>113</v>
      </c>
      <c r="F3798" s="15" t="n">
        <v>0</v>
      </c>
      <c r="G3798" s="15" t="n">
        <v>0</v>
      </c>
      <c r="H3798" s="2" t="n">
        <f aca="false">MAX(I3798:J3798)</f>
        <v>1</v>
      </c>
      <c r="I3798" s="15" t="n">
        <v>0</v>
      </c>
      <c r="J3798" s="15" t="n">
        <v>1</v>
      </c>
      <c r="L3798" s="15" t="n">
        <v>100</v>
      </c>
      <c r="M3798" s="25" t="n">
        <v>10.3768</v>
      </c>
      <c r="N3798" s="0" t="str">
        <f aca="false">A3798&amp;"_"&amp;B3798</f>
        <v>MAW744_5</v>
      </c>
      <c r="O3798" s="0" t="n">
        <f aca="false">HLOOKUP(N3798,UP!$C$15:$AH$16,2,0)</f>
        <v>0</v>
      </c>
    </row>
    <row r="3799" customFormat="false" ht="15.75" hidden="false" customHeight="true" outlineLevel="0" collapsed="false">
      <c r="A3799" s="21" t="s">
        <v>55</v>
      </c>
      <c r="B3799" s="26" t="n">
        <v>2</v>
      </c>
      <c r="C3799" s="27" t="s">
        <v>56</v>
      </c>
      <c r="D3799" s="27" t="n">
        <v>1506</v>
      </c>
      <c r="E3799" s="24" t="s">
        <v>113</v>
      </c>
      <c r="F3799" s="15" t="n">
        <v>0</v>
      </c>
      <c r="G3799" s="15" t="n">
        <v>0</v>
      </c>
      <c r="H3799" s="2" t="n">
        <f aca="false">MAX(I3799:J3799)</f>
        <v>1</v>
      </c>
      <c r="I3799" s="15" t="n">
        <v>0</v>
      </c>
      <c r="J3799" s="15" t="n">
        <v>1</v>
      </c>
      <c r="L3799" s="15" t="n">
        <v>100</v>
      </c>
      <c r="M3799" s="25" t="n">
        <v>10.3768</v>
      </c>
      <c r="N3799" s="0" t="str">
        <f aca="false">A3799&amp;"_"&amp;B3799</f>
        <v>MAW745_2</v>
      </c>
      <c r="O3799" s="0" t="n">
        <f aca="false">HLOOKUP(N3799,UP!$C$15:$AH$16,2,0)</f>
        <v>0</v>
      </c>
    </row>
    <row r="3800" customFormat="false" ht="15.75" hidden="false" customHeight="true" outlineLevel="0" collapsed="false">
      <c r="A3800" s="21" t="s">
        <v>55</v>
      </c>
      <c r="B3800" s="26" t="n">
        <v>2</v>
      </c>
      <c r="C3800" s="27" t="s">
        <v>56</v>
      </c>
      <c r="D3800" s="27" t="n">
        <v>1175</v>
      </c>
      <c r="E3800" s="24" t="s">
        <v>113</v>
      </c>
      <c r="F3800" s="15" t="n">
        <v>0</v>
      </c>
      <c r="G3800" s="15" t="n">
        <v>0</v>
      </c>
      <c r="H3800" s="2" t="n">
        <f aca="false">MAX(I3800:J3800)</f>
        <v>1</v>
      </c>
      <c r="I3800" s="15" t="n">
        <v>0</v>
      </c>
      <c r="J3800" s="15" t="n">
        <v>1</v>
      </c>
      <c r="L3800" s="15" t="n">
        <v>100</v>
      </c>
      <c r="M3800" s="25" t="n">
        <v>10.3768</v>
      </c>
      <c r="N3800" s="0" t="str">
        <f aca="false">A3800&amp;"_"&amp;B3800</f>
        <v>MAW745_2</v>
      </c>
      <c r="O3800" s="0" t="n">
        <f aca="false">HLOOKUP(N3800,UP!$C$15:$AH$16,2,0)</f>
        <v>0</v>
      </c>
    </row>
    <row r="3801" customFormat="false" ht="15.75" hidden="false" customHeight="true" outlineLevel="0" collapsed="false">
      <c r="A3801" s="21" t="s">
        <v>55</v>
      </c>
      <c r="B3801" s="26" t="n">
        <v>2</v>
      </c>
      <c r="C3801" s="27" t="s">
        <v>56</v>
      </c>
      <c r="D3801" s="27" t="n">
        <v>1481</v>
      </c>
      <c r="E3801" s="24" t="s">
        <v>113</v>
      </c>
      <c r="F3801" s="15" t="n">
        <v>0</v>
      </c>
      <c r="G3801" s="15" t="n">
        <v>0</v>
      </c>
      <c r="H3801" s="2" t="n">
        <f aca="false">MAX(I3801:J3801)</f>
        <v>1</v>
      </c>
      <c r="I3801" s="15" t="n">
        <v>0</v>
      </c>
      <c r="J3801" s="15" t="n">
        <v>1</v>
      </c>
      <c r="L3801" s="15" t="n">
        <v>100</v>
      </c>
      <c r="M3801" s="25" t="n">
        <v>10.3768</v>
      </c>
      <c r="N3801" s="0" t="str">
        <f aca="false">A3801&amp;"_"&amp;B3801</f>
        <v>MAW745_2</v>
      </c>
      <c r="O3801" s="0" t="n">
        <f aca="false">HLOOKUP(N3801,UP!$C$15:$AH$16,2,0)</f>
        <v>0</v>
      </c>
    </row>
    <row r="3802" customFormat="false" ht="15.75" hidden="false" customHeight="true" outlineLevel="0" collapsed="false">
      <c r="A3802" s="21" t="s">
        <v>55</v>
      </c>
      <c r="B3802" s="26" t="n">
        <v>1</v>
      </c>
      <c r="C3802" s="27" t="s">
        <v>56</v>
      </c>
      <c r="D3802" s="27" t="n">
        <v>1079</v>
      </c>
      <c r="E3802" s="24" t="s">
        <v>113</v>
      </c>
      <c r="F3802" s="15" t="n">
        <v>0</v>
      </c>
      <c r="G3802" s="15" t="n">
        <v>0</v>
      </c>
      <c r="H3802" s="2" t="n">
        <f aca="false">MAX(I3802:J3802)</f>
        <v>1</v>
      </c>
      <c r="I3802" s="15" t="n">
        <v>0</v>
      </c>
      <c r="J3802" s="15" t="n">
        <v>1</v>
      </c>
      <c r="L3802" s="15" t="n">
        <v>100</v>
      </c>
      <c r="M3802" s="25" t="n">
        <v>10.3768</v>
      </c>
      <c r="N3802" s="0" t="str">
        <f aca="false">A3802&amp;"_"&amp;B3802</f>
        <v>MAW745_1</v>
      </c>
      <c r="O3802" s="0" t="n">
        <f aca="false">HLOOKUP(N3802,UP!$C$15:$AH$16,2,0)</f>
        <v>0</v>
      </c>
    </row>
    <row r="3803" customFormat="false" ht="15.75" hidden="false" customHeight="true" outlineLevel="0" collapsed="false">
      <c r="A3803" s="21" t="s">
        <v>49</v>
      </c>
      <c r="B3803" s="28" t="n">
        <v>3</v>
      </c>
      <c r="C3803" s="29" t="s">
        <v>57</v>
      </c>
      <c r="D3803" s="30" t="n">
        <v>4684</v>
      </c>
      <c r="E3803" s="24" t="s">
        <v>113</v>
      </c>
      <c r="F3803" s="15" t="n">
        <v>0</v>
      </c>
      <c r="G3803" s="15" t="n">
        <v>0</v>
      </c>
      <c r="H3803" s="2" t="n">
        <f aca="false">MAX(I3803:J3803)</f>
        <v>1</v>
      </c>
      <c r="I3803" s="15" t="n">
        <v>0</v>
      </c>
      <c r="J3803" s="15" t="n">
        <v>1</v>
      </c>
      <c r="L3803" s="15" t="n">
        <v>100</v>
      </c>
      <c r="M3803" s="25" t="n">
        <v>10.3768</v>
      </c>
      <c r="N3803" s="0" t="str">
        <f aca="false">A3803&amp;"_"&amp;B3803</f>
        <v>MAW746_3</v>
      </c>
      <c r="O3803" s="0" t="n">
        <f aca="false">HLOOKUP(N3803,UP!$C$15:$AH$16,2,0)</f>
        <v>1</v>
      </c>
    </row>
    <row r="3804" customFormat="false" ht="15.75" hidden="false" customHeight="true" outlineLevel="0" collapsed="false">
      <c r="A3804" s="21" t="s">
        <v>49</v>
      </c>
      <c r="B3804" s="28" t="n">
        <v>4</v>
      </c>
      <c r="C3804" s="29" t="s">
        <v>57</v>
      </c>
      <c r="D3804" s="30" t="n">
        <v>4850</v>
      </c>
      <c r="E3804" s="24" t="s">
        <v>113</v>
      </c>
      <c r="F3804" s="15" t="n">
        <v>0</v>
      </c>
      <c r="G3804" s="15" t="n">
        <v>0</v>
      </c>
      <c r="H3804" s="2" t="n">
        <f aca="false">MAX(I3804:J3804)</f>
        <v>1</v>
      </c>
      <c r="I3804" s="15" t="n">
        <v>0</v>
      </c>
      <c r="J3804" s="15" t="n">
        <v>1</v>
      </c>
      <c r="L3804" s="15" t="n">
        <v>100</v>
      </c>
      <c r="M3804" s="25" t="n">
        <v>10.3768</v>
      </c>
      <c r="N3804" s="0" t="str">
        <f aca="false">A3804&amp;"_"&amp;B3804</f>
        <v>MAW746_4</v>
      </c>
      <c r="O3804" s="0" t="n">
        <f aca="false">HLOOKUP(N3804,UP!$C$15:$AH$16,2,0)</f>
        <v>1</v>
      </c>
    </row>
    <row r="3805" customFormat="false" ht="15.75" hidden="false" customHeight="true" outlineLevel="0" collapsed="false">
      <c r="A3805" s="21" t="s">
        <v>59</v>
      </c>
      <c r="B3805" s="28" t="n">
        <v>1</v>
      </c>
      <c r="C3805" s="34" t="s">
        <v>57</v>
      </c>
      <c r="D3805" s="34" t="n">
        <v>5873</v>
      </c>
      <c r="E3805" s="24" t="s">
        <v>113</v>
      </c>
      <c r="F3805" s="15" t="n">
        <v>0</v>
      </c>
      <c r="G3805" s="15" t="n">
        <v>0</v>
      </c>
      <c r="H3805" s="2" t="n">
        <f aca="false">MAX(I3805:J3805)</f>
        <v>1</v>
      </c>
      <c r="I3805" s="15" t="n">
        <v>0</v>
      </c>
      <c r="J3805" s="15" t="n">
        <v>1</v>
      </c>
      <c r="L3805" s="15" t="n">
        <v>100</v>
      </c>
      <c r="M3805" s="25" t="n">
        <v>10.3768</v>
      </c>
      <c r="N3805" s="0" t="str">
        <f aca="false">A3805&amp;"_"&amp;B3805</f>
        <v>MAW748_1</v>
      </c>
      <c r="O3805" s="0" t="n">
        <f aca="false">HLOOKUP(N3805,UP!$C$15:$AH$16,2,0)</f>
        <v>0</v>
      </c>
    </row>
    <row r="3806" customFormat="false" ht="15.75" hidden="false" customHeight="true" outlineLevel="0" collapsed="false">
      <c r="A3806" s="21" t="s">
        <v>52</v>
      </c>
      <c r="B3806" s="45" t="n">
        <v>2</v>
      </c>
      <c r="C3806" s="46" t="s">
        <v>56</v>
      </c>
      <c r="D3806" s="46" t="n">
        <v>54763</v>
      </c>
      <c r="E3806" s="24" t="s">
        <v>113</v>
      </c>
      <c r="F3806" s="15" t="n">
        <v>0</v>
      </c>
      <c r="G3806" s="15" t="n">
        <v>0</v>
      </c>
      <c r="H3806" s="2" t="n">
        <f aca="false">MAX(I3806:J3806)</f>
        <v>1</v>
      </c>
      <c r="I3806" s="15" t="n">
        <v>0</v>
      </c>
      <c r="J3806" s="15" t="n">
        <v>1</v>
      </c>
      <c r="L3806" s="15" t="n">
        <v>100</v>
      </c>
      <c r="M3806" s="25" t="n">
        <v>10.3768</v>
      </c>
      <c r="N3806" s="0" t="str">
        <f aca="false">A3806&amp;"_"&amp;B3806</f>
        <v>MAW751_2</v>
      </c>
      <c r="O3806" s="0" t="n">
        <f aca="false">HLOOKUP(N3806,UP!$C$15:$AH$16,2,0)</f>
        <v>0</v>
      </c>
    </row>
    <row r="3807" customFormat="false" ht="15.75" hidden="false" customHeight="true" outlineLevel="0" collapsed="false">
      <c r="A3807" s="21" t="s">
        <v>62</v>
      </c>
      <c r="B3807" s="36" t="n">
        <v>2</v>
      </c>
      <c r="C3807" s="37" t="s">
        <v>65</v>
      </c>
      <c r="D3807" s="38" t="n">
        <v>6006</v>
      </c>
      <c r="E3807" s="24" t="s">
        <v>113</v>
      </c>
      <c r="F3807" s="15" t="n">
        <f aca="false">IF(ISERROR(SEARCH("2",E3807)),0,1)</f>
        <v>0</v>
      </c>
      <c r="G3807" s="15" t="n">
        <v>0</v>
      </c>
      <c r="H3807" s="2" t="n">
        <f aca="false">MAX(I3807:J3807)</f>
        <v>1</v>
      </c>
      <c r="I3807" s="15" t="n">
        <v>0</v>
      </c>
      <c r="J3807" s="15" t="n">
        <v>1</v>
      </c>
      <c r="L3807" s="15" t="n">
        <v>105</v>
      </c>
      <c r="M3807" s="25" t="n">
        <v>11.44908489</v>
      </c>
      <c r="N3807" s="0" t="str">
        <f aca="false">A3807&amp;"_"&amp;B3807</f>
        <v>MAW753_2</v>
      </c>
      <c r="O3807" s="0" t="n">
        <f aca="false">HLOOKUP(N3807,UP!$C$15:$AH$16,2,0)</f>
        <v>0</v>
      </c>
    </row>
    <row r="3808" customFormat="false" ht="15.75" hidden="false" customHeight="true" outlineLevel="0" collapsed="false">
      <c r="A3808" s="21" t="s">
        <v>55</v>
      </c>
      <c r="B3808" s="26" t="n">
        <v>2</v>
      </c>
      <c r="C3808" s="27" t="s">
        <v>56</v>
      </c>
      <c r="D3808" s="27" t="n">
        <v>1107</v>
      </c>
      <c r="E3808" s="24" t="s">
        <v>113</v>
      </c>
      <c r="F3808" s="15" t="n">
        <v>0</v>
      </c>
      <c r="G3808" s="15" t="n">
        <v>0</v>
      </c>
      <c r="H3808" s="2" t="n">
        <f aca="false">MAX(I3808:J3808)</f>
        <v>1</v>
      </c>
      <c r="I3808" s="15" t="n">
        <v>0</v>
      </c>
      <c r="J3808" s="15" t="n">
        <v>1</v>
      </c>
      <c r="L3808" s="15" t="n">
        <v>105</v>
      </c>
      <c r="M3808" s="25" t="n">
        <v>11.44908489</v>
      </c>
      <c r="N3808" s="0" t="str">
        <f aca="false">A3808&amp;"_"&amp;B3808</f>
        <v>MAW745_2</v>
      </c>
      <c r="O3808" s="0" t="n">
        <f aca="false">HLOOKUP(N3808,UP!$C$15:$AH$16,2,0)</f>
        <v>0</v>
      </c>
    </row>
    <row r="3809" customFormat="false" ht="15.75" hidden="false" customHeight="true" outlineLevel="0" collapsed="false">
      <c r="A3809" s="21" t="s">
        <v>59</v>
      </c>
      <c r="B3809" s="28" t="n">
        <v>3</v>
      </c>
      <c r="C3809" s="39" t="s">
        <v>57</v>
      </c>
      <c r="D3809" s="39" t="n">
        <v>7471</v>
      </c>
      <c r="E3809" s="24" t="s">
        <v>113</v>
      </c>
      <c r="F3809" s="15" t="n">
        <v>0</v>
      </c>
      <c r="G3809" s="15" t="n">
        <v>0</v>
      </c>
      <c r="H3809" s="2" t="n">
        <f aca="false">MAX(I3809:J3809)</f>
        <v>1</v>
      </c>
      <c r="I3809" s="15" t="n">
        <v>0</v>
      </c>
      <c r="J3809" s="15" t="n">
        <v>1</v>
      </c>
      <c r="L3809" s="15" t="n">
        <v>105</v>
      </c>
      <c r="M3809" s="25" t="n">
        <v>11.44908489</v>
      </c>
      <c r="N3809" s="0" t="str">
        <f aca="false">A3809&amp;"_"&amp;B3809</f>
        <v>MAW748_3</v>
      </c>
      <c r="O3809" s="0" t="n">
        <f aca="false">HLOOKUP(N3809,UP!$C$15:$AH$16,2,0)</f>
        <v>0</v>
      </c>
    </row>
    <row r="3810" customFormat="false" ht="15.75" hidden="false" customHeight="true" outlineLevel="0" collapsed="false">
      <c r="A3810" s="21" t="s">
        <v>69</v>
      </c>
      <c r="B3810" s="12" t="n">
        <v>1</v>
      </c>
      <c r="C3810" s="44" t="s">
        <v>56</v>
      </c>
      <c r="D3810" s="44" t="n">
        <v>19859</v>
      </c>
      <c r="E3810" s="24" t="s">
        <v>113</v>
      </c>
      <c r="F3810" s="15" t="n">
        <v>0</v>
      </c>
      <c r="G3810" s="15" t="n">
        <v>0</v>
      </c>
      <c r="H3810" s="2" t="n">
        <f aca="false">MAX(I3810:J3810)</f>
        <v>1</v>
      </c>
      <c r="I3810" s="15" t="n">
        <v>0</v>
      </c>
      <c r="J3810" s="15" t="n">
        <v>1</v>
      </c>
      <c r="L3810" s="15" t="n">
        <v>105</v>
      </c>
      <c r="M3810" s="25" t="n">
        <v>11.44908489</v>
      </c>
      <c r="N3810" s="0" t="str">
        <f aca="false">A3810&amp;"_"&amp;B3810</f>
        <v>MAW750_1</v>
      </c>
      <c r="O3810" s="0" t="n">
        <f aca="false">HLOOKUP(N3810,UP!$C$15:$AH$16,2,0)</f>
        <v>0</v>
      </c>
    </row>
    <row r="3811" customFormat="false" ht="15.75" hidden="false" customHeight="true" outlineLevel="0" collapsed="false">
      <c r="A3811" s="21" t="s">
        <v>55</v>
      </c>
      <c r="B3811" s="26" t="n">
        <v>2</v>
      </c>
      <c r="C3811" s="27" t="s">
        <v>60</v>
      </c>
      <c r="D3811" s="27" t="n">
        <v>1450</v>
      </c>
      <c r="E3811" s="24" t="s">
        <v>113</v>
      </c>
      <c r="F3811" s="15" t="n">
        <v>0</v>
      </c>
      <c r="G3811" s="15" t="n">
        <v>0</v>
      </c>
      <c r="H3811" s="2" t="n">
        <f aca="false">MAX(I3811:J3811)</f>
        <v>1</v>
      </c>
      <c r="I3811" s="15" t="n">
        <v>0</v>
      </c>
      <c r="J3811" s="15" t="n">
        <v>1</v>
      </c>
      <c r="L3811" s="15" t="n">
        <v>110</v>
      </c>
      <c r="M3811" s="25" t="n">
        <v>12.57367636</v>
      </c>
      <c r="N3811" s="0" t="str">
        <f aca="false">A3811&amp;"_"&amp;B3811</f>
        <v>MAW745_2</v>
      </c>
      <c r="O3811" s="0" t="n">
        <f aca="false">HLOOKUP(N3811,UP!$C$15:$AH$16,2,0)</f>
        <v>0</v>
      </c>
    </row>
    <row r="3812" customFormat="false" ht="15.75" hidden="false" customHeight="true" outlineLevel="0" collapsed="false">
      <c r="A3812" s="21" t="s">
        <v>49</v>
      </c>
      <c r="B3812" s="28" t="n">
        <v>4</v>
      </c>
      <c r="C3812" s="29" t="s">
        <v>58</v>
      </c>
      <c r="D3812" s="30" t="n">
        <v>4123</v>
      </c>
      <c r="E3812" s="24" t="s">
        <v>113</v>
      </c>
      <c r="F3812" s="15" t="n">
        <v>0</v>
      </c>
      <c r="G3812" s="15" t="n">
        <v>0</v>
      </c>
      <c r="H3812" s="2" t="n">
        <f aca="false">MAX(I3812:J3812)</f>
        <v>1</v>
      </c>
      <c r="I3812" s="15" t="n">
        <v>0</v>
      </c>
      <c r="J3812" s="15" t="n">
        <v>1</v>
      </c>
      <c r="L3812" s="15" t="n">
        <v>110</v>
      </c>
      <c r="M3812" s="25" t="n">
        <v>12.57367636</v>
      </c>
      <c r="N3812" s="0" t="str">
        <f aca="false">A3812&amp;"_"&amp;B3812</f>
        <v>MAW746_4</v>
      </c>
      <c r="O3812" s="0" t="n">
        <f aca="false">HLOOKUP(N3812,UP!$C$15:$AH$16,2,0)</f>
        <v>1</v>
      </c>
    </row>
    <row r="3813" customFormat="false" ht="15.75" hidden="false" customHeight="true" outlineLevel="0" collapsed="false">
      <c r="A3813" s="21" t="s">
        <v>59</v>
      </c>
      <c r="B3813" s="28" t="n">
        <v>1</v>
      </c>
      <c r="C3813" s="34" t="s">
        <v>56</v>
      </c>
      <c r="D3813" s="34" t="n">
        <v>7064</v>
      </c>
      <c r="E3813" s="24" t="s">
        <v>113</v>
      </c>
      <c r="F3813" s="15" t="n">
        <v>0</v>
      </c>
      <c r="G3813" s="15" t="n">
        <v>0</v>
      </c>
      <c r="H3813" s="2" t="n">
        <f aca="false">MAX(I3813:J3813)</f>
        <v>1</v>
      </c>
      <c r="I3813" s="15" t="n">
        <v>0</v>
      </c>
      <c r="J3813" s="15" t="n">
        <v>1</v>
      </c>
      <c r="L3813" s="15" t="n">
        <v>110</v>
      </c>
      <c r="M3813" s="25" t="n">
        <v>12.57367636</v>
      </c>
      <c r="N3813" s="0" t="str">
        <f aca="false">A3813&amp;"_"&amp;B3813</f>
        <v>MAW748_1</v>
      </c>
      <c r="O3813" s="0" t="n">
        <f aca="false">HLOOKUP(N3813,UP!$C$15:$AH$16,2,0)</f>
        <v>0</v>
      </c>
    </row>
    <row r="3814" customFormat="false" ht="15.75" hidden="false" customHeight="true" outlineLevel="0" collapsed="false">
      <c r="A3814" s="21" t="s">
        <v>44</v>
      </c>
      <c r="B3814" s="22" t="n">
        <v>1</v>
      </c>
      <c r="C3814" s="23" t="s">
        <v>56</v>
      </c>
      <c r="D3814" s="23" t="n">
        <v>29764</v>
      </c>
      <c r="E3814" s="24" t="n">
        <v>3</v>
      </c>
      <c r="F3814" s="15" t="n">
        <f aca="false">IF(ISERROR(SEARCH("2",E3814)),0,1)</f>
        <v>0</v>
      </c>
      <c r="G3814" s="15" t="n">
        <v>0</v>
      </c>
      <c r="H3814" s="2" t="n">
        <f aca="false">MAX(I3814:J3814)</f>
        <v>1</v>
      </c>
      <c r="I3814" s="15" t="n">
        <v>0</v>
      </c>
      <c r="J3814" s="15" t="n">
        <v>1</v>
      </c>
      <c r="L3814" s="15" t="n">
        <v>115</v>
      </c>
      <c r="M3814" s="25" t="n">
        <v>13.75057441</v>
      </c>
      <c r="N3814" s="0" t="str">
        <f aca="false">A3814&amp;"_"&amp;B3814</f>
        <v>MAW752_1</v>
      </c>
      <c r="O3814" s="0" t="n">
        <f aca="false">HLOOKUP(N3814,UP!$C$15:$AH$16,2,0)</f>
        <v>0</v>
      </c>
    </row>
    <row r="3815" customFormat="false" ht="15.75" hidden="false" customHeight="true" outlineLevel="0" collapsed="false">
      <c r="A3815" s="21" t="s">
        <v>55</v>
      </c>
      <c r="B3815" s="26" t="n">
        <v>2</v>
      </c>
      <c r="C3815" s="27" t="s">
        <v>58</v>
      </c>
      <c r="D3815" s="27" t="n">
        <v>1378</v>
      </c>
      <c r="E3815" s="24" t="s">
        <v>113</v>
      </c>
      <c r="F3815" s="15" t="n">
        <v>0</v>
      </c>
      <c r="G3815" s="15" t="n">
        <v>0</v>
      </c>
      <c r="H3815" s="2" t="n">
        <f aca="false">MAX(I3815:J3815)</f>
        <v>1</v>
      </c>
      <c r="I3815" s="15" t="n">
        <v>0</v>
      </c>
      <c r="J3815" s="15" t="n">
        <v>1</v>
      </c>
      <c r="L3815" s="15" t="n">
        <v>120</v>
      </c>
      <c r="M3815" s="25" t="n">
        <v>14.97977904</v>
      </c>
      <c r="N3815" s="0" t="str">
        <f aca="false">A3815&amp;"_"&amp;B3815</f>
        <v>MAW745_2</v>
      </c>
      <c r="O3815" s="0" t="n">
        <f aca="false">HLOOKUP(N3815,UP!$C$15:$AH$16,2,0)</f>
        <v>0</v>
      </c>
    </row>
    <row r="3816" customFormat="false" ht="15.75" hidden="false" customHeight="true" outlineLevel="0" collapsed="false">
      <c r="A3816" s="21" t="s">
        <v>55</v>
      </c>
      <c r="B3816" s="26" t="n">
        <v>2</v>
      </c>
      <c r="C3816" s="27" t="s">
        <v>57</v>
      </c>
      <c r="D3816" s="27" t="n">
        <v>1173</v>
      </c>
      <c r="E3816" s="24" t="s">
        <v>113</v>
      </c>
      <c r="F3816" s="15" t="n">
        <v>0</v>
      </c>
      <c r="G3816" s="15" t="n">
        <v>0</v>
      </c>
      <c r="H3816" s="2" t="n">
        <f aca="false">MAX(I3816:J3816)</f>
        <v>1</v>
      </c>
      <c r="I3816" s="15" t="n">
        <v>0</v>
      </c>
      <c r="J3816" s="15" t="n">
        <v>1</v>
      </c>
      <c r="L3816" s="15" t="n">
        <v>120</v>
      </c>
      <c r="M3816" s="25" t="n">
        <v>14.97977904</v>
      </c>
      <c r="N3816" s="0" t="str">
        <f aca="false">A3816&amp;"_"&amp;B3816</f>
        <v>MAW745_2</v>
      </c>
      <c r="O3816" s="0" t="n">
        <f aca="false">HLOOKUP(N3816,UP!$C$15:$AH$16,2,0)</f>
        <v>0</v>
      </c>
    </row>
    <row r="3817" customFormat="false" ht="15.75" hidden="false" customHeight="true" outlineLevel="0" collapsed="false">
      <c r="A3817" s="21" t="s">
        <v>59</v>
      </c>
      <c r="B3817" s="28" t="n">
        <v>1</v>
      </c>
      <c r="C3817" s="34" t="s">
        <v>56</v>
      </c>
      <c r="D3817" s="34" t="n">
        <v>7448</v>
      </c>
      <c r="E3817" s="24" t="s">
        <v>113</v>
      </c>
      <c r="F3817" s="15" t="n">
        <v>0</v>
      </c>
      <c r="G3817" s="15" t="n">
        <v>0</v>
      </c>
      <c r="H3817" s="2" t="n">
        <f aca="false">MAX(I3817:J3817)</f>
        <v>1</v>
      </c>
      <c r="I3817" s="15" t="n">
        <v>0</v>
      </c>
      <c r="J3817" s="15" t="n">
        <v>1</v>
      </c>
      <c r="L3817" s="15" t="n">
        <v>120</v>
      </c>
      <c r="M3817" s="25" t="n">
        <v>14.97977904</v>
      </c>
      <c r="N3817" s="0" t="str">
        <f aca="false">A3817&amp;"_"&amp;B3817</f>
        <v>MAW748_1</v>
      </c>
      <c r="O3817" s="0" t="n">
        <f aca="false">HLOOKUP(N3817,UP!$C$15:$AH$16,2,0)</f>
        <v>0</v>
      </c>
    </row>
  </sheetData>
  <autoFilter ref="A1:M3817"/>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3.2"/>
  <cols>
    <col collapsed="false" hidden="false" max="1" min="1" style="0" width="4.59183673469388"/>
    <col collapsed="false" hidden="false" max="2" min="2" style="0" width="8.50510204081633"/>
    <col collapsed="false" hidden="false" max="3" min="3" style="0" width="9.04591836734694"/>
    <col collapsed="false" hidden="false" max="4" min="4" style="0" width="6.61224489795918"/>
    <col collapsed="false" hidden="false" max="5" min="5" style="0" width="7.83163265306122"/>
    <col collapsed="false" hidden="false" max="6" min="6" style="0" width="5.66836734693878"/>
    <col collapsed="false" hidden="false" max="7" min="7" style="0" width="4.59183673469388"/>
    <col collapsed="false" hidden="false" max="8" min="8" style="0" width="8.50510204081633"/>
    <col collapsed="false" hidden="false" max="9" min="9" style="0" width="9.04591836734694"/>
    <col collapsed="false" hidden="false" max="10" min="10" style="0" width="6.61224489795918"/>
    <col collapsed="false" hidden="false" max="11" min="11" style="0" width="7.83163265306122"/>
    <col collapsed="false" hidden="false" max="1025" min="12" style="0" width="11.3418367346939"/>
  </cols>
  <sheetData>
    <row r="1" customFormat="false" ht="13.2" hidden="false" customHeight="false" outlineLevel="0" collapsed="false">
      <c r="A1" s="4" t="s">
        <v>114</v>
      </c>
      <c r="G1" s="4" t="s">
        <v>115</v>
      </c>
    </row>
    <row r="2" s="79" customFormat="true" ht="39.6" hidden="false" customHeight="false" outlineLevel="0" collapsed="false">
      <c r="A2" s="79" t="s">
        <v>116</v>
      </c>
      <c r="B2" s="79" t="s">
        <v>117</v>
      </c>
      <c r="C2" s="79" t="s">
        <v>118</v>
      </c>
      <c r="D2" s="79" t="s">
        <v>119</v>
      </c>
      <c r="E2" s="79" t="s">
        <v>120</v>
      </c>
      <c r="G2" s="79" t="s">
        <v>116</v>
      </c>
      <c r="H2" s="79" t="s">
        <v>117</v>
      </c>
      <c r="I2" s="79" t="s">
        <v>118</v>
      </c>
      <c r="J2" s="79" t="s">
        <v>121</v>
      </c>
      <c r="K2" s="79" t="s">
        <v>120</v>
      </c>
    </row>
    <row r="3" customFormat="false" ht="13.2" hidden="false" customHeight="false" outlineLevel="0" collapsed="false">
      <c r="A3" s="20" t="n">
        <v>45</v>
      </c>
      <c r="B3" s="80" t="n">
        <f aca="false">SUMIFS(data!$M:$M,data!$L:$L,sondes_creux_dbh!$A3)</f>
        <v>42.71191029</v>
      </c>
      <c r="C3" s="80" t="n">
        <f aca="false">SUMIFS(data!$M:$M,data!$L:$L,sondes_creux_dbh!$A3,data!$H:$H,1)</f>
        <v>10.16950245</v>
      </c>
      <c r="D3" s="81" t="n">
        <f aca="false">+C3/B3</f>
        <v>0.238095238095238</v>
      </c>
      <c r="E3" s="82" t="n">
        <f aca="false">COUNTIFS(data!$L:$L,sondes_creux_dbh!$A3)</f>
        <v>21</v>
      </c>
      <c r="G3" s="20" t="n">
        <v>45</v>
      </c>
      <c r="H3" s="80" t="n">
        <f aca="false">SUMIFS(data!$M:$M,data!$L:$L,sondes_creux_dbh!$G3,data!$C:$C,"AG")</f>
        <v>0</v>
      </c>
      <c r="I3" s="80" t="n">
        <f aca="false">SUMIFS(data!$M:$M,data!$L:$L,sondes_creux_dbh!$G3,data!$H:$H,1,data!$C:$C,"AG")</f>
        <v>0</v>
      </c>
      <c r="J3" s="81"/>
      <c r="K3" s="82" t="n">
        <f aca="false">COUNTIFS(data!$L:$L,sondes_creux_dbh!$G3,data!$C:$C,"AG")</f>
        <v>0</v>
      </c>
    </row>
    <row r="4" customFormat="false" ht="13.2" hidden="false" customHeight="false" outlineLevel="0" collapsed="false">
      <c r="A4" s="20" t="n">
        <v>50</v>
      </c>
      <c r="B4" s="80" t="n">
        <f aca="false">SUMIFS(data!$M:$M,data!$L:$L,sondes_creux_dbh!$A4)</f>
        <v>98.701707</v>
      </c>
      <c r="C4" s="80" t="n">
        <f aca="false">SUMIFS(data!$M:$M,data!$L:$L,sondes_creux_dbh!$A4,data!$H:$H,1)</f>
        <v>22.777317</v>
      </c>
      <c r="D4" s="81" t="n">
        <f aca="false">+C4/B4</f>
        <v>0.230769230769231</v>
      </c>
      <c r="E4" s="82" t="n">
        <f aca="false">COUNTIFS(data!$L:$L,sondes_creux_dbh!$A4)</f>
        <v>39</v>
      </c>
      <c r="G4" s="20" t="n">
        <v>50</v>
      </c>
      <c r="H4" s="80" t="n">
        <f aca="false">SUMIFS(data!$M:$M,data!$L:$L,sondes_creux_dbh!$G4,data!$C:$C,"AG")</f>
        <v>0</v>
      </c>
      <c r="I4" s="80" t="n">
        <f aca="false">SUMIFS(data!$M:$M,data!$L:$L,sondes_creux_dbh!$G4,data!$H:$H,1,data!$C:$C,"AG")</f>
        <v>0</v>
      </c>
      <c r="J4" s="81"/>
      <c r="K4" s="82" t="n">
        <f aca="false">COUNTIFS(data!$L:$L,sondes_creux_dbh!$G4,data!$C:$C,"AG")</f>
        <v>0</v>
      </c>
    </row>
    <row r="5" customFormat="false" ht="13.2" hidden="false" customHeight="false" outlineLevel="0" collapsed="false">
      <c r="A5" s="20" t="n">
        <v>55</v>
      </c>
      <c r="B5" s="80" t="n">
        <f aca="false">SUMIFS(data!$M:$M,data!$L:$L,sondes_creux_dbh!$A5)</f>
        <v>1478.41540320001</v>
      </c>
      <c r="C5" s="80" t="n">
        <f aca="false">SUMIFS(data!$M:$M,data!$L:$L,sondes_creux_dbh!$A5,data!$H:$H,1)</f>
        <v>181.72189331</v>
      </c>
      <c r="D5" s="81" t="n">
        <f aca="false">+C5/B5</f>
        <v>0.122916666666666</v>
      </c>
      <c r="E5" s="82" t="n">
        <f aca="false">COUNTIFS(data!$L:$L,sondes_creux_dbh!$A5)</f>
        <v>480</v>
      </c>
      <c r="G5" s="20" t="n">
        <v>55</v>
      </c>
      <c r="H5" s="80" t="n">
        <f aca="false">SUMIFS(data!$M:$M,data!$L:$L,sondes_creux_dbh!$G5,data!$C:$C,"AG")</f>
        <v>643.726706809999</v>
      </c>
      <c r="I5" s="80" t="n">
        <f aca="false">SUMIFS(data!$M:$M,data!$L:$L,sondes_creux_dbh!$G5,data!$H:$H,1,data!$C:$C,"AG")</f>
        <v>33.88035299</v>
      </c>
      <c r="J5" s="81" t="n">
        <f aca="false">+I5/H5</f>
        <v>0.0526315789473685</v>
      </c>
      <c r="K5" s="82" t="n">
        <f aca="false">COUNTIFS(data!$L:$L,sondes_creux_dbh!$G5,data!$C:$C,"AG")</f>
        <v>209</v>
      </c>
    </row>
    <row r="6" customFormat="false" ht="13.2" hidden="false" customHeight="false" outlineLevel="0" collapsed="false">
      <c r="A6" s="20" t="n">
        <v>60</v>
      </c>
      <c r="B6" s="80" t="n">
        <f aca="false">SUMIFS(data!$M:$M,data!$L:$L,sondes_creux_dbh!$A6)</f>
        <v>2087.44324992001</v>
      </c>
      <c r="C6" s="80" t="n">
        <f aca="false">SUMIFS(data!$M:$M,data!$L:$L,sondes_creux_dbh!$A6,data!$H:$H,1)</f>
        <v>254.02748544</v>
      </c>
      <c r="D6" s="81" t="n">
        <f aca="false">+C6/B6</f>
        <v>0.121693121693121</v>
      </c>
      <c r="E6" s="82" t="n">
        <f aca="false">COUNTIFS(data!$L:$L,sondes_creux_dbh!$A6)</f>
        <v>567</v>
      </c>
      <c r="G6" s="20" t="n">
        <v>60</v>
      </c>
      <c r="H6" s="80" t="n">
        <f aca="false">SUMIFS(data!$M:$M,data!$L:$L,sondes_creux_dbh!$G6,data!$C:$C,"AG")</f>
        <v>1141.2829056</v>
      </c>
      <c r="I6" s="80" t="n">
        <f aca="false">SUMIFS(data!$M:$M,data!$L:$L,sondes_creux_dbh!$G6,data!$H:$H,1,data!$C:$C,"AG")</f>
        <v>77.31271296</v>
      </c>
      <c r="J6" s="81" t="n">
        <f aca="false">+I6/H6</f>
        <v>0.0677419354838707</v>
      </c>
      <c r="K6" s="82" t="n">
        <f aca="false">COUNTIFS(data!$L:$L,sondes_creux_dbh!$G6,data!$C:$C,"AG")</f>
        <v>310</v>
      </c>
    </row>
    <row r="7" customFormat="false" ht="13.2" hidden="false" customHeight="false" outlineLevel="0" collapsed="false">
      <c r="A7" s="20" t="n">
        <v>65</v>
      </c>
      <c r="B7" s="80" t="n">
        <f aca="false">SUMIFS(data!$M:$M,data!$L:$L,sondes_creux_dbh!$A7)</f>
        <v>2401.80606554002</v>
      </c>
      <c r="C7" s="80" t="n">
        <f aca="false">SUMIFS(data!$M:$M,data!$L:$L,sondes_creux_dbh!$A7,data!$H:$H,1)</f>
        <v>355.50198082</v>
      </c>
      <c r="D7" s="81" t="n">
        <f aca="false">+C7/B7</f>
        <v>0.148014440433212</v>
      </c>
      <c r="E7" s="82" t="n">
        <f aca="false">COUNTIFS(data!$L:$L,sondes_creux_dbh!$A7)</f>
        <v>554</v>
      </c>
      <c r="G7" s="20" t="n">
        <v>65</v>
      </c>
      <c r="H7" s="80" t="n">
        <f aca="false">SUMIFS(data!$M:$M,data!$L:$L,sondes_creux_dbh!$G7,data!$C:$C,"AG")</f>
        <v>1356.97707313</v>
      </c>
      <c r="I7" s="80" t="n">
        <f aca="false">SUMIFS(data!$M:$M,data!$L:$L,sondes_creux_dbh!$G7,data!$H:$H,1,data!$C:$C,"AG")</f>
        <v>99.71397023</v>
      </c>
      <c r="J7" s="81" t="n">
        <f aca="false">+I7/H7</f>
        <v>0.0734824281150157</v>
      </c>
      <c r="K7" s="82" t="n">
        <f aca="false">COUNTIFS(data!$L:$L,sondes_creux_dbh!$G7,data!$C:$C,"AG")</f>
        <v>313</v>
      </c>
    </row>
    <row r="8" customFormat="false" ht="13.2" hidden="false" customHeight="false" outlineLevel="0" collapsed="false">
      <c r="A8" s="20" t="n">
        <v>70</v>
      </c>
      <c r="B8" s="80" t="n">
        <f aca="false">SUMIFS(data!$M:$M,data!$L:$L,sondes_creux_dbh!$A8)</f>
        <v>3024.91730399998</v>
      </c>
      <c r="C8" s="80" t="n">
        <f aca="false">SUMIFS(data!$M:$M,data!$L:$L,sondes_creux_dbh!$A8,data!$H:$H,1)</f>
        <v>448.696066760001</v>
      </c>
      <c r="D8" s="81" t="n">
        <f aca="false">+C8/B8</f>
        <v>0.148333333333335</v>
      </c>
      <c r="E8" s="82" t="n">
        <f aca="false">COUNTIFS(data!$L:$L,sondes_creux_dbh!$A8)</f>
        <v>600</v>
      </c>
      <c r="G8" s="20" t="n">
        <v>70</v>
      </c>
      <c r="H8" s="80" t="n">
        <f aca="false">SUMIFS(data!$M:$M,data!$L:$L,sondes_creux_dbh!$G8,data!$C:$C,"AG")</f>
        <v>1895.61484383999</v>
      </c>
      <c r="I8" s="80" t="n">
        <f aca="false">SUMIFS(data!$M:$M,data!$L:$L,sondes_creux_dbh!$G8,data!$H:$H,1,data!$C:$C,"AG")</f>
        <v>181.49503824</v>
      </c>
      <c r="J8" s="81" t="n">
        <f aca="false">+I8/H8</f>
        <v>0.0957446808510645</v>
      </c>
      <c r="K8" s="82" t="n">
        <f aca="false">COUNTIFS(data!$L:$L,sondes_creux_dbh!$G8,data!$C:$C,"AG")</f>
        <v>376</v>
      </c>
    </row>
    <row r="9" customFormat="false" ht="13.2" hidden="false" customHeight="false" outlineLevel="0" collapsed="false">
      <c r="A9" s="20" t="n">
        <v>75</v>
      </c>
      <c r="B9" s="80" t="n">
        <f aca="false">SUMIFS(data!$M:$M,data!$L:$L,sondes_creux_dbh!$A9)</f>
        <v>2383.78941675002</v>
      </c>
      <c r="C9" s="80" t="n">
        <f aca="false">SUMIFS(data!$M:$M,data!$L:$L,sondes_creux_dbh!$A9,data!$H:$H,1)</f>
        <v>388.59827475</v>
      </c>
      <c r="D9" s="81" t="n">
        <f aca="false">+C9/B9</f>
        <v>0.163017031630169</v>
      </c>
      <c r="E9" s="82" t="n">
        <f aca="false">COUNTIFS(data!$L:$L,sondes_creux_dbh!$A9)</f>
        <v>411</v>
      </c>
      <c r="G9" s="20" t="n">
        <v>75</v>
      </c>
      <c r="H9" s="80" t="n">
        <f aca="false">SUMIFS(data!$M:$M,data!$L:$L,sondes_creux_dbh!$G9,data!$C:$C,"AG")</f>
        <v>1548.59312475001</v>
      </c>
      <c r="I9" s="80" t="n">
        <f aca="false">SUMIFS(data!$M:$M,data!$L:$L,sondes_creux_dbh!$G9,data!$H:$H,1,data!$C:$C,"AG")</f>
        <v>197.1991245</v>
      </c>
      <c r="J9" s="81" t="n">
        <f aca="false">+I9/H9</f>
        <v>0.127340823970037</v>
      </c>
      <c r="K9" s="82" t="n">
        <f aca="false">COUNTIFS(data!$L:$L,sondes_creux_dbh!$G9,data!$C:$C,"AG")</f>
        <v>267</v>
      </c>
    </row>
    <row r="10" customFormat="false" ht="13.2" hidden="false" customHeight="false" outlineLevel="0" collapsed="false">
      <c r="A10" s="20" t="n">
        <v>80</v>
      </c>
      <c r="B10" s="80" t="n">
        <f aca="false">SUMIFS(data!$M:$M,data!$L:$L,sondes_creux_dbh!$A10)</f>
        <v>2750.06211584002</v>
      </c>
      <c r="C10" s="80" t="n">
        <f aca="false">SUMIFS(data!$M:$M,data!$L:$L,sondes_creux_dbh!$A10,data!$H:$H,1)</f>
        <v>535.468825440001</v>
      </c>
      <c r="D10" s="81" t="n">
        <f aca="false">+C10/B10</f>
        <v>0.194711538461537</v>
      </c>
      <c r="E10" s="82" t="n">
        <f aca="false">COUNTIFS(data!$L:$L,sondes_creux_dbh!$A10)</f>
        <v>416</v>
      </c>
      <c r="G10" s="20" t="n">
        <v>80</v>
      </c>
      <c r="H10" s="80" t="n">
        <f aca="false">SUMIFS(data!$M:$M,data!$L:$L,sondes_creux_dbh!$G10,data!$C:$C,"AG")</f>
        <v>1897.27843088001</v>
      </c>
      <c r="I10" s="80" t="n">
        <f aca="false">SUMIFS(data!$M:$M,data!$L:$L,sondes_creux_dbh!$G10,data!$H:$H,1,data!$C:$C,"AG")</f>
        <v>304.09340704</v>
      </c>
      <c r="J10" s="81" t="n">
        <f aca="false">+I10/H10</f>
        <v>0.160278745644599</v>
      </c>
      <c r="K10" s="82" t="n">
        <f aca="false">COUNTIFS(data!$L:$L,sondes_creux_dbh!$G10,data!$C:$C,"AG")</f>
        <v>287</v>
      </c>
    </row>
    <row r="11" customFormat="false" ht="13.2" hidden="false" customHeight="false" outlineLevel="0" collapsed="false">
      <c r="A11" s="20" t="n">
        <v>85</v>
      </c>
      <c r="B11" s="80" t="n">
        <f aca="false">SUMIFS(data!$M:$M,data!$L:$L,sondes_creux_dbh!$A11)</f>
        <v>1584.44237972001</v>
      </c>
      <c r="C11" s="80" t="n">
        <f aca="false">SUMIFS(data!$M:$M,data!$L:$L,sondes_creux_dbh!$A11,data!$H:$H,1)</f>
        <v>381.16302531</v>
      </c>
      <c r="D11" s="81" t="n">
        <f aca="false">+C11/B11</f>
        <v>0.240566037735848</v>
      </c>
      <c r="E11" s="82" t="n">
        <f aca="false">COUNTIFS(data!$L:$L,sondes_creux_dbh!$A11)</f>
        <v>212</v>
      </c>
      <c r="G11" s="20" t="n">
        <v>85</v>
      </c>
      <c r="H11" s="80" t="n">
        <f aca="false">SUMIFS(data!$M:$M,data!$L:$L,sondes_creux_dbh!$G11,data!$C:$C,"AG")</f>
        <v>1121.0677215</v>
      </c>
      <c r="I11" s="80" t="n">
        <f aca="false">SUMIFS(data!$M:$M,data!$L:$L,sondes_creux_dbh!$G11,data!$H:$H,1,data!$C:$C,"AG")</f>
        <v>284.00382278</v>
      </c>
      <c r="J11" s="81" t="n">
        <f aca="false">+I11/H11</f>
        <v>0.253333333333333</v>
      </c>
      <c r="K11" s="82" t="n">
        <f aca="false">COUNTIFS(data!$L:$L,sondes_creux_dbh!$G11,data!$C:$C,"AG")</f>
        <v>150</v>
      </c>
    </row>
    <row r="12" customFormat="false" ht="13.2" hidden="false" customHeight="false" outlineLevel="0" collapsed="false">
      <c r="A12" s="20" t="n">
        <v>90</v>
      </c>
      <c r="B12" s="80" t="n">
        <f aca="false">SUMIFS(data!$M:$M,data!$L:$L,sondes_creux_dbh!$A12)</f>
        <v>1543.60359264</v>
      </c>
      <c r="C12" s="80" t="n">
        <f aca="false">SUMIFS(data!$M:$M,data!$L:$L,sondes_creux_dbh!$A12,data!$H:$H,1)</f>
        <v>352.34429832</v>
      </c>
      <c r="D12" s="81" t="n">
        <f aca="false">+C12/B12</f>
        <v>0.228260869565217</v>
      </c>
      <c r="E12" s="82" t="n">
        <f aca="false">COUNTIFS(data!$L:$L,sondes_creux_dbh!$A12)</f>
        <v>184</v>
      </c>
      <c r="G12" s="20" t="n">
        <v>90</v>
      </c>
      <c r="H12" s="80" t="n">
        <f aca="false">SUMIFS(data!$M:$M,data!$L:$L,sondes_creux_dbh!$G12,data!$C:$C,"AG")</f>
        <v>1166.09184444</v>
      </c>
      <c r="I12" s="80" t="n">
        <f aca="false">SUMIFS(data!$M:$M,data!$L:$L,sondes_creux_dbh!$G12,data!$H:$H,1,data!$C:$C,"AG")</f>
        <v>293.6202486</v>
      </c>
      <c r="J12" s="81" t="n">
        <f aca="false">+I12/H12</f>
        <v>0.251798561151079</v>
      </c>
      <c r="K12" s="82" t="n">
        <f aca="false">COUNTIFS(data!$L:$L,sondes_creux_dbh!$G12,data!$C:$C,"AG")</f>
        <v>139</v>
      </c>
    </row>
    <row r="13" customFormat="false" ht="13.2" hidden="false" customHeight="false" outlineLevel="0" collapsed="false">
      <c r="A13" s="20" t="n">
        <v>95</v>
      </c>
      <c r="B13" s="80" t="n">
        <f aca="false">SUMIFS(data!$M:$M,data!$L:$L,sondes_creux_dbh!$A13)</f>
        <v>1225.74364139</v>
      </c>
      <c r="C13" s="80" t="n">
        <f aca="false">SUMIFS(data!$M:$M,data!$L:$L,sondes_creux_dbh!$A13,data!$H:$H,1)</f>
        <v>261.99100732</v>
      </c>
      <c r="D13" s="81" t="n">
        <f aca="false">+C13/B13</f>
        <v>0.213740458015267</v>
      </c>
      <c r="E13" s="82" t="n">
        <f aca="false">COUNTIFS(data!$L:$L,sondes_creux_dbh!$A13)</f>
        <v>131</v>
      </c>
      <c r="G13" s="20" t="n">
        <v>95</v>
      </c>
      <c r="H13" s="80" t="n">
        <f aca="false">SUMIFS(data!$M:$M,data!$L:$L,sondes_creux_dbh!$G13,data!$C:$C,"AG")</f>
        <v>888.898060549998</v>
      </c>
      <c r="I13" s="80" t="n">
        <f aca="false">SUMIFS(data!$M:$M,data!$L:$L,sondes_creux_dbh!$G13,data!$H:$H,1,data!$C:$C,"AG")</f>
        <v>187.1364338</v>
      </c>
      <c r="J13" s="81" t="n">
        <f aca="false">+I13/H13</f>
        <v>0.210526315789474</v>
      </c>
      <c r="K13" s="82" t="n">
        <f aca="false">COUNTIFS(data!$L:$L,sondes_creux_dbh!$G13,data!$C:$C,"AG")</f>
        <v>95</v>
      </c>
    </row>
    <row r="14" customFormat="false" ht="13.2" hidden="false" customHeight="false" outlineLevel="0" collapsed="false">
      <c r="A14" s="20" t="n">
        <v>100</v>
      </c>
      <c r="B14" s="80" t="n">
        <f aca="false">SUMIFS(data!$M:$M,data!$L:$L,sondes_creux_dbh!$A14)</f>
        <v>1359.3608</v>
      </c>
      <c r="C14" s="80" t="n">
        <f aca="false">SUMIFS(data!$M:$M,data!$L:$L,sondes_creux_dbh!$A14,data!$H:$H,1)</f>
        <v>415.072</v>
      </c>
      <c r="D14" s="81" t="n">
        <f aca="false">+C14/B14</f>
        <v>0.305343511450382</v>
      </c>
      <c r="E14" s="82" t="n">
        <f aca="false">COUNTIFS(data!$L:$L,sondes_creux_dbh!$A14)</f>
        <v>131</v>
      </c>
      <c r="G14" s="20" t="n">
        <v>100</v>
      </c>
      <c r="H14" s="80" t="n">
        <f aca="false">SUMIFS(data!$M:$M,data!$L:$L,sondes_creux_dbh!$G14,data!$C:$C,"AG")</f>
        <v>913.1584</v>
      </c>
      <c r="I14" s="80" t="n">
        <f aca="false">SUMIFS(data!$M:$M,data!$L:$L,sondes_creux_dbh!$G14,data!$H:$H,1,data!$C:$C,"AG")</f>
        <v>269.7968</v>
      </c>
      <c r="J14" s="81" t="n">
        <f aca="false">+I14/H14</f>
        <v>0.295454545454545</v>
      </c>
      <c r="K14" s="82" t="n">
        <f aca="false">COUNTIFS(data!$L:$L,sondes_creux_dbh!$G14,data!$C:$C,"AG")</f>
        <v>88</v>
      </c>
    </row>
    <row r="15" customFormat="false" ht="13.2" hidden="false" customHeight="false" outlineLevel="0" collapsed="false">
      <c r="A15" s="20" t="n">
        <v>105</v>
      </c>
      <c r="B15" s="80" t="n">
        <f aca="false">SUMIFS(data!$M:$M,data!$L:$L,sondes_creux_dbh!$A15)</f>
        <v>228.9816978</v>
      </c>
      <c r="C15" s="80" t="n">
        <f aca="false">SUMIFS(data!$M:$M,data!$L:$L,sondes_creux_dbh!$A15,data!$H:$H,1)</f>
        <v>80.14359423</v>
      </c>
      <c r="D15" s="81" t="n">
        <f aca="false">+C15/B15</f>
        <v>0.35</v>
      </c>
      <c r="E15" s="82" t="n">
        <f aca="false">COUNTIFS(data!$L:$L,sondes_creux_dbh!$A15)</f>
        <v>20</v>
      </c>
      <c r="G15" s="20" t="n">
        <v>105</v>
      </c>
      <c r="H15" s="80" t="n">
        <f aca="false">SUMIFS(data!$M:$M,data!$L:$L,sondes_creux_dbh!$G15,data!$C:$C,"AG")</f>
        <v>160.28718846</v>
      </c>
      <c r="I15" s="80" t="n">
        <f aca="false">SUMIFS(data!$M:$M,data!$L:$L,sondes_creux_dbh!$G15,data!$H:$H,1,data!$C:$C,"AG")</f>
        <v>57.24542445</v>
      </c>
      <c r="J15" s="81" t="n">
        <f aca="false">+I15/H15</f>
        <v>0.357142857142857</v>
      </c>
      <c r="K15" s="82" t="n">
        <f aca="false">COUNTIFS(data!$L:$L,sondes_creux_dbh!$G15,data!$C:$C,"AG")</f>
        <v>14</v>
      </c>
    </row>
    <row r="16" customFormat="false" ht="13.2" hidden="false" customHeight="false" outlineLevel="0" collapsed="false">
      <c r="A16" s="20" t="n">
        <v>110</v>
      </c>
      <c r="B16" s="80" t="n">
        <f aca="false">SUMIFS(data!$M:$M,data!$L:$L,sondes_creux_dbh!$A16)</f>
        <v>276.62087992</v>
      </c>
      <c r="C16" s="80" t="n">
        <f aca="false">SUMIFS(data!$M:$M,data!$L:$L,sondes_creux_dbh!$A16,data!$H:$H,1)</f>
        <v>125.7367636</v>
      </c>
      <c r="D16" s="81" t="n">
        <f aca="false">+C16/B16</f>
        <v>0.454545454545455</v>
      </c>
      <c r="E16" s="82" t="n">
        <f aca="false">COUNTIFS(data!$L:$L,sondes_creux_dbh!$A16)</f>
        <v>22</v>
      </c>
      <c r="G16" s="20" t="n">
        <v>110</v>
      </c>
      <c r="H16" s="80" t="n">
        <f aca="false">SUMIFS(data!$M:$M,data!$L:$L,sondes_creux_dbh!$G16,data!$C:$C,"AG")</f>
        <v>150.88411632</v>
      </c>
      <c r="I16" s="80" t="n">
        <f aca="false">SUMIFS(data!$M:$M,data!$L:$L,sondes_creux_dbh!$G16,data!$H:$H,1,data!$C:$C,"AG")</f>
        <v>88.01573452</v>
      </c>
      <c r="J16" s="81" t="n">
        <f aca="false">+I16/H16</f>
        <v>0.583333333333333</v>
      </c>
      <c r="K16" s="82" t="n">
        <f aca="false">COUNTIFS(data!$L:$L,sondes_creux_dbh!$G16,data!$C:$C,"AG")</f>
        <v>12</v>
      </c>
    </row>
    <row r="17" customFormat="false" ht="13.2" hidden="false" customHeight="false" outlineLevel="0" collapsed="false">
      <c r="A17" s="20" t="n">
        <v>115</v>
      </c>
      <c r="B17" s="80" t="n">
        <f aca="false">SUMIFS(data!$M:$M,data!$L:$L,sondes_creux_dbh!$A17)</f>
        <v>137.5057441</v>
      </c>
      <c r="C17" s="80" t="n">
        <f aca="false">SUMIFS(data!$M:$M,data!$L:$L,sondes_creux_dbh!$A17,data!$H:$H,1)</f>
        <v>41.25172323</v>
      </c>
      <c r="D17" s="81" t="n">
        <f aca="false">+C17/B17</f>
        <v>0.3</v>
      </c>
      <c r="E17" s="82" t="n">
        <f aca="false">COUNTIFS(data!$L:$L,sondes_creux_dbh!$A17)</f>
        <v>10</v>
      </c>
      <c r="G17" s="20" t="n">
        <v>115</v>
      </c>
      <c r="H17" s="80" t="n">
        <f aca="false">SUMIFS(data!$M:$M,data!$L:$L,sondes_creux_dbh!$G17,data!$C:$C,"AG")</f>
        <v>110.00459528</v>
      </c>
      <c r="I17" s="80" t="n">
        <f aca="false">SUMIFS(data!$M:$M,data!$L:$L,sondes_creux_dbh!$G17,data!$H:$H,1,data!$C:$C,"AG")</f>
        <v>41.25172323</v>
      </c>
      <c r="J17" s="81" t="n">
        <f aca="false">+I17/H17</f>
        <v>0.375</v>
      </c>
      <c r="K17" s="82" t="n">
        <f aca="false">COUNTIFS(data!$L:$L,sondes_creux_dbh!$G17,data!$C:$C,"AG")</f>
        <v>8</v>
      </c>
    </row>
    <row r="18" customFormat="false" ht="13.2" hidden="false" customHeight="false" outlineLevel="0" collapsed="false">
      <c r="A18" s="20" t="n">
        <v>120</v>
      </c>
      <c r="B18" s="80" t="n">
        <f aca="false">SUMIFS(data!$M:$M,data!$L:$L,sondes_creux_dbh!$A18)</f>
        <v>254.65624368</v>
      </c>
      <c r="C18" s="80" t="n">
        <f aca="false">SUMIFS(data!$M:$M,data!$L:$L,sondes_creux_dbh!$A18,data!$H:$H,1)</f>
        <v>89.87867424</v>
      </c>
      <c r="D18" s="81" t="n">
        <f aca="false">+C18/B18</f>
        <v>0.352941176470588</v>
      </c>
      <c r="E18" s="82" t="n">
        <f aca="false">COUNTIFS(data!$L:$L,sondes_creux_dbh!$A18)</f>
        <v>17</v>
      </c>
      <c r="G18" s="20" t="n">
        <v>120</v>
      </c>
      <c r="H18" s="80" t="n">
        <f aca="false">SUMIFS(data!$M:$M,data!$L:$L,sondes_creux_dbh!$G18,data!$C:$C,"AG")</f>
        <v>134.81801136</v>
      </c>
      <c r="I18" s="80" t="n">
        <f aca="false">SUMIFS(data!$M:$M,data!$L:$L,sondes_creux_dbh!$G18,data!$H:$H,1,data!$C:$C,"AG")</f>
        <v>44.93933712</v>
      </c>
      <c r="J18" s="81" t="n">
        <f aca="false">+I18/H18</f>
        <v>0.333333333333333</v>
      </c>
      <c r="K18" s="82" t="n">
        <f aca="false">COUNTIFS(data!$L:$L,sondes_creux_dbh!$G18,data!$C:$C,"AG")</f>
        <v>9</v>
      </c>
    </row>
    <row r="19" customFormat="false" ht="13.2" hidden="false" customHeight="false" outlineLevel="0" collapsed="false">
      <c r="A19" s="20" t="n">
        <v>125</v>
      </c>
      <c r="B19" s="80" t="n">
        <f aca="false">SUMIFS(data!$M:$M,data!$L:$L,sondes_creux_dbh!$A19)</f>
        <v>16.26129025</v>
      </c>
      <c r="C19" s="80" t="n">
        <f aca="false">SUMIFS(data!$M:$M,data!$L:$L,sondes_creux_dbh!$A19,data!$H:$H,1)</f>
        <v>0</v>
      </c>
      <c r="D19" s="81" t="n">
        <f aca="false">+C19/B19</f>
        <v>0</v>
      </c>
      <c r="E19" s="82" t="n">
        <f aca="false">COUNTIFS(data!$L:$L,sondes_creux_dbh!$A19)</f>
        <v>1</v>
      </c>
      <c r="G19" s="20" t="n">
        <v>125</v>
      </c>
      <c r="H19" s="80" t="n">
        <f aca="false">SUMIFS(data!$M:$M,data!$L:$L,sondes_creux_dbh!$G19,data!$C:$C,"AG")</f>
        <v>16.26129025</v>
      </c>
      <c r="I19" s="80" t="n">
        <f aca="false">SUMIFS(data!$M:$M,data!$L:$L,sondes_creux_dbh!$G19,data!$H:$H,1,data!$C:$C,"AG")</f>
        <v>0</v>
      </c>
      <c r="J19" s="81" t="n">
        <f aca="false">+I19/H19</f>
        <v>0</v>
      </c>
      <c r="K19" s="82" t="n">
        <f aca="false">COUNTIFS(data!$L:$L,sondes_creux_dbh!$G19,data!$C:$C,"AG")</f>
        <v>1</v>
      </c>
    </row>
    <row r="21" customFormat="false" ht="13.2" hidden="false" customHeight="false" outlineLevel="0" collapsed="false">
      <c r="A21" s="1" t="s">
        <v>122</v>
      </c>
      <c r="B21" s="80" t="n">
        <f aca="false">SUM(B3:B19)</f>
        <v>20895.0234420401</v>
      </c>
      <c r="C21" s="80" t="n">
        <f aca="false">SUM(C3:C19)</f>
        <v>3944.54243222</v>
      </c>
      <c r="D21" s="83" t="n">
        <f aca="false">+C21/B21</f>
        <v>0.188779038375411</v>
      </c>
      <c r="E21" s="0" t="n">
        <f aca="false">SUM(E3:E19)</f>
        <v>3816</v>
      </c>
      <c r="H21" s="80" t="n">
        <f aca="false">SUM(H3:H19)</f>
        <v>13144.94431317</v>
      </c>
      <c r="I21" s="80" t="n">
        <f aca="false">SUM(I3:I19)</f>
        <v>2159.70413046</v>
      </c>
      <c r="J21" s="81" t="n">
        <f aca="false">+I21/H21</f>
        <v>0.164299222500028</v>
      </c>
      <c r="K21" s="0" t="n">
        <f aca="false">SUM(K3:K19)</f>
        <v>2278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K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3.2"/>
  <cols>
    <col collapsed="false" hidden="false" max="1" min="1" style="0" width="4.59183673469388"/>
    <col collapsed="false" hidden="false" max="2" min="2" style="0" width="8.50510204081633"/>
    <col collapsed="false" hidden="false" max="3" min="3" style="0" width="9.04591836734694"/>
    <col collapsed="false" hidden="false" max="4" min="4" style="0" width="6.61224489795918"/>
    <col collapsed="false" hidden="false" max="5" min="5" style="0" width="7.83163265306122"/>
    <col collapsed="false" hidden="false" max="6" min="6" style="0" width="5.66836734693878"/>
    <col collapsed="false" hidden="false" max="7" min="7" style="0" width="4.59183673469388"/>
    <col collapsed="false" hidden="false" max="8" min="8" style="0" width="8.50510204081633"/>
    <col collapsed="false" hidden="false" max="9" min="9" style="0" width="9.04591836734694"/>
    <col collapsed="false" hidden="false" max="10" min="10" style="0" width="6.61224489795918"/>
    <col collapsed="false" hidden="false" max="11" min="11" style="0" width="7.83163265306122"/>
    <col collapsed="false" hidden="false" max="1025" min="12" style="0" width="11.3418367346939"/>
  </cols>
  <sheetData>
    <row r="1" customFormat="false" ht="13.2" hidden="false" customHeight="false" outlineLevel="0" collapsed="false">
      <c r="A1" s="4" t="s">
        <v>114</v>
      </c>
      <c r="G1" s="4" t="s">
        <v>115</v>
      </c>
    </row>
    <row r="2" s="79" customFormat="true" ht="39.6" hidden="false" customHeight="false" outlineLevel="0" collapsed="false">
      <c r="A2" s="79" t="s">
        <v>116</v>
      </c>
      <c r="B2" s="79" t="s">
        <v>117</v>
      </c>
      <c r="C2" s="79" t="s">
        <v>118</v>
      </c>
      <c r="D2" s="79" t="s">
        <v>119</v>
      </c>
      <c r="E2" s="79" t="s">
        <v>120</v>
      </c>
      <c r="G2" s="79" t="s">
        <v>116</v>
      </c>
      <c r="H2" s="79" t="s">
        <v>117</v>
      </c>
      <c r="I2" s="79" t="s">
        <v>118</v>
      </c>
      <c r="J2" s="79" t="s">
        <v>121</v>
      </c>
      <c r="K2" s="79" t="s">
        <v>120</v>
      </c>
    </row>
    <row r="3" customFormat="false" ht="13.2" hidden="false" customHeight="false" outlineLevel="0" collapsed="false">
      <c r="A3" s="20" t="n">
        <v>45</v>
      </c>
      <c r="B3" s="80" t="n">
        <f aca="false">SUMIFS(data!$M:$M,data!$L:$L,sondes_creux_dbh_slc!$A3,data!$O:$O,1)</f>
        <v>16.27120392</v>
      </c>
      <c r="C3" s="80" t="n">
        <f aca="false">SUMIFS(data!$M:$M,data!$L:$L,sondes_creux_dbh_slc!$A3,data!$H:$H,1,data!$O:$O,1)</f>
        <v>4.06780098</v>
      </c>
      <c r="D3" s="81" t="n">
        <f aca="false">+C3/B3</f>
        <v>0.25</v>
      </c>
      <c r="E3" s="82" t="n">
        <f aca="false">COUNTIFS(data!$L:$L,sondes_creux_dbh_slc!$A3,data!$O:$O,1)</f>
        <v>8</v>
      </c>
      <c r="G3" s="20" t="n">
        <v>45</v>
      </c>
      <c r="H3" s="80" t="n">
        <f aca="false">SUMIFS(data!$M:$M,data!$L:$L,sondes_creux_dbh_slc!$G3,data!$C:$C,"AG",data!$O:$O,1)</f>
        <v>0</v>
      </c>
      <c r="I3" s="80" t="n">
        <f aca="false">SUMIFS(data!$M:$M,data!$L:$L,sondes_creux_dbh_slc!$G3,data!$H:$H,1,data!$C:$C,"AG",data!$O:$O,1)</f>
        <v>0</v>
      </c>
      <c r="J3" s="81"/>
      <c r="K3" s="82" t="n">
        <f aca="false">COUNTIFS(data!$L:$L,sondes_creux_dbh_slc!$G3,data!$C:$C,"AG",data!$O:$O,1)</f>
        <v>0</v>
      </c>
    </row>
    <row r="4" customFormat="false" ht="13.2" hidden="false" customHeight="false" outlineLevel="0" collapsed="false">
      <c r="A4" s="20" t="n">
        <v>50</v>
      </c>
      <c r="B4" s="80" t="n">
        <f aca="false">SUMIFS(data!$M:$M,data!$L:$L,sondes_creux_dbh_slc!$A4,data!$O:$O,1)</f>
        <v>37.962195</v>
      </c>
      <c r="C4" s="80" t="n">
        <f aca="false">SUMIFS(data!$M:$M,data!$L:$L,sondes_creux_dbh_slc!$A4,data!$H:$H,1,data!$O:$O,1)</f>
        <v>12.654065</v>
      </c>
      <c r="D4" s="81" t="n">
        <f aca="false">+C4/B4</f>
        <v>0.333333333333333</v>
      </c>
      <c r="E4" s="82" t="n">
        <f aca="false">COUNTIFS(data!$L:$L,sondes_creux_dbh_slc!$A4,data!$O:$O,1)</f>
        <v>15</v>
      </c>
      <c r="G4" s="20" t="n">
        <v>50</v>
      </c>
      <c r="H4" s="80" t="n">
        <f aca="false">SUMIFS(data!$M:$M,data!$L:$L,sondes_creux_dbh_slc!$G4,data!$C:$C,"AG",data!$O:$O,1)</f>
        <v>0</v>
      </c>
      <c r="I4" s="80" t="n">
        <f aca="false">SUMIFS(data!$M:$M,data!$L:$L,sondes_creux_dbh_slc!$G4,data!$H:$H,1,data!$C:$C,"AG",data!$O:$O,1)</f>
        <v>0</v>
      </c>
      <c r="J4" s="81"/>
      <c r="K4" s="82" t="n">
        <f aca="false">COUNTIFS(data!$L:$L,sondes_creux_dbh_slc!$G4,data!$C:$C,"AG",data!$O:$O,1)</f>
        <v>0</v>
      </c>
    </row>
    <row r="5" customFormat="false" ht="13.2" hidden="false" customHeight="false" outlineLevel="0" collapsed="false">
      <c r="A5" s="20" t="n">
        <v>55</v>
      </c>
      <c r="B5" s="80" t="n">
        <f aca="false">SUMIFS(data!$M:$M,data!$L:$L,sondes_creux_dbh_slc!$A5,data!$O:$O,1)</f>
        <v>594.446193369999</v>
      </c>
      <c r="C5" s="80" t="n">
        <f aca="false">SUMIFS(data!$M:$M,data!$L:$L,sondes_creux_dbh_slc!$A5,data!$H:$H,1,data!$O:$O,1)</f>
        <v>77.0008022500001</v>
      </c>
      <c r="D5" s="81" t="n">
        <f aca="false">+C5/B5</f>
        <v>0.129533678756477</v>
      </c>
      <c r="E5" s="82" t="n">
        <f aca="false">COUNTIFS(data!$L:$L,sondes_creux_dbh_slc!$A5,data!$O:$O,1)</f>
        <v>193</v>
      </c>
      <c r="G5" s="20" t="n">
        <v>55</v>
      </c>
      <c r="H5" s="80" t="n">
        <f aca="false">SUMIFS(data!$M:$M,data!$L:$L,sondes_creux_dbh_slc!$G5,data!$C:$C,"AG",data!$O:$O,1)</f>
        <v>323.40336945</v>
      </c>
      <c r="I5" s="80" t="n">
        <f aca="false">SUMIFS(data!$M:$M,data!$L:$L,sondes_creux_dbh_slc!$G5,data!$H:$H,1,data!$C:$C,"AG",data!$O:$O,1)</f>
        <v>24.64025672</v>
      </c>
      <c r="J5" s="81" t="n">
        <f aca="false">+I5/H5</f>
        <v>0.0761904761904763</v>
      </c>
      <c r="K5" s="82" t="n">
        <f aca="false">COUNTIFS(data!$L:$L,sondes_creux_dbh_slc!$G5,data!$C:$C,"AG",data!$O:$O,1)</f>
        <v>105</v>
      </c>
    </row>
    <row r="6" customFormat="false" ht="13.2" hidden="false" customHeight="false" outlineLevel="0" collapsed="false">
      <c r="A6" s="20" t="n">
        <v>60</v>
      </c>
      <c r="B6" s="80" t="n">
        <f aca="false">SUMIFS(data!$M:$M,data!$L:$L,sondes_creux_dbh_slc!$A6,data!$O:$O,1)</f>
        <v>677.40662784</v>
      </c>
      <c r="C6" s="80" t="n">
        <f aca="false">SUMIFS(data!$M:$M,data!$L:$L,sondes_creux_dbh_slc!$A6,data!$H:$H,1,data!$O:$O,1)</f>
        <v>103.08361728</v>
      </c>
      <c r="D6" s="81" t="n">
        <f aca="false">+C6/B6</f>
        <v>0.152173913043478</v>
      </c>
      <c r="E6" s="82" t="n">
        <f aca="false">COUNTIFS(data!$L:$L,sondes_creux_dbh_slc!$A6,data!$O:$O,1)</f>
        <v>184</v>
      </c>
      <c r="G6" s="20" t="n">
        <v>60</v>
      </c>
      <c r="H6" s="80" t="n">
        <f aca="false">SUMIFS(data!$M:$M,data!$L:$L,sondes_creux_dbh_slc!$G6,data!$C:$C,"AG",data!$O:$O,1)</f>
        <v>368.155775999999</v>
      </c>
      <c r="I6" s="80" t="n">
        <f aca="false">SUMIFS(data!$M:$M,data!$L:$L,sondes_creux_dbh_slc!$G6,data!$H:$H,1,data!$C:$C,"AG",data!$O:$O,1)</f>
        <v>14.72623104</v>
      </c>
      <c r="J6" s="81" t="n">
        <f aca="false">+I6/H6</f>
        <v>0.0400000000000001</v>
      </c>
      <c r="K6" s="82" t="n">
        <f aca="false">COUNTIFS(data!$L:$L,sondes_creux_dbh_slc!$G6,data!$C:$C,"AG",data!$O:$O,1)</f>
        <v>100</v>
      </c>
    </row>
    <row r="7" customFormat="false" ht="13.2" hidden="false" customHeight="false" outlineLevel="0" collapsed="false">
      <c r="A7" s="20" t="n">
        <v>65</v>
      </c>
      <c r="B7" s="80" t="n">
        <f aca="false">SUMIFS(data!$M:$M,data!$L:$L,sondes_creux_dbh_slc!$A7,data!$O:$O,1)</f>
        <v>724.01013167</v>
      </c>
      <c r="C7" s="80" t="n">
        <f aca="false">SUMIFS(data!$M:$M,data!$L:$L,sondes_creux_dbh_slc!$A7,data!$H:$H,1,data!$O:$O,1)</f>
        <v>138.73248032</v>
      </c>
      <c r="D7" s="81" t="n">
        <f aca="false">+C7/B7</f>
        <v>0.191616766467066</v>
      </c>
      <c r="E7" s="82" t="n">
        <f aca="false">COUNTIFS(data!$L:$L,sondes_creux_dbh_slc!$A7,data!$O:$O,1)</f>
        <v>167</v>
      </c>
      <c r="G7" s="20" t="n">
        <v>65</v>
      </c>
      <c r="H7" s="80" t="n">
        <f aca="false">SUMIFS(data!$M:$M,data!$L:$L,sondes_creux_dbh_slc!$G7,data!$C:$C,"AG",data!$O:$O,1)</f>
        <v>407.526660940001</v>
      </c>
      <c r="I7" s="80" t="n">
        <f aca="false">SUMIFS(data!$M:$M,data!$L:$L,sondes_creux_dbh_slc!$G7,data!$H:$H,1,data!$C:$C,"AG",data!$O:$O,1)</f>
        <v>47.68929011</v>
      </c>
      <c r="J7" s="81" t="n">
        <f aca="false">+I7/H7</f>
        <v>0.117021276595744</v>
      </c>
      <c r="K7" s="82" t="n">
        <f aca="false">COUNTIFS(data!$L:$L,sondes_creux_dbh_slc!$G7,data!$C:$C,"AG",data!$O:$O,1)</f>
        <v>94</v>
      </c>
    </row>
    <row r="8" customFormat="false" ht="13.2" hidden="false" customHeight="false" outlineLevel="0" collapsed="false">
      <c r="A8" s="20" t="n">
        <v>70</v>
      </c>
      <c r="B8" s="80" t="n">
        <f aca="false">SUMIFS(data!$M:$M,data!$L:$L,sondes_creux_dbh_slc!$A8,data!$O:$O,1)</f>
        <v>947.807421919997</v>
      </c>
      <c r="C8" s="80" t="n">
        <f aca="false">SUMIFS(data!$M:$M,data!$L:$L,sondes_creux_dbh_slc!$A8,data!$H:$H,1,data!$O:$O,1)</f>
        <v>141.16280752</v>
      </c>
      <c r="D8" s="81" t="n">
        <f aca="false">+C8/B8</f>
        <v>0.148936170212766</v>
      </c>
      <c r="E8" s="82" t="n">
        <f aca="false">COUNTIFS(data!$L:$L,sondes_creux_dbh_slc!$A8,data!$O:$O,1)</f>
        <v>188</v>
      </c>
      <c r="G8" s="20" t="n">
        <v>70</v>
      </c>
      <c r="H8" s="80" t="n">
        <f aca="false">SUMIFS(data!$M:$M,data!$L:$L,sondes_creux_dbh_slc!$G8,data!$C:$C,"AG",data!$O:$O,1)</f>
        <v>589.85887428</v>
      </c>
      <c r="I8" s="80" t="n">
        <f aca="false">SUMIFS(data!$M:$M,data!$L:$L,sondes_creux_dbh_slc!$G8,data!$H:$H,1,data!$C:$C,"AG",data!$O:$O,1)</f>
        <v>45.37375956</v>
      </c>
      <c r="J8" s="81" t="n">
        <f aca="false">+I8/H8</f>
        <v>0.0769230769230769</v>
      </c>
      <c r="K8" s="82" t="n">
        <f aca="false">COUNTIFS(data!$L:$L,sondes_creux_dbh_slc!$G8,data!$C:$C,"AG",data!$O:$O,1)</f>
        <v>117</v>
      </c>
    </row>
    <row r="9" customFormat="false" ht="13.2" hidden="false" customHeight="false" outlineLevel="0" collapsed="false">
      <c r="A9" s="20" t="n">
        <v>75</v>
      </c>
      <c r="B9" s="80" t="n">
        <f aca="false">SUMIFS(data!$M:$M,data!$L:$L,sondes_creux_dbh_slc!$A9,data!$O:$O,1)</f>
        <v>672.797012999999</v>
      </c>
      <c r="C9" s="80" t="n">
        <f aca="false">SUMIFS(data!$M:$M,data!$L:$L,sondes_creux_dbh_slc!$A9,data!$H:$H,1,data!$O:$O,1)</f>
        <v>115.999485</v>
      </c>
      <c r="D9" s="81" t="n">
        <f aca="false">+C9/B9</f>
        <v>0.172413793103449</v>
      </c>
      <c r="E9" s="82" t="n">
        <f aca="false">COUNTIFS(data!$L:$L,sondes_creux_dbh_slc!$A9,data!$O:$O,1)</f>
        <v>116</v>
      </c>
      <c r="G9" s="20" t="n">
        <v>75</v>
      </c>
      <c r="H9" s="80" t="n">
        <f aca="false">SUMIFS(data!$M:$M,data!$L:$L,sondes_creux_dbh_slc!$G9,data!$C:$C,"AG",data!$O:$O,1)</f>
        <v>405.9981975</v>
      </c>
      <c r="I9" s="80" t="n">
        <f aca="false">SUMIFS(data!$M:$M,data!$L:$L,sondes_creux_dbh_slc!$G9,data!$H:$H,1,data!$C:$C,"AG",data!$O:$O,1)</f>
        <v>34.7998455</v>
      </c>
      <c r="J9" s="81" t="n">
        <f aca="false">+I9/H9</f>
        <v>0.0857142857142858</v>
      </c>
      <c r="K9" s="82" t="n">
        <f aca="false">COUNTIFS(data!$L:$L,sondes_creux_dbh_slc!$G9,data!$C:$C,"AG",data!$O:$O,1)</f>
        <v>70</v>
      </c>
    </row>
    <row r="10" customFormat="false" ht="13.2" hidden="false" customHeight="false" outlineLevel="0" collapsed="false">
      <c r="A10" s="20" t="n">
        <v>80</v>
      </c>
      <c r="B10" s="80" t="n">
        <f aca="false">SUMIFS(data!$M:$M,data!$L:$L,sondes_creux_dbh_slc!$A10,data!$O:$O,1)</f>
        <v>905.669494879998</v>
      </c>
      <c r="C10" s="80" t="n">
        <f aca="false">SUMIFS(data!$M:$M,data!$L:$L,sondes_creux_dbh_slc!$A10,data!$H:$H,1,data!$O:$O,1)</f>
        <v>158.65742976</v>
      </c>
      <c r="D10" s="81" t="n">
        <f aca="false">+C10/B10</f>
        <v>0.175182481751825</v>
      </c>
      <c r="E10" s="82" t="n">
        <f aca="false">COUNTIFS(data!$L:$L,sondes_creux_dbh_slc!$A10,data!$O:$O,1)</f>
        <v>137</v>
      </c>
      <c r="G10" s="20" t="n">
        <v>80</v>
      </c>
      <c r="H10" s="80" t="n">
        <f aca="false">SUMIFS(data!$M:$M,data!$L:$L,sondes_creux_dbh_slc!$G10,data!$C:$C,"AG",data!$O:$O,1)</f>
        <v>621.40826656</v>
      </c>
      <c r="I10" s="80" t="n">
        <f aca="false">SUMIFS(data!$M:$M,data!$L:$L,sondes_creux_dbh_slc!$G10,data!$H:$H,1,data!$C:$C,"AG",data!$O:$O,1)</f>
        <v>52.88580992</v>
      </c>
      <c r="J10" s="81" t="n">
        <f aca="false">+I10/H10</f>
        <v>0.0851063829787234</v>
      </c>
      <c r="K10" s="82" t="n">
        <f aca="false">COUNTIFS(data!$L:$L,sondes_creux_dbh_slc!$G10,data!$C:$C,"AG",data!$O:$O,1)</f>
        <v>94</v>
      </c>
    </row>
    <row r="11" customFormat="false" ht="13.2" hidden="false" customHeight="false" outlineLevel="0" collapsed="false">
      <c r="A11" s="20" t="n">
        <v>85</v>
      </c>
      <c r="B11" s="80" t="n">
        <f aca="false">SUMIFS(data!$M:$M,data!$L:$L,sondes_creux_dbh_slc!$A11,data!$O:$O,1)</f>
        <v>433.47951898</v>
      </c>
      <c r="C11" s="80" t="n">
        <f aca="false">SUMIFS(data!$M:$M,data!$L:$L,sondes_creux_dbh_slc!$A11,data!$H:$H,1,data!$O:$O,1)</f>
        <v>97.15920253</v>
      </c>
      <c r="D11" s="81" t="n">
        <f aca="false">+C11/B11</f>
        <v>0.224137931034483</v>
      </c>
      <c r="E11" s="82" t="n">
        <f aca="false">COUNTIFS(data!$L:$L,sondes_creux_dbh_slc!$A11,data!$O:$O,1)</f>
        <v>58</v>
      </c>
      <c r="G11" s="20" t="n">
        <v>85</v>
      </c>
      <c r="H11" s="80" t="n">
        <f aca="false">SUMIFS(data!$M:$M,data!$L:$L,sondes_creux_dbh_slc!$G11,data!$C:$C,"AG",data!$O:$O,1)</f>
        <v>298.9513924</v>
      </c>
      <c r="I11" s="80" t="n">
        <f aca="false">SUMIFS(data!$M:$M,data!$L:$L,sondes_creux_dbh_slc!$G11,data!$H:$H,1,data!$C:$C,"AG",data!$O:$O,1)</f>
        <v>52.31649367</v>
      </c>
      <c r="J11" s="81" t="n">
        <f aca="false">+I11/H11</f>
        <v>0.175</v>
      </c>
      <c r="K11" s="82" t="n">
        <f aca="false">COUNTIFS(data!$L:$L,sondes_creux_dbh_slc!$G11,data!$C:$C,"AG",data!$O:$O,1)</f>
        <v>40</v>
      </c>
    </row>
    <row r="12" customFormat="false" ht="13.2" hidden="false" customHeight="false" outlineLevel="0" collapsed="false">
      <c r="A12" s="20" t="n">
        <v>90</v>
      </c>
      <c r="B12" s="80" t="n">
        <f aca="false">SUMIFS(data!$M:$M,data!$L:$L,sondes_creux_dbh_slc!$A12,data!$O:$O,1)</f>
        <v>503.3489976</v>
      </c>
      <c r="C12" s="80" t="n">
        <f aca="false">SUMIFS(data!$M:$M,data!$L:$L,sondes_creux_dbh_slc!$A12,data!$H:$H,1,data!$O:$O,1)</f>
        <v>125.8372494</v>
      </c>
      <c r="D12" s="81" t="n">
        <f aca="false">+C12/B12</f>
        <v>0.25</v>
      </c>
      <c r="E12" s="82" t="n">
        <f aca="false">COUNTIFS(data!$L:$L,sondes_creux_dbh_slc!$A12,data!$O:$O,1)</f>
        <v>60</v>
      </c>
      <c r="G12" s="20" t="n">
        <v>90</v>
      </c>
      <c r="H12" s="80" t="n">
        <f aca="false">SUMIFS(data!$M:$M,data!$L:$L,sondes_creux_dbh_slc!$G12,data!$C:$C,"AG",data!$O:$O,1)</f>
        <v>394.29004812</v>
      </c>
      <c r="I12" s="80" t="n">
        <f aca="false">SUMIFS(data!$M:$M,data!$L:$L,sondes_creux_dbh_slc!$G12,data!$H:$H,1,data!$C:$C,"AG",data!$O:$O,1)</f>
        <v>75.50234964</v>
      </c>
      <c r="J12" s="81" t="n">
        <f aca="false">+I12/H12</f>
        <v>0.191489361702128</v>
      </c>
      <c r="K12" s="82" t="n">
        <f aca="false">COUNTIFS(data!$L:$L,sondes_creux_dbh_slc!$G12,data!$C:$C,"AG",data!$O:$O,1)</f>
        <v>47</v>
      </c>
    </row>
    <row r="13" customFormat="false" ht="13.2" hidden="false" customHeight="false" outlineLevel="0" collapsed="false">
      <c r="A13" s="20" t="n">
        <v>95</v>
      </c>
      <c r="B13" s="80" t="n">
        <f aca="false">SUMIFS(data!$M:$M,data!$L:$L,sondes_creux_dbh_slc!$A13,data!$O:$O,1)</f>
        <v>299.41829408</v>
      </c>
      <c r="C13" s="80" t="n">
        <f aca="false">SUMIFS(data!$M:$M,data!$L:$L,sondes_creux_dbh_slc!$A13,data!$H:$H,1,data!$O:$O,1)</f>
        <v>46.78410845</v>
      </c>
      <c r="D13" s="81" t="n">
        <f aca="false">+C13/B13</f>
        <v>0.15625</v>
      </c>
      <c r="E13" s="82" t="n">
        <f aca="false">COUNTIFS(data!$L:$L,sondes_creux_dbh_slc!$A13,data!$O:$O,1)</f>
        <v>32</v>
      </c>
      <c r="G13" s="20" t="n">
        <v>95</v>
      </c>
      <c r="H13" s="80" t="n">
        <f aca="false">SUMIFS(data!$M:$M,data!$L:$L,sondes_creux_dbh_slc!$G13,data!$C:$C,"AG",data!$O:$O,1)</f>
        <v>215.20689887</v>
      </c>
      <c r="I13" s="80" t="n">
        <f aca="false">SUMIFS(data!$M:$M,data!$L:$L,sondes_creux_dbh_slc!$G13,data!$H:$H,1,data!$C:$C,"AG",data!$O:$O,1)</f>
        <v>37.42728676</v>
      </c>
      <c r="J13" s="81" t="n">
        <f aca="false">+I13/H13</f>
        <v>0.173913043478261</v>
      </c>
      <c r="K13" s="82" t="n">
        <f aca="false">COUNTIFS(data!$L:$L,sondes_creux_dbh_slc!$G13,data!$C:$C,"AG",data!$O:$O,1)</f>
        <v>23</v>
      </c>
    </row>
    <row r="14" customFormat="false" ht="13.2" hidden="false" customHeight="false" outlineLevel="0" collapsed="false">
      <c r="A14" s="20" t="n">
        <v>100</v>
      </c>
      <c r="B14" s="80" t="n">
        <f aca="false">SUMIFS(data!$M:$M,data!$L:$L,sondes_creux_dbh_slc!$A14,data!$O:$O,1)</f>
        <v>383.9416</v>
      </c>
      <c r="C14" s="80" t="n">
        <f aca="false">SUMIFS(data!$M:$M,data!$L:$L,sondes_creux_dbh_slc!$A14,data!$H:$H,1,data!$O:$O,1)</f>
        <v>114.1448</v>
      </c>
      <c r="D14" s="81" t="n">
        <f aca="false">+C14/B14</f>
        <v>0.297297297297297</v>
      </c>
      <c r="E14" s="82" t="n">
        <f aca="false">COUNTIFS(data!$L:$L,sondes_creux_dbh_slc!$A14,data!$O:$O,1)</f>
        <v>37</v>
      </c>
      <c r="G14" s="20" t="n">
        <v>100</v>
      </c>
      <c r="H14" s="80" t="n">
        <f aca="false">SUMIFS(data!$M:$M,data!$L:$L,sondes_creux_dbh_slc!$G14,data!$C:$C,"AG",data!$O:$O,1)</f>
        <v>269.7968</v>
      </c>
      <c r="I14" s="80" t="n">
        <f aca="false">SUMIFS(data!$M:$M,data!$L:$L,sondes_creux_dbh_slc!$G14,data!$H:$H,1,data!$C:$C,"AG",data!$O:$O,1)</f>
        <v>72.6376</v>
      </c>
      <c r="J14" s="81" t="n">
        <f aca="false">+I14/H14</f>
        <v>0.269230769230769</v>
      </c>
      <c r="K14" s="82" t="n">
        <f aca="false">COUNTIFS(data!$L:$L,sondes_creux_dbh_slc!$G14,data!$C:$C,"AG",data!$O:$O,1)</f>
        <v>26</v>
      </c>
    </row>
    <row r="15" customFormat="false" ht="13.2" hidden="false" customHeight="false" outlineLevel="0" collapsed="false">
      <c r="A15" s="20" t="n">
        <v>105</v>
      </c>
      <c r="B15" s="80" t="n">
        <f aca="false">SUMIFS(data!$M:$M,data!$L:$L,sondes_creux_dbh_slc!$A15,data!$O:$O,1)</f>
        <v>57.24542445</v>
      </c>
      <c r="C15" s="80" t="n">
        <f aca="false">SUMIFS(data!$M:$M,data!$L:$L,sondes_creux_dbh_slc!$A15,data!$H:$H,1,data!$O:$O,1)</f>
        <v>34.34725467</v>
      </c>
      <c r="D15" s="81" t="n">
        <f aca="false">+C15/B15</f>
        <v>0.6</v>
      </c>
      <c r="E15" s="82" t="n">
        <f aca="false">COUNTIFS(data!$L:$L,sondes_creux_dbh_slc!$A15,data!$O:$O,1)</f>
        <v>5</v>
      </c>
      <c r="G15" s="20" t="n">
        <v>105</v>
      </c>
      <c r="H15" s="80" t="n">
        <f aca="false">SUMIFS(data!$M:$M,data!$L:$L,sondes_creux_dbh_slc!$G15,data!$C:$C,"AG",data!$O:$O,1)</f>
        <v>45.79633956</v>
      </c>
      <c r="I15" s="80" t="n">
        <f aca="false">SUMIFS(data!$M:$M,data!$L:$L,sondes_creux_dbh_slc!$G15,data!$H:$H,1,data!$C:$C,"AG",data!$O:$O,1)</f>
        <v>34.34725467</v>
      </c>
      <c r="J15" s="81" t="n">
        <f aca="false">+I15/H15</f>
        <v>0.75</v>
      </c>
      <c r="K15" s="82" t="n">
        <f aca="false">COUNTIFS(data!$L:$L,sondes_creux_dbh_slc!$G15,data!$C:$C,"AG",data!$O:$O,1)</f>
        <v>4</v>
      </c>
    </row>
    <row r="16" customFormat="false" ht="13.2" hidden="false" customHeight="false" outlineLevel="0" collapsed="false">
      <c r="A16" s="20" t="n">
        <v>110</v>
      </c>
      <c r="B16" s="80" t="n">
        <f aca="false">SUMIFS(data!$M:$M,data!$L:$L,sondes_creux_dbh_slc!$A16,data!$O:$O,1)</f>
        <v>62.8683818</v>
      </c>
      <c r="C16" s="80" t="n">
        <f aca="false">SUMIFS(data!$M:$M,data!$L:$L,sondes_creux_dbh_slc!$A16,data!$H:$H,1,data!$O:$O,1)</f>
        <v>37.72102908</v>
      </c>
      <c r="D16" s="81" t="n">
        <f aca="false">+C16/B16</f>
        <v>0.6</v>
      </c>
      <c r="E16" s="82" t="n">
        <f aca="false">COUNTIFS(data!$L:$L,sondes_creux_dbh_slc!$A16,data!$O:$O,1)</f>
        <v>5</v>
      </c>
      <c r="G16" s="20" t="n">
        <v>110</v>
      </c>
      <c r="H16" s="80" t="n">
        <f aca="false">SUMIFS(data!$M:$M,data!$L:$L,sondes_creux_dbh_slc!$G16,data!$C:$C,"AG",data!$O:$O,1)</f>
        <v>50.29470544</v>
      </c>
      <c r="I16" s="80" t="n">
        <f aca="false">SUMIFS(data!$M:$M,data!$L:$L,sondes_creux_dbh_slc!$G16,data!$H:$H,1,data!$C:$C,"AG",data!$O:$O,1)</f>
        <v>25.14735272</v>
      </c>
      <c r="J16" s="81" t="n">
        <f aca="false">+I16/H16</f>
        <v>0.5</v>
      </c>
      <c r="K16" s="82" t="n">
        <f aca="false">COUNTIFS(data!$L:$L,sondes_creux_dbh_slc!$G16,data!$C:$C,"AG",data!$O:$O,1)</f>
        <v>4</v>
      </c>
    </row>
    <row r="17" customFormat="false" ht="13.2" hidden="false" customHeight="false" outlineLevel="0" collapsed="false">
      <c r="A17" s="20" t="n">
        <v>115</v>
      </c>
      <c r="B17" s="80" t="n">
        <f aca="false">SUMIFS(data!$M:$M,data!$L:$L,sondes_creux_dbh_slc!$A17,data!$O:$O,1)</f>
        <v>41.25172323</v>
      </c>
      <c r="C17" s="80" t="n">
        <f aca="false">SUMIFS(data!$M:$M,data!$L:$L,sondes_creux_dbh_slc!$A17,data!$H:$H,1,data!$O:$O,1)</f>
        <v>13.75057441</v>
      </c>
      <c r="D17" s="81" t="n">
        <f aca="false">+C17/B17</f>
        <v>0.333333333333333</v>
      </c>
      <c r="E17" s="82" t="n">
        <f aca="false">COUNTIFS(data!$L:$L,sondes_creux_dbh_slc!$A17,data!$O:$O,1)</f>
        <v>3</v>
      </c>
      <c r="G17" s="20" t="n">
        <v>115</v>
      </c>
      <c r="H17" s="80" t="n">
        <f aca="false">SUMIFS(data!$M:$M,data!$L:$L,sondes_creux_dbh_slc!$G17,data!$C:$C,"AG",data!$O:$O,1)</f>
        <v>41.25172323</v>
      </c>
      <c r="I17" s="80" t="n">
        <f aca="false">SUMIFS(data!$M:$M,data!$L:$L,sondes_creux_dbh_slc!$G17,data!$H:$H,1,data!$C:$C,"AG",data!$O:$O,1)</f>
        <v>13.75057441</v>
      </c>
      <c r="J17" s="81" t="n">
        <f aca="false">+I17/H17</f>
        <v>0.333333333333333</v>
      </c>
      <c r="K17" s="82" t="n">
        <f aca="false">COUNTIFS(data!$L:$L,sondes_creux_dbh_slc!$G17,data!$C:$C,"AG",data!$O:$O,1)</f>
        <v>3</v>
      </c>
    </row>
    <row r="18" customFormat="false" ht="13.2" hidden="false" customHeight="false" outlineLevel="0" collapsed="false">
      <c r="A18" s="20" t="n">
        <v>120</v>
      </c>
      <c r="B18" s="80" t="n">
        <f aca="false">SUMIFS(data!$M:$M,data!$L:$L,sondes_creux_dbh_slc!$A18,data!$O:$O,1)</f>
        <v>134.81801136</v>
      </c>
      <c r="C18" s="80" t="n">
        <f aca="false">SUMIFS(data!$M:$M,data!$L:$L,sondes_creux_dbh_slc!$A18,data!$H:$H,1,data!$O:$O,1)</f>
        <v>29.95955808</v>
      </c>
      <c r="D18" s="81" t="n">
        <f aca="false">+C18/B18</f>
        <v>0.222222222222222</v>
      </c>
      <c r="E18" s="82" t="n">
        <f aca="false">COUNTIFS(data!$L:$L,sondes_creux_dbh_slc!$A18,data!$O:$O,1)</f>
        <v>9</v>
      </c>
      <c r="G18" s="20" t="n">
        <v>120</v>
      </c>
      <c r="H18" s="80" t="n">
        <f aca="false">SUMIFS(data!$M:$M,data!$L:$L,sondes_creux_dbh_slc!$G18,data!$C:$C,"AG",data!$O:$O,1)</f>
        <v>74.8988952</v>
      </c>
      <c r="I18" s="80" t="n">
        <f aca="false">SUMIFS(data!$M:$M,data!$L:$L,sondes_creux_dbh_slc!$G18,data!$H:$H,1,data!$C:$C,"AG",data!$O:$O,1)</f>
        <v>14.97977904</v>
      </c>
      <c r="J18" s="81" t="n">
        <f aca="false">+I18/H18</f>
        <v>0.2</v>
      </c>
      <c r="K18" s="82" t="n">
        <f aca="false">COUNTIFS(data!$L:$L,sondes_creux_dbh_slc!$G18,data!$C:$C,"AG",data!$O:$O,1)</f>
        <v>5</v>
      </c>
    </row>
    <row r="19" customFormat="false" ht="13.2" hidden="false" customHeight="false" outlineLevel="0" collapsed="false">
      <c r="A19" s="20" t="n">
        <v>125</v>
      </c>
      <c r="B19" s="80" t="n">
        <f aca="false">SUMIFS(data!$M:$M,data!$L:$L,sondes_creux_dbh_slc!$A19,data!$O:$O,1)</f>
        <v>0</v>
      </c>
      <c r="C19" s="80" t="n">
        <f aca="false">SUMIFS(data!$M:$M,data!$L:$L,sondes_creux_dbh_slc!$A19,data!$H:$H,1,data!$O:$O,1)</f>
        <v>0</v>
      </c>
      <c r="D19" s="81"/>
      <c r="E19" s="82" t="n">
        <f aca="false">COUNTIFS(data!$L:$L,sondes_creux_dbh_slc!$A19,data!$O:$O,1)</f>
        <v>0</v>
      </c>
      <c r="G19" s="20" t="n">
        <v>125</v>
      </c>
      <c r="H19" s="80" t="n">
        <f aca="false">SUMIFS(data!$M:$M,data!$L:$L,sondes_creux_dbh_slc!$G19,data!$C:$C,"AG",data!$O:$O,1)</f>
        <v>0</v>
      </c>
      <c r="I19" s="80" t="n">
        <f aca="false">SUMIFS(data!$M:$M,data!$L:$L,sondes_creux_dbh_slc!$G19,data!$H:$H,1,data!$C:$C,"AG",data!$O:$O,1)</f>
        <v>0</v>
      </c>
      <c r="J19" s="81"/>
      <c r="K19" s="82" t="n">
        <f aca="false">COUNTIFS(data!$L:$L,sondes_creux_dbh_slc!$G19,data!$C:$C,"AG",data!$O:$O,1)</f>
        <v>0</v>
      </c>
    </row>
    <row r="21" customFormat="false" ht="13.2" hidden="false" customHeight="false" outlineLevel="0" collapsed="false">
      <c r="A21" s="1" t="s">
        <v>122</v>
      </c>
      <c r="B21" s="80" t="n">
        <f aca="false">SUM(B3:B19)</f>
        <v>6492.74223309999</v>
      </c>
      <c r="C21" s="80" t="n">
        <f aca="false">SUM(C3:C19)</f>
        <v>1251.06226473</v>
      </c>
      <c r="D21" s="83" t="n">
        <f aca="false">+C21/B21</f>
        <v>0.192686267191093</v>
      </c>
      <c r="E21" s="0" t="n">
        <f aca="false">SUM(E3:E19)</f>
        <v>1217</v>
      </c>
      <c r="H21" s="80" t="n">
        <f aca="false">SUM(H3:H19)</f>
        <v>4106.83794755</v>
      </c>
      <c r="I21" s="80" t="n">
        <f aca="false">SUM(I3:I19)</f>
        <v>546.22388376</v>
      </c>
      <c r="J21" s="81" t="n">
        <f aca="false">+I21/H21</f>
        <v>0.133003515292309</v>
      </c>
      <c r="K21" s="0" t="n">
        <f aca="false">SUM(K3:K19)</f>
        <v>732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A10" activeCellId="0" sqref="A10"/>
    </sheetView>
  </sheetViews>
  <sheetFormatPr defaultRowHeight="13.2"/>
  <cols>
    <col collapsed="false" hidden="false" max="3" min="1" style="0" width="10.2602040816327"/>
    <col collapsed="false" hidden="false" max="4" min="4" style="0" width="11.3418367346939"/>
    <col collapsed="false" hidden="false" max="5" min="5" style="0" width="20.3826530612245"/>
    <col collapsed="false" hidden="false" max="7" min="6" style="0" width="21.5969387755102"/>
    <col collapsed="false" hidden="false" max="1025" min="8" style="0" width="10.530612244898"/>
  </cols>
  <sheetData>
    <row r="1" customFormat="false" ht="39.6" hidden="false" customHeight="false" outlineLevel="0" collapsed="false">
      <c r="A1" s="79" t="s">
        <v>9</v>
      </c>
      <c r="B1" s="79" t="s">
        <v>117</v>
      </c>
      <c r="C1" s="79" t="s">
        <v>123</v>
      </c>
      <c r="D1" s="79" t="s">
        <v>120</v>
      </c>
      <c r="E1" s="79" t="s">
        <v>124</v>
      </c>
    </row>
    <row r="2" customFormat="false" ht="13.2" hidden="false" customHeight="false" outlineLevel="0" collapsed="false">
      <c r="A2" s="0" t="s">
        <v>87</v>
      </c>
      <c r="B2" s="80" t="n">
        <f aca="false">SUMIFS(data!$M:$M,data!$C:$C,sondes_creux_ess!$A2)</f>
        <v>5.04152884</v>
      </c>
      <c r="C2" s="81" t="n">
        <f aca="false">SUMIFS(data!$M:$M,data!$C:$C,sondes_creux_ess!$A2,data!$H:$H,1)/$B2</f>
        <v>1</v>
      </c>
      <c r="D2" s="84" t="n">
        <f aca="false">COUNTIFS(data!$C:$C,sondes_creux_ess!$A2)</f>
        <v>1</v>
      </c>
      <c r="E2" s="85" t="n">
        <f aca="false">+B2/SUM($B$2:$B$44)</f>
        <v>0.000241278927204105</v>
      </c>
    </row>
    <row r="3" customFormat="false" ht="13.2" hidden="false" customHeight="false" outlineLevel="0" collapsed="false">
      <c r="A3" s="0" t="s">
        <v>84</v>
      </c>
      <c r="B3" s="80" t="n">
        <f aca="false">SUMIFS(data!$M:$M,data!$C:$C,sondes_creux_ess!$A3)</f>
        <v>7.4154221</v>
      </c>
      <c r="C3" s="81" t="n">
        <f aca="false">SUMIFS(data!$M:$M,data!$C:$C,sondes_creux_ess!$A3,data!$H:$H,1)/$B3</f>
        <v>0.584645075025466</v>
      </c>
      <c r="D3" s="84" t="n">
        <f aca="false">COUNTIFS(data!$C:$C,sondes_creux_ess!$A3)</f>
        <v>2</v>
      </c>
      <c r="E3" s="85" t="n">
        <f aca="false">+B3/SUM($B$2:$B$44)</f>
        <v>0.000354889388881015</v>
      </c>
    </row>
    <row r="4" customFormat="false" ht="13.2" hidden="false" customHeight="false" outlineLevel="0" collapsed="false">
      <c r="A4" s="86" t="s">
        <v>53</v>
      </c>
      <c r="B4" s="87" t="n">
        <f aca="false">SUMIFS(data!$M:$M,data!$C:$C,sondes_creux_ess!$A4)</f>
        <v>907.092535699997</v>
      </c>
      <c r="C4" s="88" t="n">
        <f aca="false">SUMIFS(data!$M:$M,data!$C:$C,sondes_creux_ess!$A4,data!$H:$H,1)/$B4</f>
        <v>0.502756942728088</v>
      </c>
      <c r="D4" s="89" t="n">
        <f aca="false">COUNTIFS(data!$C:$C,sondes_creux_ess!$A4)</f>
        <v>200</v>
      </c>
      <c r="E4" s="90" t="n">
        <f aca="false">+B4/SUM($B$2:$B$44)</f>
        <v>0.0434118936605244</v>
      </c>
    </row>
    <row r="5" customFormat="false" ht="13.2" hidden="false" customHeight="false" outlineLevel="0" collapsed="false">
      <c r="A5" s="0" t="s">
        <v>50</v>
      </c>
      <c r="B5" s="80" t="n">
        <f aca="false">SUMIFS(data!$M:$M,data!$C:$C,sondes_creux_ess!$A5)</f>
        <v>85.64735775</v>
      </c>
      <c r="C5" s="81" t="n">
        <f aca="false">SUMIFS(data!$M:$M,data!$C:$C,sondes_creux_ess!$A5,data!$H:$H,1)/$B5</f>
        <v>0.486364858348476</v>
      </c>
      <c r="D5" s="84" t="n">
        <f aca="false">COUNTIFS(data!$C:$C,sondes_creux_ess!$A5)</f>
        <v>31</v>
      </c>
      <c r="E5" s="85" t="n">
        <f aca="false">+B5/SUM($B$2:$B$44)</f>
        <v>0.00409893571010222</v>
      </c>
    </row>
    <row r="6" customFormat="false" ht="13.2" hidden="false" customHeight="false" outlineLevel="0" collapsed="false">
      <c r="A6" s="0" t="s">
        <v>58</v>
      </c>
      <c r="B6" s="80" t="n">
        <f aca="false">SUMIFS(data!$M:$M,data!$C:$C,sondes_creux_ess!$A6)</f>
        <v>297.24317383</v>
      </c>
      <c r="C6" s="81" t="n">
        <f aca="false">SUMIFS(data!$M:$M,data!$C:$C,sondes_creux_ess!$A6,data!$H:$H,1)/$B6</f>
        <v>0.464179893358663</v>
      </c>
      <c r="D6" s="84" t="n">
        <f aca="false">COUNTIFS(data!$C:$C,sondes_creux_ess!$A6)</f>
        <v>50</v>
      </c>
      <c r="E6" s="85" t="n">
        <f aca="false">+B6/SUM($B$2:$B$44)</f>
        <v>0.0142255487128079</v>
      </c>
    </row>
    <row r="7" customFormat="false" ht="13.2" hidden="false" customHeight="false" outlineLevel="0" collapsed="false">
      <c r="A7" s="86" t="s">
        <v>57</v>
      </c>
      <c r="B7" s="87" t="n">
        <f aca="false">SUMIFS(data!$M:$M,data!$C:$C,sondes_creux_ess!$A7)</f>
        <v>1460.07334231</v>
      </c>
      <c r="C7" s="88" t="n">
        <f aca="false">SUMIFS(data!$M:$M,data!$C:$C,sondes_creux_ess!$A7,data!$H:$H,1)/$B7</f>
        <v>0.452931713042391</v>
      </c>
      <c r="D7" s="89" t="n">
        <f aca="false">COUNTIFS(data!$C:$C,sondes_creux_ess!$A7)</f>
        <v>313</v>
      </c>
      <c r="E7" s="90" t="n">
        <f aca="false">+B7/SUM($B$2:$B$44)</f>
        <v>0.0698766070476094</v>
      </c>
    </row>
    <row r="8" customFormat="false" ht="13.2" hidden="false" customHeight="false" outlineLevel="0" collapsed="false">
      <c r="A8" s="0" t="s">
        <v>89</v>
      </c>
      <c r="B8" s="80" t="n">
        <f aca="false">SUMIFS(data!$M:$M,data!$C:$C,sondes_creux_ess!$A8)</f>
        <v>17.85058481</v>
      </c>
      <c r="C8" s="81" t="n">
        <f aca="false">SUMIFS(data!$M:$M,data!$C:$C,sondes_creux_ess!$A8,data!$H:$H,1)/$B8</f>
        <v>0.418685711955675</v>
      </c>
      <c r="D8" s="84" t="n">
        <f aca="false">COUNTIFS(data!$C:$C,sondes_creux_ess!$A8)</f>
        <v>2</v>
      </c>
      <c r="E8" s="85" t="n">
        <f aca="false">+B8/SUM($B$2:$B$44)</f>
        <v>0.000854298386384456</v>
      </c>
    </row>
    <row r="9" customFormat="false" ht="13.2" hidden="false" customHeight="false" outlineLevel="0" collapsed="false">
      <c r="A9" s="0" t="s">
        <v>54</v>
      </c>
      <c r="B9" s="80" t="n">
        <f aca="false">SUMIFS(data!$M:$M,data!$C:$C,sondes_creux_ess!$A9)</f>
        <v>219.96432924</v>
      </c>
      <c r="C9" s="81" t="n">
        <f aca="false">SUMIFS(data!$M:$M,data!$C:$C,sondes_creux_ess!$A9,data!$H:$H,1)/$B9</f>
        <v>0.368590935767309</v>
      </c>
      <c r="D9" s="84" t="n">
        <f aca="false">COUNTIFS(data!$C:$C,sondes_creux_ess!$A9)</f>
        <v>45</v>
      </c>
      <c r="E9" s="85" t="n">
        <f aca="false">+B9/SUM($B$2:$B$44)</f>
        <v>0.0105271156957614</v>
      </c>
    </row>
    <row r="10" customFormat="false" ht="13.2" hidden="false" customHeight="false" outlineLevel="0" collapsed="false">
      <c r="A10" s="0" t="s">
        <v>77</v>
      </c>
      <c r="B10" s="80" t="n">
        <f aca="false">SUMIFS(data!$M:$M,data!$C:$C,sondes_creux_ess!$A10)</f>
        <v>28.86304867</v>
      </c>
      <c r="C10" s="81" t="n">
        <f aca="false">SUMIFS(data!$M:$M,data!$C:$C,sondes_creux_ess!$A10,data!$H:$H,1)/$B10</f>
        <v>0.356590328266248</v>
      </c>
      <c r="D10" s="84" t="n">
        <f aca="false">COUNTIFS(data!$C:$C,sondes_creux_ess!$A10)</f>
        <v>6</v>
      </c>
      <c r="E10" s="85" t="n">
        <f aca="false">+B10/SUM($B$2:$B$44)</f>
        <v>0.0013813360272154</v>
      </c>
    </row>
    <row r="11" customFormat="false" ht="13.2" hidden="false" customHeight="false" outlineLevel="0" collapsed="false">
      <c r="A11" s="0" t="s">
        <v>64</v>
      </c>
      <c r="B11" s="80" t="n">
        <f aca="false">SUMIFS(data!$M:$M,data!$C:$C,sondes_creux_ess!$A11)</f>
        <v>27.44471488</v>
      </c>
      <c r="C11" s="81" t="n">
        <f aca="false">SUMIFS(data!$M:$M,data!$C:$C,sondes_creux_ess!$A11,data!$H:$H,1)/$B11</f>
        <v>0.295924405318508</v>
      </c>
      <c r="D11" s="84" t="n">
        <f aca="false">COUNTIFS(data!$C:$C,sondes_creux_ess!$A11)</f>
        <v>7</v>
      </c>
      <c r="E11" s="85" t="n">
        <f aca="false">+B11/SUM($B$2:$B$44)</f>
        <v>0.00131345700358404</v>
      </c>
    </row>
    <row r="12" customFormat="false" ht="13.2" hidden="false" customHeight="false" outlineLevel="0" collapsed="false">
      <c r="A12" s="0" t="s">
        <v>107</v>
      </c>
      <c r="B12" s="80" t="n">
        <f aca="false">SUMIFS(data!$M:$M,data!$C:$C,sondes_creux_ess!$A12)</f>
        <v>50.62258595</v>
      </c>
      <c r="C12" s="81" t="n">
        <f aca="false">SUMIFS(data!$M:$M,data!$C:$C,sondes_creux_ess!$A12,data!$H:$H,1)/$B12</f>
        <v>0.216229891155926</v>
      </c>
      <c r="D12" s="84" t="n">
        <f aca="false">COUNTIFS(data!$C:$C,sondes_creux_ess!$A12)</f>
        <v>6</v>
      </c>
      <c r="E12" s="85" t="n">
        <f aca="false">+B12/SUM($B$2:$B$44)</f>
        <v>0.00242271017739801</v>
      </c>
    </row>
    <row r="13" customFormat="false" ht="13.2" hidden="false" customHeight="false" outlineLevel="0" collapsed="false">
      <c r="A13" s="86" t="s">
        <v>61</v>
      </c>
      <c r="B13" s="87" t="n">
        <f aca="false">SUMIFS(data!$M:$M,data!$C:$C,sondes_creux_ess!$A13)</f>
        <v>361.16979949</v>
      </c>
      <c r="C13" s="88" t="n">
        <f aca="false">SUMIFS(data!$M:$M,data!$C:$C,sondes_creux_ess!$A13,data!$H:$H,1)/$B13</f>
        <v>0.193246712179578</v>
      </c>
      <c r="D13" s="89" t="n">
        <f aca="false">COUNTIFS(data!$C:$C,sondes_creux_ess!$A13)</f>
        <v>53</v>
      </c>
      <c r="E13" s="90" t="n">
        <f aca="false">+B13/SUM($B$2:$B$44)</f>
        <v>0.0172849674225942</v>
      </c>
    </row>
    <row r="14" customFormat="false" ht="13.2" hidden="false" customHeight="false" outlineLevel="0" collapsed="false">
      <c r="A14" s="0" t="s">
        <v>45</v>
      </c>
      <c r="B14" s="80" t="n">
        <f aca="false">SUMIFS(data!$M:$M,data!$C:$C,sondes_creux_ess!$A14)</f>
        <v>175.00655391</v>
      </c>
      <c r="C14" s="81" t="n">
        <f aca="false">SUMIFS(data!$M:$M,data!$C:$C,sondes_creux_ess!$A14,data!$H:$H,1)/$B14</f>
        <v>0.187950584507341</v>
      </c>
      <c r="D14" s="84" t="n">
        <f aca="false">COUNTIFS(data!$C:$C,sondes_creux_ess!$A14)</f>
        <v>58</v>
      </c>
      <c r="E14" s="85" t="n">
        <f aca="false">+B14/SUM($B$2:$B$44)</f>
        <v>0.00837551364301869</v>
      </c>
    </row>
    <row r="15" customFormat="false" ht="13.2" hidden="false" customHeight="false" outlineLevel="0" collapsed="false">
      <c r="A15" s="0" t="s">
        <v>85</v>
      </c>
      <c r="B15" s="80" t="n">
        <f aca="false">SUMIFS(data!$M:$M,data!$C:$C,sondes_creux_ess!$A15)</f>
        <v>46.6693118</v>
      </c>
      <c r="C15" s="81" t="n">
        <f aca="false">SUMIFS(data!$M:$M,data!$C:$C,sondes_creux_ess!$A15,data!$H:$H,1)/$B15</f>
        <v>0.185791898049802</v>
      </c>
      <c r="D15" s="84" t="n">
        <f aca="false">COUNTIFS(data!$C:$C,sondes_creux_ess!$A15)</f>
        <v>11</v>
      </c>
      <c r="E15" s="85" t="n">
        <f aca="false">+B15/SUM($B$2:$B$44)</f>
        <v>0.0022335132539791</v>
      </c>
    </row>
    <row r="16" customFormat="false" ht="13.2" hidden="false" customHeight="false" outlineLevel="0" collapsed="false">
      <c r="A16" s="0" t="s">
        <v>65</v>
      </c>
      <c r="B16" s="80" t="n">
        <f aca="false">SUMIFS(data!$M:$M,data!$C:$C,sondes_creux_ess!$A16)</f>
        <v>127.21511905</v>
      </c>
      <c r="C16" s="81" t="n">
        <f aca="false">SUMIFS(data!$M:$M,data!$C:$C,sondes_creux_ess!$A16,data!$H:$H,1)/$B16</f>
        <v>0.169257732341838</v>
      </c>
      <c r="D16" s="84" t="n">
        <f aca="false">COUNTIFS(data!$C:$C,sondes_creux_ess!$A16)</f>
        <v>25</v>
      </c>
      <c r="E16" s="85" t="n">
        <f aca="false">+B16/SUM($B$2:$B$44)</f>
        <v>0.00608829750312933</v>
      </c>
    </row>
    <row r="17" customFormat="false" ht="13.2" hidden="false" customHeight="false" outlineLevel="0" collapsed="false">
      <c r="A17" s="0" t="s">
        <v>86</v>
      </c>
      <c r="B17" s="80" t="n">
        <f aca="false">SUMIFS(data!$M:$M,data!$C:$C,sondes_creux_ess!$A17)</f>
        <v>30.16465704</v>
      </c>
      <c r="C17" s="81" t="n">
        <f aca="false">SUMIFS(data!$M:$M,data!$C:$C,sondes_creux_ess!$A17,data!$H:$H,1)/$B17</f>
        <v>0.167133637001563</v>
      </c>
      <c r="D17" s="84" t="n">
        <f aca="false">COUNTIFS(data!$C:$C,sondes_creux_ess!$A17)</f>
        <v>7</v>
      </c>
      <c r="E17" s="85" t="n">
        <f aca="false">+B17/SUM($B$2:$B$44)</f>
        <v>0.00144362877235687</v>
      </c>
    </row>
    <row r="18" customFormat="false" ht="13.2" hidden="false" customHeight="false" outlineLevel="0" collapsed="false">
      <c r="A18" s="86" t="s">
        <v>56</v>
      </c>
      <c r="B18" s="87" t="n">
        <f aca="false">SUMIFS(data!$M:$M,data!$C:$C,sondes_creux_ess!$A18)</f>
        <v>13144.9443131698</v>
      </c>
      <c r="C18" s="88" t="n">
        <f aca="false">SUMIFS(data!$M:$M,data!$C:$C,sondes_creux_ess!$A18,data!$H:$H,1)/$B18</f>
        <v>0.164299222500031</v>
      </c>
      <c r="D18" s="89" t="n">
        <f aca="false">COUNTIFS(data!$C:$C,sondes_creux_ess!$A18)</f>
        <v>2278</v>
      </c>
      <c r="E18" s="90" t="n">
        <f aca="false">+B18/SUM($B$2:$B$44)</f>
        <v>0.629094499445394</v>
      </c>
    </row>
    <row r="19" customFormat="false" ht="13.2" hidden="false" customHeight="false" outlineLevel="0" collapsed="false">
      <c r="A19" s="0" t="s">
        <v>48</v>
      </c>
      <c r="B19" s="80" t="n">
        <f aca="false">SUMIFS(data!$M:$M,data!$C:$C,sondes_creux_ess!$A19)</f>
        <v>32.97104397</v>
      </c>
      <c r="C19" s="81" t="n">
        <f aca="false">SUMIFS(data!$M:$M,data!$C:$C,sondes_creux_ess!$A19,data!$H:$H,1)/$B19</f>
        <v>0.153517310662214</v>
      </c>
      <c r="D19" s="84" t="n">
        <f aca="false">COUNTIFS(data!$C:$C,sondes_creux_ess!$A19)</f>
        <v>10</v>
      </c>
      <c r="E19" s="85" t="n">
        <f aca="false">+B19/SUM($B$2:$B$44)</f>
        <v>0.00157793763962302</v>
      </c>
    </row>
    <row r="20" customFormat="false" ht="13.2" hidden="false" customHeight="false" outlineLevel="0" collapsed="false">
      <c r="A20" s="0" t="s">
        <v>95</v>
      </c>
      <c r="B20" s="80" t="n">
        <f aca="false">SUMIFS(data!$M:$M,data!$C:$C,sondes_creux_ess!$A20)</f>
        <v>110.37047152</v>
      </c>
      <c r="C20" s="81" t="n">
        <f aca="false">SUMIFS(data!$M:$M,data!$C:$C,sondes_creux_ess!$A20,data!$H:$H,1)/$B20</f>
        <v>0.146567954519145</v>
      </c>
      <c r="D20" s="84" t="n">
        <f aca="false">COUNTIFS(data!$C:$C,sondes_creux_ess!$A20)</f>
        <v>21</v>
      </c>
      <c r="E20" s="85" t="n">
        <f aca="false">+B20/SUM($B$2:$B$44)</f>
        <v>0.0052821415504105</v>
      </c>
    </row>
    <row r="21" customFormat="false" ht="13.2" hidden="false" customHeight="false" outlineLevel="0" collapsed="false">
      <c r="A21" s="86" t="s">
        <v>60</v>
      </c>
      <c r="B21" s="87" t="n">
        <f aca="false">SUMIFS(data!$M:$M,data!$C:$C,sondes_creux_ess!$A21)</f>
        <v>432.46119962</v>
      </c>
      <c r="C21" s="88" t="n">
        <f aca="false">SUMIFS(data!$M:$M,data!$C:$C,sondes_creux_ess!$A21,data!$H:$H,1)/$B21</f>
        <v>0.126160729628325</v>
      </c>
      <c r="D21" s="89" t="n">
        <f aca="false">COUNTIFS(data!$C:$C,sondes_creux_ess!$A21)</f>
        <v>75</v>
      </c>
      <c r="E21" s="90" t="n">
        <f aca="false">+B21/SUM($B$2:$B$44)</f>
        <v>0.0206968516125188</v>
      </c>
    </row>
    <row r="22" customFormat="false" ht="13.2" hidden="false" customHeight="false" outlineLevel="0" collapsed="false">
      <c r="A22" s="0" t="s">
        <v>97</v>
      </c>
      <c r="B22" s="80" t="n">
        <f aca="false">SUMIFS(data!$M:$M,data!$C:$C,sondes_creux_ess!$A22)</f>
        <v>36.2845269</v>
      </c>
      <c r="C22" s="81" t="n">
        <f aca="false">SUMIFS(data!$M:$M,data!$C:$C,sondes_creux_ess!$A22,data!$H:$H,1)/$B22</f>
        <v>0.119483162118892</v>
      </c>
      <c r="D22" s="84" t="n">
        <f aca="false">COUNTIFS(data!$C:$C,sondes_creux_ess!$A22)</f>
        <v>7</v>
      </c>
      <c r="E22" s="85" t="n">
        <f aca="false">+B22/SUM($B$2:$B$44)</f>
        <v>0.00173651525209573</v>
      </c>
    </row>
    <row r="23" customFormat="false" ht="13.2" hidden="false" customHeight="false" outlineLevel="0" collapsed="false">
      <c r="A23" s="0" t="s">
        <v>71</v>
      </c>
      <c r="B23" s="80" t="n">
        <f aca="false">SUMIFS(data!$M:$M,data!$C:$C,sondes_creux_ess!$A23)</f>
        <v>136.96424009</v>
      </c>
      <c r="C23" s="81" t="n">
        <f aca="false">SUMIFS(data!$M:$M,data!$C:$C,sondes_creux_ess!$A23,data!$H:$H,1)/$B23</f>
        <v>0.116581875090225</v>
      </c>
      <c r="D23" s="84" t="n">
        <f aca="false">COUNTIFS(data!$C:$C,sondes_creux_ess!$A23)</f>
        <v>26</v>
      </c>
      <c r="E23" s="85" t="n">
        <f aca="false">+B23/SUM($B$2:$B$44)</f>
        <v>0.00655487372244025</v>
      </c>
    </row>
    <row r="24" customFormat="false" ht="13.2" hidden="false" customHeight="false" outlineLevel="0" collapsed="false">
      <c r="A24" s="0" t="s">
        <v>74</v>
      </c>
      <c r="B24" s="80" t="n">
        <f aca="false">SUMIFS(data!$M:$M,data!$C:$C,sondes_creux_ess!$A24)</f>
        <v>118.30290329</v>
      </c>
      <c r="C24" s="81" t="n">
        <f aca="false">SUMIFS(data!$M:$M,data!$C:$C,sondes_creux_ess!$A24,data!$H:$H,1)/$B24</f>
        <v>0.0892101259267413</v>
      </c>
      <c r="D24" s="84" t="n">
        <f aca="false">COUNTIFS(data!$C:$C,sondes_creux_ess!$A24)</f>
        <v>24</v>
      </c>
      <c r="E24" s="85" t="n">
        <f aca="false">+B24/SUM($B$2:$B$44)</f>
        <v>0.00566177413574851</v>
      </c>
    </row>
    <row r="25" customFormat="false" ht="13.2" hidden="false" customHeight="false" outlineLevel="0" collapsed="false">
      <c r="A25" s="0" t="s">
        <v>83</v>
      </c>
      <c r="B25" s="80" t="n">
        <f aca="false">SUMIFS(data!$M:$M,data!$C:$C,sondes_creux_ess!$A25)</f>
        <v>266.55132363</v>
      </c>
      <c r="C25" s="81" t="n">
        <f aca="false">SUMIFS(data!$M:$M,data!$C:$C,sondes_creux_ess!$A25,data!$H:$H,1)/$B25</f>
        <v>0.0658666490599411</v>
      </c>
      <c r="D25" s="84" t="n">
        <f aca="false">COUNTIFS(data!$C:$C,sondes_creux_ess!$A25)</f>
        <v>48</v>
      </c>
      <c r="E25" s="85" t="n">
        <f aca="false">+B25/SUM($B$2:$B$44)</f>
        <v>0.0127566893796209</v>
      </c>
    </row>
    <row r="26" customFormat="false" ht="13.2" hidden="false" customHeight="false" outlineLevel="0" collapsed="false">
      <c r="A26" s="0" t="s">
        <v>79</v>
      </c>
      <c r="B26" s="80" t="n">
        <f aca="false">SUMIFS(data!$M:$M,data!$C:$C,sondes_creux_ess!$A26)</f>
        <v>70.52716841</v>
      </c>
      <c r="C26" s="81" t="n">
        <f aca="false">SUMIFS(data!$M:$M,data!$C:$C,sondes_creux_ess!$A26,data!$H:$H,1)/$B26</f>
        <v>0.0614712047532776</v>
      </c>
      <c r="D26" s="84" t="n">
        <f aca="false">COUNTIFS(data!$C:$C,sondes_creux_ess!$A26)</f>
        <v>10</v>
      </c>
      <c r="E26" s="85" t="n">
        <f aca="false">+B26/SUM($B$2:$B$44)</f>
        <v>0.00337530936998628</v>
      </c>
    </row>
    <row r="27" customFormat="false" ht="13.2" hidden="false" customHeight="false" outlineLevel="0" collapsed="false">
      <c r="A27" s="86" t="s">
        <v>67</v>
      </c>
      <c r="B27" s="87" t="n">
        <f aca="false">SUMIFS(data!$M:$M,data!$C:$C,sondes_creux_ess!$A27)</f>
        <v>457.31261143</v>
      </c>
      <c r="C27" s="88" t="n">
        <f aca="false">SUMIFS(data!$M:$M,data!$C:$C,sondes_creux_ess!$A27,data!$H:$H,1)/$B27</f>
        <v>0.0580378964555685</v>
      </c>
      <c r="D27" s="89" t="n">
        <f aca="false">COUNTIFS(data!$C:$C,sondes_creux_ess!$A27)</f>
        <v>87</v>
      </c>
      <c r="E27" s="90" t="n">
        <f aca="false">+B27/SUM($B$2:$B$44)</f>
        <v>0.0218861975770703</v>
      </c>
    </row>
    <row r="28" customFormat="false" ht="13.2" hidden="false" customHeight="false" outlineLevel="0" collapsed="false">
      <c r="A28" s="86" t="s">
        <v>66</v>
      </c>
      <c r="B28" s="87" t="n">
        <f aca="false">SUMIFS(data!$M:$M,data!$C:$C,sondes_creux_ess!$A28)</f>
        <v>1287.83159188</v>
      </c>
      <c r="C28" s="88" t="n">
        <f aca="false">SUMIFS(data!$M:$M,data!$C:$C,sondes_creux_ess!$A28,data!$H:$H,1)/$B28</f>
        <v>0.0423045691327291</v>
      </c>
      <c r="D28" s="89" t="n">
        <f aca="false">COUNTIFS(data!$C:$C,sondes_creux_ess!$A28)</f>
        <v>226</v>
      </c>
      <c r="E28" s="90" t="n">
        <f aca="false">+B28/SUM($B$2:$B$44)</f>
        <v>0.0616334121592294</v>
      </c>
    </row>
    <row r="29" customFormat="false" ht="13.2" hidden="false" customHeight="false" outlineLevel="0" collapsed="false">
      <c r="A29" s="0" t="s">
        <v>76</v>
      </c>
      <c r="B29" s="80" t="n">
        <f aca="false">SUMIFS(data!$M:$M,data!$C:$C,sondes_creux_ess!$A29)</f>
        <v>270.34135209</v>
      </c>
      <c r="C29" s="81" t="n">
        <f aca="false">SUMIFS(data!$M:$M,data!$C:$C,sondes_creux_ess!$A29,data!$H:$H,1)/$B29</f>
        <v>0.0322669341281388</v>
      </c>
      <c r="D29" s="84" t="n">
        <f aca="false">COUNTIFS(data!$C:$C,sondes_creux_ess!$A29)</f>
        <v>57</v>
      </c>
      <c r="E29" s="85" t="n">
        <f aca="false">+B29/SUM($B$2:$B$44)</f>
        <v>0.012938073644181</v>
      </c>
    </row>
    <row r="30" customFormat="false" ht="13.2" hidden="false" customHeight="false" outlineLevel="0" collapsed="false">
      <c r="A30" s="0" t="s">
        <v>78</v>
      </c>
      <c r="B30" s="80" t="n">
        <f aca="false">SUMIFS(data!$M:$M,data!$C:$C,sondes_creux_ess!$A30)</f>
        <v>168.96568356</v>
      </c>
      <c r="C30" s="81" t="n">
        <f aca="false">SUMIFS(data!$M:$M,data!$C:$C,sondes_creux_ess!$A30,data!$H:$H,1)/$B30</f>
        <v>0.0256584054149699</v>
      </c>
      <c r="D30" s="84" t="n">
        <f aca="false">COUNTIFS(data!$C:$C,sondes_creux_ess!$A30)</f>
        <v>32</v>
      </c>
      <c r="E30" s="85" t="n">
        <f aca="false">+B30/SUM($B$2:$B$44)</f>
        <v>0.00808640794439353</v>
      </c>
    </row>
    <row r="31" customFormat="false" ht="13.2" hidden="false" customHeight="false" outlineLevel="0" collapsed="false">
      <c r="A31" s="0" t="s">
        <v>104</v>
      </c>
      <c r="B31" s="80" t="n">
        <f aca="false">SUMIFS(data!$M:$M,data!$C:$C,sondes_creux_ess!$A31)</f>
        <v>10.84150309</v>
      </c>
      <c r="C31" s="81" t="n">
        <f aca="false">SUMIFS(data!$M:$M,data!$C:$C,sondes_creux_ess!$A31,data!$H:$H,1)/$B31</f>
        <v>0</v>
      </c>
      <c r="D31" s="84" t="n">
        <f aca="false">COUNTIFS(data!$C:$C,sondes_creux_ess!$A31)</f>
        <v>2</v>
      </c>
      <c r="E31" s="85" t="n">
        <f aca="false">+B31/SUM($B$2:$B$44)</f>
        <v>0.000518855751469864</v>
      </c>
    </row>
    <row r="32" customFormat="false" ht="13.2" hidden="false" customHeight="false" outlineLevel="0" collapsed="false">
      <c r="A32" s="0" t="s">
        <v>103</v>
      </c>
      <c r="B32" s="80" t="n">
        <f aca="false">SUMIFS(data!$M:$M,data!$C:$C,sondes_creux_ess!$A32)</f>
        <v>83.41661302</v>
      </c>
      <c r="C32" s="81" t="n">
        <f aca="false">SUMIFS(data!$M:$M,data!$C:$C,sondes_creux_ess!$A32,data!$H:$H,1)/$B32</f>
        <v>0</v>
      </c>
      <c r="D32" s="84" t="n">
        <f aca="false">COUNTIFS(data!$C:$C,sondes_creux_ess!$A32)</f>
        <v>15</v>
      </c>
      <c r="E32" s="85" t="n">
        <f aca="false">+B32/SUM($B$2:$B$44)</f>
        <v>0.00399217609166064</v>
      </c>
    </row>
    <row r="33" customFormat="false" ht="13.2" hidden="false" customHeight="false" outlineLevel="0" collapsed="false">
      <c r="A33" s="0" t="s">
        <v>93</v>
      </c>
      <c r="B33" s="80" t="n">
        <f aca="false">SUMIFS(data!$M:$M,data!$C:$C,sondes_creux_ess!$A33)</f>
        <v>5.11393258</v>
      </c>
      <c r="C33" s="81" t="n">
        <f aca="false">SUMIFS(data!$M:$M,data!$C:$C,sondes_creux_ess!$A33,data!$H:$H,1)/$B33</f>
        <v>0</v>
      </c>
      <c r="D33" s="84" t="n">
        <f aca="false">COUNTIFS(data!$C:$C,sondes_creux_ess!$A33)</f>
        <v>2</v>
      </c>
      <c r="E33" s="85" t="n">
        <f aca="false">+B33/SUM($B$2:$B$44)</f>
        <v>0.000244744046073239</v>
      </c>
    </row>
    <row r="34" customFormat="false" ht="13.2" hidden="false" customHeight="false" outlineLevel="0" collapsed="false">
      <c r="A34" s="0" t="s">
        <v>99</v>
      </c>
      <c r="B34" s="80" t="n">
        <f aca="false">SUMIFS(data!$M:$M,data!$C:$C,sondes_creux_ess!$A34)</f>
        <v>81.06281692</v>
      </c>
      <c r="C34" s="81" t="n">
        <f aca="false">SUMIFS(data!$M:$M,data!$C:$C,sondes_creux_ess!$A34,data!$H:$H,1)/$B34</f>
        <v>0</v>
      </c>
      <c r="D34" s="84" t="n">
        <f aca="false">COUNTIFS(data!$C:$C,sondes_creux_ess!$A34)</f>
        <v>15</v>
      </c>
      <c r="E34" s="85" t="n">
        <f aca="false">+B34/SUM($B$2:$B$44)</f>
        <v>0.00387952744560723</v>
      </c>
    </row>
    <row r="35" customFormat="false" ht="13.2" hidden="false" customHeight="false" outlineLevel="0" collapsed="false">
      <c r="A35" s="0" t="s">
        <v>108</v>
      </c>
      <c r="B35" s="80" t="n">
        <f aca="false">SUMIFS(data!$M:$M,data!$C:$C,sondes_creux_ess!$A35)</f>
        <v>9.35682169</v>
      </c>
      <c r="C35" s="81" t="n">
        <f aca="false">SUMIFS(data!$M:$M,data!$C:$C,sondes_creux_ess!$A35,data!$H:$H,1)/$B35</f>
        <v>0</v>
      </c>
      <c r="D35" s="84" t="n">
        <f aca="false">COUNTIFS(data!$C:$C,sondes_creux_ess!$A35)</f>
        <v>1</v>
      </c>
      <c r="E35" s="85" t="n">
        <f aca="false">+B35/SUM($B$2:$B$44)</f>
        <v>0.000447801444968686</v>
      </c>
    </row>
    <row r="36" customFormat="false" ht="13.2" hidden="false" customHeight="false" outlineLevel="0" collapsed="false">
      <c r="A36" s="0" t="s">
        <v>100</v>
      </c>
      <c r="B36" s="80" t="n">
        <f aca="false">SUMIFS(data!$M:$M,data!$C:$C,sondes_creux_ess!$A36)</f>
        <v>101.8687235</v>
      </c>
      <c r="C36" s="81" t="n">
        <f aca="false">SUMIFS(data!$M:$M,data!$C:$C,sondes_creux_ess!$A36,data!$H:$H,1)/$B36</f>
        <v>0</v>
      </c>
      <c r="D36" s="84" t="n">
        <f aca="false">COUNTIFS(data!$C:$C,sondes_creux_ess!$A36)</f>
        <v>17</v>
      </c>
      <c r="E36" s="85" t="n">
        <f aca="false">+B36/SUM($B$2:$B$44)</f>
        <v>0.00487526246536986</v>
      </c>
    </row>
    <row r="37" customFormat="false" ht="13.2" hidden="false" customHeight="false" outlineLevel="0" collapsed="false">
      <c r="A37" s="0" t="s">
        <v>105</v>
      </c>
      <c r="B37" s="80" t="n">
        <f aca="false">SUMIFS(data!$M:$M,data!$C:$C,sondes_creux_ess!$A37)</f>
        <v>40.91971536</v>
      </c>
      <c r="C37" s="81" t="n">
        <f aca="false">SUMIFS(data!$M:$M,data!$C:$C,sondes_creux_ess!$A37,data!$H:$H,1)/$B37</f>
        <v>0</v>
      </c>
      <c r="D37" s="84" t="n">
        <f aca="false">COUNTIFS(data!$C:$C,sondes_creux_ess!$A37)</f>
        <v>6</v>
      </c>
      <c r="E37" s="85" t="n">
        <f aca="false">+B37/SUM($B$2:$B$44)</f>
        <v>0.00195834742533341</v>
      </c>
    </row>
    <row r="38" customFormat="false" ht="13.2" hidden="false" customHeight="false" outlineLevel="0" collapsed="false">
      <c r="A38" s="0" t="s">
        <v>102</v>
      </c>
      <c r="B38" s="80" t="n">
        <f aca="false">SUMIFS(data!$M:$M,data!$C:$C,sondes_creux_ess!$A38)</f>
        <v>42.58746979</v>
      </c>
      <c r="C38" s="81" t="n">
        <f aca="false">SUMIFS(data!$M:$M,data!$C:$C,sondes_creux_ess!$A38,data!$H:$H,1)/$B38</f>
        <v>0</v>
      </c>
      <c r="D38" s="84" t="n">
        <f aca="false">COUNTIFS(data!$C:$C,sondes_creux_ess!$A38)</f>
        <v>7</v>
      </c>
      <c r="E38" s="85" t="n">
        <f aca="false">+B38/SUM($B$2:$B$44)</f>
        <v>0.0020381632931943</v>
      </c>
    </row>
    <row r="39" customFormat="false" ht="13.2" hidden="false" customHeight="false" outlineLevel="0" collapsed="false">
      <c r="A39" s="0" t="s">
        <v>73</v>
      </c>
      <c r="B39" s="80" t="n">
        <f aca="false">SUMIFS(data!$M:$M,data!$C:$C,sondes_creux_ess!$A39)</f>
        <v>12.32012836</v>
      </c>
      <c r="C39" s="81" t="n">
        <f aca="false">SUMIFS(data!$M:$M,data!$C:$C,sondes_creux_ess!$A39,data!$H:$H,1)/$B39</f>
        <v>0</v>
      </c>
      <c r="D39" s="84" t="n">
        <f aca="false">COUNTIFS(data!$C:$C,sondes_creux_ess!$A39)</f>
        <v>4</v>
      </c>
      <c r="E39" s="85" t="n">
        <f aca="false">+B39/SUM($B$2:$B$44)</f>
        <v>0.000589620221971729</v>
      </c>
    </row>
    <row r="40" customFormat="false" ht="13.2" hidden="false" customHeight="false" outlineLevel="0" collapsed="false">
      <c r="A40" s="0" t="s">
        <v>96</v>
      </c>
      <c r="B40" s="80" t="n">
        <f aca="false">SUMIFS(data!$M:$M,data!$C:$C,sondes_creux_ess!$A40)</f>
        <v>25.88762974</v>
      </c>
      <c r="C40" s="81" t="n">
        <f aca="false">SUMIFS(data!$M:$M,data!$C:$C,sondes_creux_ess!$A40,data!$H:$H,1)/$B40</f>
        <v>0</v>
      </c>
      <c r="D40" s="84" t="n">
        <f aca="false">COUNTIFS(data!$C:$C,sondes_creux_ess!$A40)</f>
        <v>5</v>
      </c>
      <c r="E40" s="85" t="n">
        <f aca="false">+B40/SUM($B$2:$B$44)</f>
        <v>0.00123893757821373</v>
      </c>
    </row>
    <row r="41" customFormat="false" ht="13.2" hidden="false" customHeight="false" outlineLevel="0" collapsed="false">
      <c r="A41" s="0" t="s">
        <v>94</v>
      </c>
      <c r="B41" s="80" t="n">
        <f aca="false">SUMIFS(data!$M:$M,data!$C:$C,sondes_creux_ess!$A41)</f>
        <v>8.64462673</v>
      </c>
      <c r="C41" s="81" t="n">
        <f aca="false">SUMIFS(data!$M:$M,data!$C:$C,sondes_creux_ess!$A41,data!$H:$H,1)/$B41</f>
        <v>0</v>
      </c>
      <c r="D41" s="84" t="n">
        <f aca="false">COUNTIFS(data!$C:$C,sondes_creux_ess!$A41)</f>
        <v>2</v>
      </c>
      <c r="E41" s="85" t="n">
        <f aca="false">+B41/SUM($B$2:$B$44)</f>
        <v>0.00041371701515335</v>
      </c>
    </row>
    <row r="42" customFormat="false" ht="13.2" hidden="false" customHeight="false" outlineLevel="0" collapsed="false">
      <c r="A42" s="0" t="s">
        <v>72</v>
      </c>
      <c r="B42" s="80" t="n">
        <f aca="false">SUMIFS(data!$M:$M,data!$C:$C,sondes_creux_ess!$A42)</f>
        <v>51.65247793</v>
      </c>
      <c r="C42" s="81" t="n">
        <f aca="false">SUMIFS(data!$M:$M,data!$C:$C,sondes_creux_ess!$A42,data!$H:$H,1)/$B42</f>
        <v>0</v>
      </c>
      <c r="D42" s="84" t="n">
        <f aca="false">COUNTIFS(data!$C:$C,sondes_creux_ess!$A42)</f>
        <v>13</v>
      </c>
      <c r="E42" s="85" t="n">
        <f aca="false">+B42/SUM($B$2:$B$44)</f>
        <v>0.00247199904193826</v>
      </c>
    </row>
    <row r="43" customFormat="false" ht="13.2" hidden="false" customHeight="false" outlineLevel="0" collapsed="false">
      <c r="A43" s="0" t="s">
        <v>101</v>
      </c>
      <c r="B43" s="80" t="n">
        <f aca="false">SUMIFS(data!$M:$M,data!$C:$C,sondes_creux_ess!$A43)</f>
        <v>3.08003209</v>
      </c>
      <c r="C43" s="81" t="n">
        <f aca="false">SUMIFS(data!$M:$M,data!$C:$C,sondes_creux_ess!$A43,data!$H:$H,1)/$B43</f>
        <v>0</v>
      </c>
      <c r="D43" s="84" t="n">
        <f aca="false">COUNTIFS(data!$C:$C,sondes_creux_ess!$A43)</f>
        <v>1</v>
      </c>
      <c r="E43" s="85" t="n">
        <f aca="false">+B43/SUM($B$2:$B$44)</f>
        <v>0.000147405055492932</v>
      </c>
    </row>
    <row r="44" customFormat="false" ht="13.2" hidden="false" customHeight="false" outlineLevel="0" collapsed="false">
      <c r="A44" s="0" t="s">
        <v>75</v>
      </c>
      <c r="B44" s="80" t="n">
        <f aca="false">SUMIFS(data!$M:$M,data!$C:$C,sondes_creux_ess!$A44)</f>
        <v>36.95845631</v>
      </c>
      <c r="C44" s="81" t="n">
        <f aca="false">SUMIFS(data!$M:$M,data!$C:$C,sondes_creux_ess!$A44,data!$H:$H,1)/$B44</f>
        <v>0</v>
      </c>
      <c r="D44" s="84" t="n">
        <f aca="false">COUNTIFS(data!$C:$C,sondes_creux_ess!$A44)</f>
        <v>8</v>
      </c>
      <c r="E44" s="85" t="n">
        <f aca="false">+B44/SUM($B$2:$B$44)</f>
        <v>0.00176876835828962</v>
      </c>
    </row>
  </sheetData>
  <autoFilter ref="A1:C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FFFF00"/>
    <pageSetUpPr fitToPage="false"/>
  </sheetPr>
  <dimension ref="A1:E4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8" activeCellId="0" sqref="C18"/>
    </sheetView>
  </sheetViews>
  <sheetFormatPr defaultRowHeight="13.2"/>
  <cols>
    <col collapsed="false" hidden="false" max="3" min="1" style="0" width="10.2602040816327"/>
    <col collapsed="false" hidden="false" max="4" min="4" style="0" width="11.3418367346939"/>
    <col collapsed="false" hidden="false" max="5" min="5" style="0" width="20.3826530612245"/>
    <col collapsed="false" hidden="false" max="7" min="6" style="0" width="21.5969387755102"/>
    <col collapsed="false" hidden="false" max="1025" min="8" style="0" width="11.3418367346939"/>
  </cols>
  <sheetData>
    <row r="1" customFormat="false" ht="39.6" hidden="false" customHeight="false" outlineLevel="0" collapsed="false">
      <c r="A1" s="79" t="s">
        <v>9</v>
      </c>
      <c r="B1" s="79" t="s">
        <v>117</v>
      </c>
      <c r="C1" s="79" t="s">
        <v>123</v>
      </c>
      <c r="D1" s="79" t="s">
        <v>120</v>
      </c>
      <c r="E1" s="79" t="s">
        <v>124</v>
      </c>
    </row>
    <row r="2" customFormat="false" ht="13.2" hidden="false" customHeight="false" outlineLevel="0" collapsed="false">
      <c r="A2" s="0" t="s">
        <v>87</v>
      </c>
      <c r="B2" s="80" t="n">
        <f aca="false">SUMIFS(data!$M:$M,data!$C:$C,sondes_creux_ess_slc!$A2,data!$O:$O,1)</f>
        <v>5.04152884</v>
      </c>
      <c r="C2" s="81" t="n">
        <f aca="false">SUMIFS(data!$M:$M,data!$C:$C,sondes_creux_ess_slc!$A2,data!$H:$H,1,data!$O:$O,1)/$B2</f>
        <v>1</v>
      </c>
      <c r="D2" s="84" t="n">
        <f aca="false">COUNTIFS(data!$C:$C,sondes_creux_ess_slc!$A2,data!$O:$O,1)</f>
        <v>1</v>
      </c>
      <c r="E2" s="85" t="n">
        <f aca="false">+B2/SUM($B$2:$B$44)</f>
        <v>0.000776486830833708</v>
      </c>
    </row>
    <row r="3" customFormat="false" ht="13.2" hidden="false" customHeight="false" outlineLevel="0" collapsed="false">
      <c r="A3" s="0" t="s">
        <v>84</v>
      </c>
      <c r="B3" s="80" t="n">
        <f aca="false">SUMIFS(data!$M:$M,data!$C:$C,sondes_creux_ess_slc!$A3,data!$O:$O,1)</f>
        <v>4.33539001</v>
      </c>
      <c r="C3" s="81" t="n">
        <f aca="false">SUMIFS(data!$M:$M,data!$C:$C,sondes_creux_ess_slc!$A3,data!$H:$H,1,data!$O:$O,1)/$B3</f>
        <v>1</v>
      </c>
      <c r="D3" s="84" t="n">
        <f aca="false">COUNTIFS(data!$C:$C,sondes_creux_ess_slc!$A3,data!$O:$O,1)</f>
        <v>1</v>
      </c>
      <c r="E3" s="85" t="n">
        <f aca="false">+B3/SUM($B$2:$B$44)</f>
        <v>0.000667728650599769</v>
      </c>
    </row>
    <row r="4" customFormat="false" ht="13.2" hidden="false" customHeight="false" outlineLevel="0" collapsed="false">
      <c r="A4" s="86" t="s">
        <v>53</v>
      </c>
      <c r="B4" s="87" t="n">
        <f aca="false">SUMIFS(data!$M:$M,data!$C:$C,sondes_creux_ess_slc!$A4,data!$O:$O,1)</f>
        <v>199.82023981</v>
      </c>
      <c r="C4" s="88" t="n">
        <f aca="false">SUMIFS(data!$M:$M,data!$C:$C,sondes_creux_ess_slc!$A4,data!$H:$H,1,data!$O:$O,1)/$B4</f>
        <v>0.503468428351698</v>
      </c>
      <c r="D4" s="89" t="n">
        <f aca="false">COUNTIFS(data!$C:$C,sondes_creux_ess_slc!$A4,data!$O:$O,1)</f>
        <v>46</v>
      </c>
      <c r="E4" s="90" t="n">
        <f aca="false">+B4/SUM($B$2:$B$44)</f>
        <v>0.0307759391388305</v>
      </c>
    </row>
    <row r="5" customFormat="false" ht="13.2" hidden="false" customHeight="false" outlineLevel="0" collapsed="false">
      <c r="A5" s="0" t="s">
        <v>50</v>
      </c>
      <c r="B5" s="80" t="n">
        <f aca="false">SUMIFS(data!$M:$M,data!$C:$C,sondes_creux_ess_slc!$A5,data!$O:$O,1)</f>
        <v>46.29298225</v>
      </c>
      <c r="C5" s="81" t="n">
        <f aca="false">SUMIFS(data!$M:$M,data!$C:$C,sondes_creux_ess_slc!$A5,data!$H:$H,1,data!$O:$O,1)/$B5</f>
        <v>0.477467350680351</v>
      </c>
      <c r="D5" s="84" t="n">
        <f aca="false">COUNTIFS(data!$C:$C,sondes_creux_ess_slc!$A5,data!$O:$O,1)</f>
        <v>17</v>
      </c>
      <c r="E5" s="85" t="n">
        <f aca="false">+B5/SUM($B$2:$B$44)</f>
        <v>0.00712995843481947</v>
      </c>
    </row>
    <row r="6" customFormat="false" ht="13.2" hidden="false" customHeight="false" outlineLevel="0" collapsed="false">
      <c r="A6" s="0" t="s">
        <v>58</v>
      </c>
      <c r="B6" s="80" t="n">
        <f aca="false">SUMIFS(data!$M:$M,data!$C:$C,sondes_creux_ess_slc!$A6,data!$O:$O,1)</f>
        <v>144.62522529</v>
      </c>
      <c r="C6" s="81" t="n">
        <f aca="false">SUMIFS(data!$M:$M,data!$C:$C,sondes_creux_ess_slc!$A6,data!$H:$H,1,data!$O:$O,1)/$B6</f>
        <v>0.711861436644681</v>
      </c>
      <c r="D6" s="84" t="n">
        <f aca="false">COUNTIFS(data!$C:$C,sondes_creux_ess_slc!$A6,data!$O:$O,1)</f>
        <v>22</v>
      </c>
      <c r="E6" s="85" t="n">
        <f aca="false">+B6/SUM($B$2:$B$44)</f>
        <v>0.0222749063643248</v>
      </c>
    </row>
    <row r="7" customFormat="false" ht="13.2" hidden="false" customHeight="false" outlineLevel="0" collapsed="false">
      <c r="A7" s="86" t="s">
        <v>57</v>
      </c>
      <c r="B7" s="87" t="n">
        <f aca="false">SUMIFS(data!$M:$M,data!$C:$C,sondes_creux_ess_slc!$A7,data!$O:$O,1)</f>
        <v>774.924531169998</v>
      </c>
      <c r="C7" s="88" t="n">
        <f aca="false">SUMIFS(data!$M:$M,data!$C:$C,sondes_creux_ess_slc!$A7,data!$H:$H,1,data!$O:$O,1)/$B7</f>
        <v>0.490559557001049</v>
      </c>
      <c r="D7" s="89" t="n">
        <f aca="false">COUNTIFS(data!$C:$C,sondes_creux_ess_slc!$A7,data!$O:$O,1)</f>
        <v>168</v>
      </c>
      <c r="E7" s="90" t="n">
        <f aca="false">+B7/SUM($B$2:$B$44)</f>
        <v>0.119352425115452</v>
      </c>
    </row>
    <row r="8" customFormat="false" ht="13.2" hidden="false" customHeight="false" outlineLevel="0" collapsed="false">
      <c r="A8" s="0" t="s">
        <v>89</v>
      </c>
      <c r="B8" s="80" t="n">
        <f aca="false">SUMIFS(data!$M:$M,data!$C:$C,sondes_creux_ess_slc!$A8,data!$O:$O,1)</f>
        <v>7.47378481</v>
      </c>
      <c r="C8" s="81" t="n">
        <f aca="false">SUMIFS(data!$M:$M,data!$C:$C,sondes_creux_ess_slc!$A8,data!$H:$H,1,data!$O:$O,1)/$B8</f>
        <v>1</v>
      </c>
      <c r="D8" s="84" t="n">
        <f aca="false">COUNTIFS(data!$C:$C,sondes_creux_ess_slc!$A8,data!$O:$O,1)</f>
        <v>1</v>
      </c>
      <c r="E8" s="85" t="n">
        <f aca="false">+B8/SUM($B$2:$B$44)</f>
        <v>0.00115109834052839</v>
      </c>
    </row>
    <row r="9" customFormat="false" ht="13.2" hidden="false" customHeight="false" outlineLevel="0" collapsed="false">
      <c r="A9" s="0" t="s">
        <v>54</v>
      </c>
      <c r="B9" s="80" t="n">
        <f aca="false">SUMIFS(data!$M:$M,data!$C:$C,sondes_creux_ess_slc!$A9,data!$O:$O,1)</f>
        <v>89.80407191</v>
      </c>
      <c r="C9" s="81" t="n">
        <f aca="false">SUMIFS(data!$M:$M,data!$C:$C,sondes_creux_ess_slc!$A9,data!$H:$H,1,data!$O:$O,1)/$B9</f>
        <v>0.301440495338893</v>
      </c>
      <c r="D9" s="84" t="n">
        <f aca="false">COUNTIFS(data!$C:$C,sondes_creux_ess_slc!$A9,data!$O:$O,1)</f>
        <v>14</v>
      </c>
      <c r="E9" s="85" t="n">
        <f aca="false">+B9/SUM($B$2:$B$44)</f>
        <v>0.0138314549824847</v>
      </c>
    </row>
    <row r="10" customFormat="false" ht="13.2" hidden="false" customHeight="false" outlineLevel="0" collapsed="false">
      <c r="A10" s="0" t="s">
        <v>77</v>
      </c>
      <c r="B10" s="80" t="n">
        <f aca="false">SUMIFS(data!$M:$M,data!$C:$C,sondes_creux_ess_slc!$A10,data!$O:$O,1)</f>
        <v>7.36311552</v>
      </c>
      <c r="C10" s="81" t="n">
        <f aca="false">SUMIFS(data!$M:$M,data!$C:$C,sondes_creux_ess_slc!$A10,data!$H:$H,1,data!$O:$O,1)/$B10</f>
        <v>0.5</v>
      </c>
      <c r="D10" s="84" t="n">
        <f aca="false">COUNTIFS(data!$C:$C,sondes_creux_ess_slc!$A10,data!$O:$O,1)</f>
        <v>2</v>
      </c>
      <c r="E10" s="85" t="n">
        <f aca="false">+B10/SUM($B$2:$B$44)</f>
        <v>0.00113405326372928</v>
      </c>
    </row>
    <row r="11" customFormat="false" ht="13.2" hidden="false" customHeight="false" outlineLevel="0" collapsed="false">
      <c r="A11" s="0" t="s">
        <v>64</v>
      </c>
      <c r="B11" s="80" t="n">
        <f aca="false">SUMIFS(data!$M:$M,data!$C:$C,sondes_creux_ess_slc!$A11,data!$O:$O,1)</f>
        <v>8.12156093</v>
      </c>
      <c r="C11" s="81" t="n">
        <f aca="false">SUMIFS(data!$M:$M,data!$C:$C,sondes_creux_ess_slc!$A11,data!$H:$H,1,data!$O:$O,1)/$B11</f>
        <v>1</v>
      </c>
      <c r="D11" s="84" t="n">
        <f aca="false">COUNTIFS(data!$C:$C,sondes_creux_ess_slc!$A11,data!$O:$O,1)</f>
        <v>2</v>
      </c>
      <c r="E11" s="85" t="n">
        <f aca="false">+B11/SUM($B$2:$B$44)</f>
        <v>0.00125086760546203</v>
      </c>
    </row>
    <row r="12" customFormat="false" ht="13.2" hidden="false" customHeight="false" outlineLevel="0" collapsed="false">
      <c r="A12" s="0" t="s">
        <v>107</v>
      </c>
      <c r="B12" s="80" t="n">
        <f aca="false">SUMIFS(data!$M:$M,data!$C:$C,sondes_creux_ess_slc!$A12,data!$O:$O,1)</f>
        <v>11.44908489</v>
      </c>
      <c r="C12" s="81" t="n">
        <f aca="false">SUMIFS(data!$M:$M,data!$C:$C,sondes_creux_ess_slc!$A12,data!$H:$H,1,data!$O:$O,1)/$B12</f>
        <v>0</v>
      </c>
      <c r="D12" s="84" t="n">
        <f aca="false">COUNTIFS(data!$C:$C,sondes_creux_ess_slc!$A12,data!$O:$O,1)</f>
        <v>1</v>
      </c>
      <c r="E12" s="85" t="n">
        <f aca="false">+B12/SUM($B$2:$B$44)</f>
        <v>0.00176336661443797</v>
      </c>
    </row>
    <row r="13" customFormat="false" ht="13.2" hidden="false" customHeight="false" outlineLevel="0" collapsed="false">
      <c r="A13" s="86" t="s">
        <v>61</v>
      </c>
      <c r="B13" s="87" t="n">
        <f aca="false">SUMIFS(data!$M:$M,data!$C:$C,sondes_creux_ess_slc!$A13,data!$O:$O,1)</f>
        <v>65.99659311</v>
      </c>
      <c r="C13" s="88" t="n">
        <f aca="false">SUMIFS(data!$M:$M,data!$C:$C,sondes_creux_ess_slc!$A13,data!$H:$H,1,data!$O:$O,1)/$B13</f>
        <v>0.178936127813704</v>
      </c>
      <c r="D13" s="89" t="n">
        <f aca="false">COUNTIFS(data!$C:$C,sondes_creux_ess_slc!$A13,data!$O:$O,1)</f>
        <v>11</v>
      </c>
      <c r="E13" s="90" t="n">
        <f aca="false">+B13/SUM($B$2:$B$44)</f>
        <v>0.0101646716811811</v>
      </c>
    </row>
    <row r="14" customFormat="false" ht="13.2" hidden="false" customHeight="false" outlineLevel="0" collapsed="false">
      <c r="A14" s="0" t="s">
        <v>45</v>
      </c>
      <c r="B14" s="80" t="n">
        <f aca="false">SUMIFS(data!$M:$M,data!$C:$C,sondes_creux_ess_slc!$A14,data!$O:$O,1)</f>
        <v>52.62207843</v>
      </c>
      <c r="C14" s="81" t="n">
        <f aca="false">SUMIFS(data!$M:$M,data!$C:$C,sondes_creux_ess_slc!$A14,data!$H:$H,1,data!$O:$O,1)/$B14</f>
        <v>0.158313534899271</v>
      </c>
      <c r="D14" s="84" t="n">
        <f aca="false">COUNTIFS(data!$C:$C,sondes_creux_ess_slc!$A14,data!$O:$O,1)</f>
        <v>17</v>
      </c>
      <c r="E14" s="85" t="n">
        <f aca="false">+B14/SUM($B$2:$B$44)</f>
        <v>0.00810475397617552</v>
      </c>
    </row>
    <row r="15" customFormat="false" ht="13.2" hidden="false" customHeight="false" outlineLevel="0" collapsed="false">
      <c r="A15" s="0" t="s">
        <v>85</v>
      </c>
      <c r="B15" s="80" t="n">
        <f aca="false">SUMIFS(data!$M:$M,data!$C:$C,sondes_creux_ess_slc!$A15,data!$O:$O,1)</f>
        <v>7.4154221</v>
      </c>
      <c r="C15" s="81" t="n">
        <f aca="false">SUMIFS(data!$M:$M,data!$C:$C,sondes_creux_ess_slc!$A15,data!$H:$H,1,data!$O:$O,1)/$B15</f>
        <v>0.584645075025466</v>
      </c>
      <c r="D15" s="84" t="n">
        <f aca="false">COUNTIFS(data!$C:$C,sondes_creux_ess_slc!$A15,data!$O:$O,1)</f>
        <v>2</v>
      </c>
      <c r="E15" s="85" t="n">
        <f aca="false">+B15/SUM($B$2:$B$44)</f>
        <v>0.00114210942522809</v>
      </c>
    </row>
    <row r="16" customFormat="false" ht="13.2" hidden="false" customHeight="false" outlineLevel="0" collapsed="false">
      <c r="A16" s="0" t="s">
        <v>65</v>
      </c>
      <c r="B16" s="80" t="n">
        <f aca="false">SUMIFS(data!$M:$M,data!$C:$C,sondes_creux_ess_slc!$A16,data!$O:$O,1)</f>
        <v>8.01694777</v>
      </c>
      <c r="C16" s="81" t="n">
        <f aca="false">SUMIFS(data!$M:$M,data!$C:$C,sondes_creux_ess_slc!$A16,data!$H:$H,1,data!$O:$O,1)/$B16</f>
        <v>0</v>
      </c>
      <c r="D16" s="84" t="n">
        <f aca="false">COUNTIFS(data!$C:$C,sondes_creux_ess_slc!$A16,data!$O:$O,1)</f>
        <v>2</v>
      </c>
      <c r="E16" s="85" t="n">
        <f aca="false">+B16/SUM($B$2:$B$44)</f>
        <v>0.00123475528246441</v>
      </c>
    </row>
    <row r="17" customFormat="false" ht="13.2" hidden="false" customHeight="false" outlineLevel="0" collapsed="false">
      <c r="A17" s="0" t="s">
        <v>86</v>
      </c>
      <c r="B17" s="80" t="n">
        <f aca="false">SUMIFS(data!$M:$M,data!$C:$C,sondes_creux_ess_slc!$A17,data!$O:$O,1)</f>
        <v>11.20159302</v>
      </c>
      <c r="C17" s="81" t="n">
        <f aca="false">SUMIFS(data!$M:$M,data!$C:$C,sondes_creux_ess_slc!$A17,data!$H:$H,1,data!$O:$O,1)/$B17</f>
        <v>0</v>
      </c>
      <c r="D17" s="84" t="n">
        <f aca="false">COUNTIFS(data!$C:$C,sondes_creux_ess_slc!$A17,data!$O:$O,1)</f>
        <v>3</v>
      </c>
      <c r="E17" s="85" t="n">
        <f aca="false">+B17/SUM($B$2:$B$44)</f>
        <v>0.00172524838009035</v>
      </c>
    </row>
    <row r="18" customFormat="false" ht="13.2" hidden="false" customHeight="false" outlineLevel="0" collapsed="false">
      <c r="A18" s="86" t="s">
        <v>56</v>
      </c>
      <c r="B18" s="87" t="n">
        <f aca="false">SUMIFS(data!$M:$M,data!$C:$C,sondes_creux_ess_slc!$A18,data!$O:$O,1)</f>
        <v>4106.83794755001</v>
      </c>
      <c r="C18" s="88" t="n">
        <f aca="false">SUMIFS(data!$M:$M,data!$C:$C,sondes_creux_ess_slc!$A18,data!$H:$H,1,data!$O:$O,1)/$B18</f>
        <v>0.133003515292308</v>
      </c>
      <c r="D18" s="89" t="n">
        <f aca="false">COUNTIFS(data!$C:$C,sondes_creux_ess_slc!$A18,data!$O:$O,1)</f>
        <v>732</v>
      </c>
      <c r="E18" s="90" t="n">
        <f aca="false">+B18/SUM($B$2:$B$44)</f>
        <v>0.632527489943054</v>
      </c>
    </row>
    <row r="19" customFormat="false" ht="13.2" hidden="false" customHeight="false" outlineLevel="0" collapsed="false">
      <c r="A19" s="0" t="s">
        <v>48</v>
      </c>
      <c r="B19" s="80" t="n">
        <f aca="false">SUMIFS(data!$M:$M,data!$C:$C,sondes_creux_ess_slc!$A19,data!$O:$O,1)</f>
        <v>16.81243811</v>
      </c>
      <c r="C19" s="81" t="n">
        <f aca="false">SUMIFS(data!$M:$M,data!$C:$C,sondes_creux_ess_slc!$A19,data!$H:$H,1,data!$O:$O,1)/$B19</f>
        <v>0.150532182390291</v>
      </c>
      <c r="D19" s="84" t="n">
        <f aca="false">COUNTIFS(data!$C:$C,sondes_creux_ess_slc!$A19,data!$O:$O,1)</f>
        <v>5</v>
      </c>
      <c r="E19" s="85" t="n">
        <f aca="false">+B19/SUM($B$2:$B$44)</f>
        <v>0.00258942023360949</v>
      </c>
    </row>
    <row r="20" customFormat="false" ht="13.2" hidden="false" customHeight="false" outlineLevel="0" collapsed="false">
      <c r="A20" s="0" t="s">
        <v>95</v>
      </c>
      <c r="B20" s="80" t="n">
        <f aca="false">SUMIFS(data!$M:$M,data!$C:$C,sondes_creux_ess_slc!$A20,data!$O:$O,1)</f>
        <v>40.95990968</v>
      </c>
      <c r="C20" s="81" t="n">
        <f aca="false">SUMIFS(data!$M:$M,data!$C:$C,sondes_creux_ess_slc!$A20,data!$H:$H,1,data!$O:$O,1)/$B20</f>
        <v>0</v>
      </c>
      <c r="D20" s="84" t="n">
        <f aca="false">COUNTIFS(data!$C:$C,sondes_creux_ess_slc!$A20,data!$O:$O,1)</f>
        <v>8</v>
      </c>
      <c r="E20" s="85" t="n">
        <f aca="false">+B20/SUM($B$2:$B$44)</f>
        <v>0.00630856858465539</v>
      </c>
    </row>
    <row r="21" customFormat="false" ht="13.2" hidden="false" customHeight="false" outlineLevel="0" collapsed="false">
      <c r="A21" s="86" t="s">
        <v>60</v>
      </c>
      <c r="B21" s="87" t="n">
        <f aca="false">SUMIFS(data!$M:$M,data!$C:$C,sondes_creux_ess_slc!$A21,data!$O:$O,1)</f>
        <v>175.93457096</v>
      </c>
      <c r="C21" s="88" t="n">
        <f aca="false">SUMIFS(data!$M:$M,data!$C:$C,sondes_creux_ess_slc!$A21,data!$H:$H,1,data!$O:$O,1)/$B21</f>
        <v>0.0175066905452043</v>
      </c>
      <c r="D21" s="89" t="n">
        <f aca="false">COUNTIFS(data!$C:$C,sondes_creux_ess_slc!$A21,data!$O:$O,1)</f>
        <v>30</v>
      </c>
      <c r="E21" s="90" t="n">
        <f aca="false">+B21/SUM($B$2:$B$44)</f>
        <v>0.0270971131524497</v>
      </c>
    </row>
    <row r="22" customFormat="false" ht="13.2" hidden="false" customHeight="false" outlineLevel="0" collapsed="false">
      <c r="A22" s="0" t="s">
        <v>97</v>
      </c>
      <c r="B22" s="80" t="n">
        <f aca="false">SUMIFS(data!$M:$M,data!$C:$C,sondes_creux_ess_slc!$A22,data!$O:$O,1)</f>
        <v>0</v>
      </c>
      <c r="C22" s="81" t="e">
        <f aca="false">SUMIFS(data!$M:$M,data!$C:$C,sondes_creux_ess_slc!$A22,data!$H:$H,1,data!$O:$O,1)/$B22</f>
        <v>#DIV/0!</v>
      </c>
      <c r="D22" s="84" t="n">
        <f aca="false">COUNTIFS(data!$C:$C,sondes_creux_ess_slc!$A22,data!$O:$O,1)</f>
        <v>0</v>
      </c>
      <c r="E22" s="85" t="n">
        <f aca="false">+B22/SUM($B$2:$B$44)</f>
        <v>0</v>
      </c>
    </row>
    <row r="23" customFormat="false" ht="13.2" hidden="false" customHeight="false" outlineLevel="0" collapsed="false">
      <c r="A23" s="0" t="s">
        <v>71</v>
      </c>
      <c r="B23" s="80" t="n">
        <f aca="false">SUMIFS(data!$M:$M,data!$C:$C,sondes_creux_ess_slc!$A23,data!$O:$O,1)</f>
        <v>64.200001</v>
      </c>
      <c r="C23" s="81" t="n">
        <f aca="false">SUMIFS(data!$M:$M,data!$C:$C,sondes_creux_ess_slc!$A23,data!$H:$H,1,data!$O:$O,1)/$B23</f>
        <v>0</v>
      </c>
      <c r="D23" s="84" t="n">
        <f aca="false">COUNTIFS(data!$C:$C,sondes_creux_ess_slc!$A23,data!$O:$O,1)</f>
        <v>14</v>
      </c>
      <c r="E23" s="85" t="n">
        <f aca="false">+B23/SUM($B$2:$B$44)</f>
        <v>0.00988796392881706</v>
      </c>
    </row>
    <row r="24" customFormat="false" ht="13.2" hidden="false" customHeight="false" outlineLevel="0" collapsed="false">
      <c r="A24" s="0" t="s">
        <v>74</v>
      </c>
      <c r="B24" s="80" t="n">
        <f aca="false">SUMIFS(data!$M:$M,data!$C:$C,sondes_creux_ess_slc!$A24,data!$O:$O,1)</f>
        <v>16.74003437</v>
      </c>
      <c r="C24" s="81" t="n">
        <f aca="false">SUMIFS(data!$M:$M,data!$C:$C,sondes_creux_ess_slc!$A24,data!$H:$H,1,data!$O:$O,1)/$B24</f>
        <v>0</v>
      </c>
      <c r="D24" s="84" t="n">
        <f aca="false">COUNTIFS(data!$C:$C,sondes_creux_ess_slc!$A24,data!$O:$O,1)</f>
        <v>4</v>
      </c>
      <c r="E24" s="85" t="n">
        <f aca="false">+B24/SUM($B$2:$B$44)</f>
        <v>0.00257826874516276</v>
      </c>
    </row>
    <row r="25" customFormat="false" ht="13.2" hidden="false" customHeight="false" outlineLevel="0" collapsed="false">
      <c r="A25" s="0" t="s">
        <v>83</v>
      </c>
      <c r="B25" s="80" t="n">
        <f aca="false">SUMIFS(data!$M:$M,data!$C:$C,sondes_creux_ess_slc!$A25,data!$O:$O,1)</f>
        <v>81.01051034</v>
      </c>
      <c r="C25" s="81" t="n">
        <f aca="false">SUMIFS(data!$M:$M,data!$C:$C,sondes_creux_ess_slc!$A25,data!$H:$H,1,data!$O:$O,1)/$B25</f>
        <v>0</v>
      </c>
      <c r="D25" s="84" t="n">
        <f aca="false">COUNTIFS(data!$C:$C,sondes_creux_ess_slc!$A25,data!$O:$O,1)</f>
        <v>15</v>
      </c>
      <c r="E25" s="85" t="n">
        <f aca="false">+B25/SUM($B$2:$B$44)</f>
        <v>0.0124770870968831</v>
      </c>
    </row>
    <row r="26" customFormat="false" ht="13.2" hidden="false" customHeight="false" outlineLevel="0" collapsed="false">
      <c r="A26" s="0" t="s">
        <v>79</v>
      </c>
      <c r="B26" s="80" t="n">
        <f aca="false">SUMIFS(data!$M:$M,data!$C:$C,sondes_creux_ess_slc!$A26,data!$O:$O,1)</f>
        <v>10.84150309</v>
      </c>
      <c r="C26" s="81" t="n">
        <f aca="false">SUMIFS(data!$M:$M,data!$C:$C,sondes_creux_ess_slc!$A26,data!$H:$H,1,data!$O:$O,1)/$B26</f>
        <v>0</v>
      </c>
      <c r="D26" s="84" t="n">
        <f aca="false">COUNTIFS(data!$C:$C,sondes_creux_ess_slc!$A26,data!$O:$O,1)</f>
        <v>2</v>
      </c>
      <c r="E26" s="85" t="n">
        <f aca="false">+B26/SUM($B$2:$B$44)</f>
        <v>0.00166978800340017</v>
      </c>
    </row>
    <row r="27" customFormat="false" ht="13.2" hidden="false" customHeight="false" outlineLevel="0" collapsed="false">
      <c r="A27" s="86" t="s">
        <v>67</v>
      </c>
      <c r="B27" s="87" t="n">
        <f aca="false">SUMIFS(data!$M:$M,data!$C:$C,sondes_creux_ess_slc!$A27,data!$O:$O,1)</f>
        <v>149.50570703</v>
      </c>
      <c r="C27" s="88" t="n">
        <f aca="false">SUMIFS(data!$M:$M,data!$C:$C,sondes_creux_ess_slc!$A27,data!$H:$H,1,data!$O:$O,1)/$B27</f>
        <v>0</v>
      </c>
      <c r="D27" s="89" t="n">
        <f aca="false">COUNTIFS(data!$C:$C,sondes_creux_ess_slc!$A27,data!$O:$O,1)</f>
        <v>28</v>
      </c>
      <c r="E27" s="90" t="n">
        <f aca="false">+B27/SUM($B$2:$B$44)</f>
        <v>0.0230265890224041</v>
      </c>
    </row>
    <row r="28" customFormat="false" ht="13.2" hidden="false" customHeight="false" outlineLevel="0" collapsed="false">
      <c r="A28" s="86" t="s">
        <v>66</v>
      </c>
      <c r="B28" s="87" t="n">
        <f aca="false">SUMIFS(data!$M:$M,data!$C:$C,sondes_creux_ess_slc!$A28,data!$O:$O,1)</f>
        <v>92.55016736</v>
      </c>
      <c r="C28" s="88" t="n">
        <f aca="false">SUMIFS(data!$M:$M,data!$C:$C,sondes_creux_ess_slc!$A28,data!$H:$H,1,data!$O:$O,1)/$B28</f>
        <v>0.142857142857143</v>
      </c>
      <c r="D28" s="89" t="n">
        <f aca="false">COUNTIFS(data!$C:$C,sondes_creux_ess_slc!$A28,data!$O:$O,1)</f>
        <v>14</v>
      </c>
      <c r="E28" s="90" t="n">
        <f aca="false">+B28/SUM($B$2:$B$44)</f>
        <v>0.0142544034611723</v>
      </c>
    </row>
    <row r="29" customFormat="false" ht="13.2" hidden="false" customHeight="false" outlineLevel="0" collapsed="false">
      <c r="A29" s="0" t="s">
        <v>76</v>
      </c>
      <c r="B29" s="80" t="n">
        <f aca="false">SUMIFS(data!$M:$M,data!$C:$C,sondes_creux_ess_slc!$A29,data!$O:$O,1)</f>
        <v>101.90286169</v>
      </c>
      <c r="C29" s="81" t="n">
        <f aca="false">SUMIFS(data!$M:$M,data!$C:$C,sondes_creux_ess_slc!$A29,data!$H:$H,1,data!$O:$O,1)/$B29</f>
        <v>0</v>
      </c>
      <c r="D29" s="84" t="n">
        <f aca="false">COUNTIFS(data!$C:$C,sondes_creux_ess_slc!$A29,data!$O:$O,1)</f>
        <v>20</v>
      </c>
      <c r="E29" s="85" t="n">
        <f aca="false">+B29/SUM($B$2:$B$44)</f>
        <v>0.0156948879273998</v>
      </c>
    </row>
    <row r="30" customFormat="false" ht="13.2" hidden="false" customHeight="false" outlineLevel="0" collapsed="false">
      <c r="A30" s="0" t="s">
        <v>78</v>
      </c>
      <c r="B30" s="80" t="n">
        <f aca="false">SUMIFS(data!$M:$M,data!$C:$C,sondes_creux_ess_slc!$A30,data!$O:$O,1)</f>
        <v>5.79997425</v>
      </c>
      <c r="C30" s="81" t="n">
        <f aca="false">SUMIFS(data!$M:$M,data!$C:$C,sondes_creux_ess_slc!$A30,data!$H:$H,1,data!$O:$O,1)/$B30</f>
        <v>0</v>
      </c>
      <c r="D30" s="84" t="n">
        <f aca="false">COUNTIFS(data!$C:$C,sondes_creux_ess_slc!$A30,data!$O:$O,1)</f>
        <v>1</v>
      </c>
      <c r="E30" s="85" t="n">
        <f aca="false">+B30/SUM($B$2:$B$44)</f>
        <v>0.000893301172566458</v>
      </c>
    </row>
    <row r="31" customFormat="false" ht="13.2" hidden="false" customHeight="false" outlineLevel="0" collapsed="false">
      <c r="A31" s="0" t="s">
        <v>104</v>
      </c>
      <c r="B31" s="80" t="n">
        <f aca="false">SUMIFS(data!$M:$M,data!$C:$C,sondes_creux_ess_slc!$A31,data!$O:$O,1)</f>
        <v>10.84150309</v>
      </c>
      <c r="C31" s="81" t="n">
        <f aca="false">SUMIFS(data!$M:$M,data!$C:$C,sondes_creux_ess_slc!$A31,data!$H:$H,1,data!$O:$O,1)/$B31</f>
        <v>0</v>
      </c>
      <c r="D31" s="84" t="n">
        <f aca="false">COUNTIFS(data!$C:$C,sondes_creux_ess_slc!$A31,data!$O:$O,1)</f>
        <v>2</v>
      </c>
      <c r="E31" s="85" t="n">
        <f aca="false">+B31/SUM($B$2:$B$44)</f>
        <v>0.00166978800340017</v>
      </c>
    </row>
    <row r="32" customFormat="false" ht="13.2" hidden="false" customHeight="false" outlineLevel="0" collapsed="false">
      <c r="A32" s="0" t="s">
        <v>103</v>
      </c>
      <c r="B32" s="80" t="n">
        <f aca="false">SUMIFS(data!$M:$M,data!$C:$C,sondes_creux_ess_slc!$A32,data!$O:$O,1)</f>
        <v>32.57681585</v>
      </c>
      <c r="C32" s="81" t="n">
        <f aca="false">SUMIFS(data!$M:$M,data!$C:$C,sondes_creux_ess_slc!$A32,data!$H:$H,1,data!$O:$O,1)/$B32</f>
        <v>0</v>
      </c>
      <c r="D32" s="84" t="n">
        <f aca="false">COUNTIFS(data!$C:$C,sondes_creux_ess_slc!$A32,data!$O:$O,1)</f>
        <v>6</v>
      </c>
      <c r="E32" s="85" t="n">
        <f aca="false">+B32/SUM($B$2:$B$44)</f>
        <v>0.00501742017169931</v>
      </c>
    </row>
    <row r="33" customFormat="false" ht="13.2" hidden="false" customHeight="false" outlineLevel="0" collapsed="false">
      <c r="A33" s="0" t="s">
        <v>93</v>
      </c>
      <c r="B33" s="80" t="n">
        <f aca="false">SUMIFS(data!$M:$M,data!$C:$C,sondes_creux_ess_slc!$A33,data!$O:$O,1)</f>
        <v>0</v>
      </c>
      <c r="C33" s="81" t="e">
        <f aca="false">SUMIFS(data!$M:$M,data!$C:$C,sondes_creux_ess_slc!$A33,data!$H:$H,1,data!$O:$O,1)/$B33</f>
        <v>#DIV/0!</v>
      </c>
      <c r="D33" s="84" t="n">
        <f aca="false">COUNTIFS(data!$C:$C,sondes_creux_ess_slc!$A33,data!$O:$O,1)</f>
        <v>0</v>
      </c>
      <c r="E33" s="85" t="n">
        <f aca="false">+B33/SUM($B$2:$B$44)</f>
        <v>0</v>
      </c>
    </row>
    <row r="34" customFormat="false" ht="13.2" hidden="false" customHeight="false" outlineLevel="0" collapsed="false">
      <c r="A34" s="0" t="s">
        <v>99</v>
      </c>
      <c r="B34" s="80" t="n">
        <f aca="false">SUMIFS(data!$M:$M,data!$C:$C,sondes_creux_ess_slc!$A34,data!$O:$O,1)</f>
        <v>34.09370667</v>
      </c>
      <c r="C34" s="81" t="n">
        <f aca="false">SUMIFS(data!$M:$M,data!$C:$C,sondes_creux_ess_slc!$A34,data!$H:$H,1,data!$O:$O,1)/$B34</f>
        <v>0</v>
      </c>
      <c r="D34" s="84" t="n">
        <f aca="false">COUNTIFS(data!$C:$C,sondes_creux_ess_slc!$A34,data!$O:$O,1)</f>
        <v>6</v>
      </c>
      <c r="E34" s="85" t="n">
        <f aca="false">+B34/SUM($B$2:$B$44)</f>
        <v>0.00525104885516481</v>
      </c>
    </row>
    <row r="35" customFormat="false" ht="13.2" hidden="false" customHeight="false" outlineLevel="0" collapsed="false">
      <c r="A35" s="0" t="s">
        <v>108</v>
      </c>
      <c r="B35" s="80" t="n">
        <f aca="false">SUMIFS(data!$M:$M,data!$C:$C,sondes_creux_ess_slc!$A35,data!$O:$O,1)</f>
        <v>0</v>
      </c>
      <c r="C35" s="81" t="e">
        <f aca="false">SUMIFS(data!$M:$M,data!$C:$C,sondes_creux_ess_slc!$A35,data!$H:$H,1,data!$O:$O,1)/$B35</f>
        <v>#DIV/0!</v>
      </c>
      <c r="D35" s="84" t="n">
        <f aca="false">COUNTIFS(data!$C:$C,sondes_creux_ess_slc!$A35,data!$O:$O,1)</f>
        <v>0</v>
      </c>
      <c r="E35" s="85" t="n">
        <f aca="false">+B35/SUM($B$2:$B$44)</f>
        <v>0</v>
      </c>
    </row>
    <row r="36" customFormat="false" ht="13.2" hidden="false" customHeight="false" outlineLevel="0" collapsed="false">
      <c r="A36" s="0" t="s">
        <v>100</v>
      </c>
      <c r="B36" s="80" t="n">
        <f aca="false">SUMIFS(data!$M:$M,data!$C:$C,sondes_creux_ess_slc!$A36,data!$O:$O,1)</f>
        <v>50.05519847</v>
      </c>
      <c r="C36" s="81" t="n">
        <f aca="false">SUMIFS(data!$M:$M,data!$C:$C,sondes_creux_ess_slc!$A36,data!$H:$H,1,data!$O:$O,1)/$B36</f>
        <v>0</v>
      </c>
      <c r="D36" s="84" t="n">
        <f aca="false">COUNTIFS(data!$C:$C,sondes_creux_ess_slc!$A36,data!$O:$O,1)</f>
        <v>9</v>
      </c>
      <c r="E36" s="85" t="n">
        <f aca="false">+B36/SUM($B$2:$B$44)</f>
        <v>0.0077094079316469</v>
      </c>
    </row>
    <row r="37" customFormat="false" ht="13.2" hidden="false" customHeight="false" outlineLevel="0" collapsed="false">
      <c r="A37" s="0" t="s">
        <v>105</v>
      </c>
      <c r="B37" s="80" t="n">
        <f aca="false">SUMIFS(data!$M:$M,data!$C:$C,sondes_creux_ess_slc!$A37,data!$O:$O,1)</f>
        <v>20.7536</v>
      </c>
      <c r="C37" s="81" t="n">
        <f aca="false">SUMIFS(data!$M:$M,data!$C:$C,sondes_creux_ess_slc!$A37,data!$H:$H,1,data!$O:$O,1)/$B37</f>
        <v>0</v>
      </c>
      <c r="D37" s="84" t="n">
        <f aca="false">COUNTIFS(data!$C:$C,sondes_creux_ess_slc!$A37,data!$O:$O,1)</f>
        <v>2</v>
      </c>
      <c r="E37" s="85" t="n">
        <f aca="false">+B37/SUM($B$2:$B$44)</f>
        <v>0.00319643060742472</v>
      </c>
    </row>
    <row r="38" customFormat="false" ht="13.2" hidden="false" customHeight="false" outlineLevel="0" collapsed="false">
      <c r="A38" s="0" t="s">
        <v>102</v>
      </c>
      <c r="B38" s="80" t="n">
        <f aca="false">SUMIFS(data!$M:$M,data!$C:$C,sondes_creux_ess_slc!$A38,data!$O:$O,1)</f>
        <v>10.94611625</v>
      </c>
      <c r="C38" s="81" t="n">
        <f aca="false">SUMIFS(data!$M:$M,data!$C:$C,sondes_creux_ess_slc!$A38,data!$H:$H,1,data!$O:$O,1)/$B38</f>
        <v>0</v>
      </c>
      <c r="D38" s="84" t="n">
        <f aca="false">COUNTIFS(data!$C:$C,sondes_creux_ess_slc!$A38,data!$O:$O,1)</f>
        <v>2</v>
      </c>
      <c r="E38" s="85" t="n">
        <f aca="false">+B38/SUM($B$2:$B$44)</f>
        <v>0.00168590032639779</v>
      </c>
    </row>
    <row r="39" customFormat="false" ht="13.2" hidden="false" customHeight="false" outlineLevel="0" collapsed="false">
      <c r="A39" s="0" t="s">
        <v>73</v>
      </c>
      <c r="B39" s="80" t="n">
        <f aca="false">SUMIFS(data!$M:$M,data!$C:$C,sondes_creux_ess_slc!$A39,data!$O:$O,1)</f>
        <v>0</v>
      </c>
      <c r="C39" s="81" t="e">
        <f aca="false">SUMIFS(data!$M:$M,data!$C:$C,sondes_creux_ess_slc!$A39,data!$H:$H,1,data!$O:$O,1)/$B39</f>
        <v>#DIV/0!</v>
      </c>
      <c r="D39" s="84" t="n">
        <f aca="false">COUNTIFS(data!$C:$C,sondes_creux_ess_slc!$A39,data!$O:$O,1)</f>
        <v>0</v>
      </c>
      <c r="E39" s="85" t="n">
        <f aca="false">+B39/SUM($B$2:$B$44)</f>
        <v>0</v>
      </c>
    </row>
    <row r="40" customFormat="false" ht="13.2" hidden="false" customHeight="false" outlineLevel="0" collapsed="false">
      <c r="A40" s="0" t="s">
        <v>96</v>
      </c>
      <c r="B40" s="80" t="n">
        <f aca="false">SUMIFS(data!$M:$M,data!$C:$C,sondes_creux_ess_slc!$A40,data!$O:$O,1)</f>
        <v>0</v>
      </c>
      <c r="C40" s="81" t="e">
        <f aca="false">SUMIFS(data!$M:$M,data!$C:$C,sondes_creux_ess_slc!$A40,data!$H:$H,1,data!$O:$O,1)/$B40</f>
        <v>#DIV/0!</v>
      </c>
      <c r="D40" s="84" t="n">
        <f aca="false">COUNTIFS(data!$C:$C,sondes_creux_ess_slc!$A40,data!$O:$O,1)</f>
        <v>0</v>
      </c>
      <c r="E40" s="85" t="n">
        <f aca="false">+B40/SUM($B$2:$B$44)</f>
        <v>0</v>
      </c>
    </row>
    <row r="41" customFormat="false" ht="13.2" hidden="false" customHeight="false" outlineLevel="0" collapsed="false">
      <c r="A41" s="0" t="s">
        <v>94</v>
      </c>
      <c r="B41" s="80" t="n">
        <f aca="false">SUMIFS(data!$M:$M,data!$C:$C,sondes_creux_ess_slc!$A41,data!$O:$O,1)</f>
        <v>0</v>
      </c>
      <c r="C41" s="81" t="e">
        <f aca="false">SUMIFS(data!$M:$M,data!$C:$C,sondes_creux_ess_slc!$A41,data!$H:$H,1,data!$O:$O,1)/$B41</f>
        <v>#DIV/0!</v>
      </c>
      <c r="D41" s="84" t="n">
        <f aca="false">COUNTIFS(data!$C:$C,sondes_creux_ess_slc!$A41,data!$O:$O,1)</f>
        <v>0</v>
      </c>
      <c r="E41" s="85" t="n">
        <f aca="false">+B41/SUM($B$2:$B$44)</f>
        <v>0</v>
      </c>
    </row>
    <row r="42" customFormat="false" ht="13.2" hidden="false" customHeight="false" outlineLevel="0" collapsed="false">
      <c r="A42" s="0" t="s">
        <v>72</v>
      </c>
      <c r="B42" s="80" t="n">
        <f aca="false">SUMIFS(data!$M:$M,data!$C:$C,sondes_creux_ess_slc!$A42,data!$O:$O,1)</f>
        <v>25.87551748</v>
      </c>
      <c r="C42" s="81" t="n">
        <f aca="false">SUMIFS(data!$M:$M,data!$C:$C,sondes_creux_ess_slc!$A42,data!$H:$H,1,data!$O:$O,1)/$B42</f>
        <v>0</v>
      </c>
      <c r="D42" s="84" t="n">
        <f aca="false">COUNTIFS(data!$C:$C,sondes_creux_ess_slc!$A42,data!$O:$O,1)</f>
        <v>7</v>
      </c>
      <c r="E42" s="85" t="n">
        <f aca="false">+B42/SUM($B$2:$B$44)</f>
        <v>0.0039852987460501</v>
      </c>
    </row>
    <row r="43" customFormat="false" ht="13.2" hidden="false" customHeight="false" outlineLevel="0" collapsed="false">
      <c r="A43" s="0" t="s">
        <v>101</v>
      </c>
      <c r="B43" s="80" t="n">
        <f aca="false">SUMIFS(data!$M:$M,data!$C:$C,sondes_creux_ess_slc!$A43,data!$O:$O,1)</f>
        <v>0</v>
      </c>
      <c r="C43" s="81" t="e">
        <f aca="false">SUMIFS(data!$M:$M,data!$C:$C,sondes_creux_ess_slc!$A43,data!$H:$H,1,data!$O:$O,1)/$B43</f>
        <v>#DIV/0!</v>
      </c>
      <c r="D43" s="84" t="n">
        <f aca="false">COUNTIFS(data!$C:$C,sondes_creux_ess_slc!$A43,data!$O:$O,1)</f>
        <v>0</v>
      </c>
      <c r="E43" s="85" t="n">
        <f aca="false">+B43/SUM($B$2:$B$44)</f>
        <v>0</v>
      </c>
    </row>
    <row r="44" customFormat="false" ht="13.2" hidden="false" customHeight="false" outlineLevel="0" collapsed="false">
      <c r="A44" s="0" t="s">
        <v>75</v>
      </c>
      <c r="B44" s="80" t="n">
        <f aca="false">SUMIFS(data!$M:$M,data!$C:$C,sondes_creux_ess_slc!$A44,data!$O:$O,1)</f>
        <v>0</v>
      </c>
      <c r="C44" s="81" t="e">
        <f aca="false">SUMIFS(data!$M:$M,data!$C:$C,sondes_creux_ess_slc!$A44,data!$H:$H,1,data!$O:$O,1)/$B44</f>
        <v>#DIV/0!</v>
      </c>
      <c r="D44" s="84" t="n">
        <f aca="false">COUNTIFS(data!$C:$C,sondes_creux_ess_slc!$A44,data!$O:$O,1)</f>
        <v>0</v>
      </c>
      <c r="E44" s="85" t="n">
        <f aca="false">+B44/SUM($B$2:$B$44)</f>
        <v>0</v>
      </c>
    </row>
  </sheetData>
  <autoFilter ref="A1:C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I4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J46" activeCellId="0" sqref="J46"/>
    </sheetView>
  </sheetViews>
  <sheetFormatPr defaultRowHeight="13.2"/>
  <cols>
    <col collapsed="false" hidden="false" max="6" min="1" style="0" width="10.2602040816327"/>
    <col collapsed="false" hidden="false" max="7" min="7" style="0" width="11.3418367346939"/>
    <col collapsed="false" hidden="false" max="8" min="8" style="0" width="9.71938775510204"/>
    <col collapsed="false" hidden="false" max="10" min="9" style="0" width="21.5969387755102"/>
    <col collapsed="false" hidden="false" max="1025" min="11" style="0" width="11.3418367346939"/>
  </cols>
  <sheetData>
    <row r="1" customFormat="false" ht="39.6" hidden="false" customHeight="false" outlineLevel="0" collapsed="false">
      <c r="A1" s="79" t="s">
        <v>9</v>
      </c>
      <c r="B1" s="79" t="s">
        <v>117</v>
      </c>
      <c r="C1" s="79" t="s">
        <v>125</v>
      </c>
      <c r="D1" s="79" t="s">
        <v>126</v>
      </c>
      <c r="E1" s="79" t="s">
        <v>127</v>
      </c>
      <c r="F1" s="79" t="s">
        <v>128</v>
      </c>
      <c r="G1" s="79" t="s">
        <v>120</v>
      </c>
      <c r="H1" s="79" t="s">
        <v>124</v>
      </c>
      <c r="I1" s="91" t="s">
        <v>129</v>
      </c>
    </row>
    <row r="2" customFormat="false" ht="13.2" hidden="false" customHeight="false" outlineLevel="0" collapsed="false">
      <c r="A2" s="0" t="s">
        <v>87</v>
      </c>
      <c r="B2" s="80" t="n">
        <f aca="false">SUMIFS(data!$M:$M,data!$C:$C,Vcom_VEst_ess!$A2,data!$F:$F,1)</f>
        <v>5.04152884</v>
      </c>
      <c r="C2" s="80" t="n">
        <f aca="false">SUMIFS(data!$M:$M,data!$C:$C,Vcom_VEst_ess!$A2,data!$F:$F,1,data!$G:$G,0)</f>
        <v>5.04152884</v>
      </c>
      <c r="D2" s="81" t="n">
        <f aca="false">+C2/B2</f>
        <v>1</v>
      </c>
      <c r="E2" s="80" t="n">
        <f aca="false">SUMIFS(data!$K:$K,data!$C:$C,Vcom_VEst_ess!$A2,data!$F:$F,1)</f>
        <v>3.87075630848798</v>
      </c>
      <c r="F2" s="81" t="n">
        <f aca="false">+E2/C2</f>
        <v>0.767774306432012</v>
      </c>
      <c r="G2" s="84" t="n">
        <f aca="false">COUNTIFS(data!$C:$C,Vcom_VEst_ess!$A2)</f>
        <v>1</v>
      </c>
      <c r="H2" s="85" t="n">
        <f aca="false">+B2/SUM($B$2:$B$44)</f>
        <v>0.000261557925206319</v>
      </c>
    </row>
    <row r="3" customFormat="false" ht="13.2" hidden="false" customHeight="false" outlineLevel="0" collapsed="false">
      <c r="A3" s="0" t="s">
        <v>84</v>
      </c>
      <c r="B3" s="80" t="n">
        <f aca="false">SUMIFS(data!$M:$M,data!$C:$C,Vcom_VEst_ess!$A3,data!$F:$F,1)</f>
        <v>7.4154221</v>
      </c>
      <c r="C3" s="80" t="n">
        <f aca="false">SUMIFS(data!$M:$M,data!$C:$C,Vcom_VEst_ess!$A3,data!$F:$F,1,data!$G:$G,0)</f>
        <v>7.4154221</v>
      </c>
      <c r="D3" s="81" t="n">
        <f aca="false">+C3/B3</f>
        <v>1</v>
      </c>
      <c r="E3" s="80" t="n">
        <f aca="false">SUMIFS(data!$K:$K,data!$C:$C,Vcom_VEst_ess!$A3,data!$F:$F,1)</f>
        <v>6.32430090103344</v>
      </c>
      <c r="F3" s="81" t="n">
        <f aca="false">+E3/C3</f>
        <v>0.852857843524975</v>
      </c>
      <c r="G3" s="84" t="n">
        <f aca="false">COUNTIFS(data!$C:$C,Vcom_VEst_ess!$A3)</f>
        <v>2</v>
      </c>
      <c r="H3" s="85" t="n">
        <f aca="false">+B3/SUM($B$2:$B$44)</f>
        <v>0.000384717112717158</v>
      </c>
    </row>
    <row r="4" customFormat="false" ht="13.2" hidden="false" customHeight="false" outlineLevel="0" collapsed="false">
      <c r="A4" s="86" t="s">
        <v>53</v>
      </c>
      <c r="B4" s="87" t="n">
        <f aca="false">SUMIFS(data!$M:$M,data!$C:$C,Vcom_VEst_ess!$A4,data!$F:$F,1)</f>
        <v>729.087997289998</v>
      </c>
      <c r="C4" s="87" t="n">
        <f aca="false">SUMIFS(data!$M:$M,data!$C:$C,Vcom_VEst_ess!$A4,data!$F:$F,1,data!$G:$G,0)</f>
        <v>464.888540990001</v>
      </c>
      <c r="D4" s="88" t="n">
        <f aca="false">+C4/B4</f>
        <v>0.637630221205094</v>
      </c>
      <c r="E4" s="87" t="n">
        <f aca="false">SUMIFS(data!$K:$K,data!$C:$C,Vcom_VEst_ess!$A4,data!$F:$F,1)</f>
        <v>379.943822826068</v>
      </c>
      <c r="F4" s="88" t="n">
        <f aca="false">+E4/C4</f>
        <v>0.817279389199314</v>
      </c>
      <c r="G4" s="89" t="n">
        <f aca="false">COUNTIFS(data!$C:$C,Vcom_VEst_ess!$A4)</f>
        <v>200</v>
      </c>
      <c r="H4" s="90" t="n">
        <f aca="false">+B4/SUM($B$2:$B$44)</f>
        <v>0.0378255782950162</v>
      </c>
    </row>
    <row r="5" customFormat="false" ht="13.2" hidden="false" customHeight="false" outlineLevel="0" collapsed="false">
      <c r="A5" s="0" t="s">
        <v>50</v>
      </c>
      <c r="B5" s="80" t="n">
        <f aca="false">SUMIFS(data!$M:$M,data!$C:$C,Vcom_VEst_ess!$A5,data!$F:$F,1)</f>
        <v>85.64735775</v>
      </c>
      <c r="C5" s="80" t="n">
        <f aca="false">SUMIFS(data!$M:$M,data!$C:$C,Vcom_VEst_ess!$A5,data!$F:$F,1,data!$G:$G,0)</f>
        <v>54.76857698</v>
      </c>
      <c r="D5" s="81" t="n">
        <f aca="false">+C5/B5</f>
        <v>0.63946604330593</v>
      </c>
      <c r="E5" s="80" t="n">
        <f aca="false">SUMIFS(data!$K:$K,data!$C:$C,Vcom_VEst_ess!$A5,data!$F:$F,1)</f>
        <v>40.68228968711</v>
      </c>
      <c r="F5" s="81" t="n">
        <f aca="false">+E5/C5</f>
        <v>0.742803482039822</v>
      </c>
      <c r="G5" s="84" t="n">
        <f aca="false">COUNTIFS(data!$C:$C,Vcom_VEst_ess!$A5)</f>
        <v>31</v>
      </c>
      <c r="H5" s="85" t="n">
        <f aca="false">+B5/SUM($B$2:$B$44)</f>
        <v>0.00444344283320481</v>
      </c>
    </row>
    <row r="6" customFormat="false" ht="13.2" hidden="false" customHeight="false" outlineLevel="0" collapsed="false">
      <c r="A6" s="0" t="s">
        <v>58</v>
      </c>
      <c r="B6" s="80" t="n">
        <f aca="false">SUMIFS(data!$M:$M,data!$C:$C,Vcom_VEst_ess!$A6,data!$F:$F,1)</f>
        <v>220.12537634</v>
      </c>
      <c r="C6" s="80" t="n">
        <f aca="false">SUMIFS(data!$M:$M,data!$C:$C,Vcom_VEst_ess!$A6,data!$F:$F,1,data!$G:$G,0)</f>
        <v>165.57786812</v>
      </c>
      <c r="D6" s="81" t="n">
        <f aca="false">+C6/B6</f>
        <v>0.752198001307458</v>
      </c>
      <c r="E6" s="80" t="n">
        <f aca="false">SUMIFS(data!$K:$K,data!$C:$C,Vcom_VEst_ess!$A6,data!$F:$F,1)</f>
        <v>163.22246733487</v>
      </c>
      <c r="F6" s="81" t="n">
        <f aca="false">+E6/C6</f>
        <v>0.985774664139154</v>
      </c>
      <c r="G6" s="84" t="n">
        <f aca="false">COUNTIFS(data!$C:$C,Vcom_VEst_ess!$A6)</f>
        <v>50</v>
      </c>
      <c r="H6" s="85" t="n">
        <f aca="false">+B6/SUM($B$2:$B$44)</f>
        <v>0.0114202533691646</v>
      </c>
    </row>
    <row r="7" customFormat="false" ht="13.2" hidden="false" customHeight="false" outlineLevel="0" collapsed="false">
      <c r="A7" s="86" t="s">
        <v>57</v>
      </c>
      <c r="B7" s="87" t="n">
        <f aca="false">SUMIFS(data!$M:$M,data!$C:$C,Vcom_VEst_ess!$A7,data!$F:$F,1)</f>
        <v>1181.4391987</v>
      </c>
      <c r="C7" s="87" t="n">
        <f aca="false">SUMIFS(data!$M:$M,data!$C:$C,Vcom_VEst_ess!$A7,data!$F:$F,1,data!$G:$G,0)</f>
        <v>925.785812099996</v>
      </c>
      <c r="D7" s="88" t="n">
        <f aca="false">+C7/B7</f>
        <v>0.783608511651455</v>
      </c>
      <c r="E7" s="87" t="n">
        <f aca="false">SUMIFS(data!$K:$K,data!$C:$C,Vcom_VEst_ess!$A7,data!$F:$F,1)</f>
        <v>812.428269509302</v>
      </c>
      <c r="F7" s="88" t="n">
        <f aca="false">+E7/C7</f>
        <v>0.877555325314869</v>
      </c>
      <c r="G7" s="89" t="n">
        <f aca="false">COUNTIFS(data!$C:$C,Vcom_VEst_ess!$A7)</f>
        <v>313</v>
      </c>
      <c r="H7" s="90" t="n">
        <f aca="false">+B7/SUM($B$2:$B$44)</f>
        <v>0.0612938644955542</v>
      </c>
    </row>
    <row r="8" customFormat="false" ht="13.2" hidden="false" customHeight="false" outlineLevel="0" collapsed="false">
      <c r="A8" s="0" t="s">
        <v>89</v>
      </c>
      <c r="B8" s="80" t="n">
        <f aca="false">SUMIFS(data!$M:$M,data!$C:$C,Vcom_VEst_ess!$A8,data!$F:$F,1)</f>
        <v>17.85058481</v>
      </c>
      <c r="C8" s="80" t="n">
        <f aca="false">SUMIFS(data!$M:$M,data!$C:$C,Vcom_VEst_ess!$A8,data!$F:$F,1,data!$G:$G,0)</f>
        <v>17.85058481</v>
      </c>
      <c r="D8" s="81" t="n">
        <f aca="false">+C8/B8</f>
        <v>1</v>
      </c>
      <c r="E8" s="80" t="n">
        <f aca="false">SUMIFS(data!$K:$K,data!$C:$C,Vcom_VEst_ess!$A8,data!$F:$F,1)</f>
        <v>18.1212954745285</v>
      </c>
      <c r="F8" s="81" t="n">
        <f aca="false">+E8/C8</f>
        <v>1.01516536670422</v>
      </c>
      <c r="G8" s="84" t="n">
        <f aca="false">COUNTIFS(data!$C:$C,Vcom_VEst_ess!$A8)</f>
        <v>2</v>
      </c>
      <c r="H8" s="85" t="n">
        <f aca="false">+B8/SUM($B$2:$B$44)</f>
        <v>0.000926100410173005</v>
      </c>
    </row>
    <row r="9" customFormat="false" ht="13.2" hidden="false" customHeight="false" outlineLevel="0" collapsed="false">
      <c r="A9" s="0" t="s">
        <v>54</v>
      </c>
      <c r="B9" s="80" t="n">
        <f aca="false">SUMIFS(data!$M:$M,data!$C:$C,Vcom_VEst_ess!$A9,data!$F:$F,1)</f>
        <v>193.42892338</v>
      </c>
      <c r="C9" s="80" t="n">
        <f aca="false">SUMIFS(data!$M:$M,data!$C:$C,Vcom_VEst_ess!$A9,data!$F:$F,1,data!$G:$G,0)</f>
        <v>159.77982264</v>
      </c>
      <c r="D9" s="81" t="n">
        <f aca="false">+C9/B9</f>
        <v>0.826038938996239</v>
      </c>
      <c r="E9" s="80" t="n">
        <f aca="false">SUMIFS(data!$K:$K,data!$C:$C,Vcom_VEst_ess!$A9,data!$F:$F,1)</f>
        <v>171.922911839446</v>
      </c>
      <c r="F9" s="81" t="n">
        <f aca="false">+E9/C9</f>
        <v>1.07599889021535</v>
      </c>
      <c r="G9" s="84" t="n">
        <f aca="false">COUNTIFS(data!$C:$C,Vcom_VEst_ess!$A9)</f>
        <v>45</v>
      </c>
      <c r="H9" s="85" t="n">
        <f aca="false">+B9/SUM($B$2:$B$44)</f>
        <v>0.0100352233379597</v>
      </c>
    </row>
    <row r="10" customFormat="false" ht="13.2" hidden="false" customHeight="false" outlineLevel="0" collapsed="false">
      <c r="A10" s="0" t="s">
        <v>77</v>
      </c>
      <c r="B10" s="80" t="n">
        <f aca="false">SUMIFS(data!$M:$M,data!$C:$C,Vcom_VEst_ess!$A10,data!$F:$F,1)</f>
        <v>28.86304867</v>
      </c>
      <c r="C10" s="80" t="n">
        <f aca="false">SUMIFS(data!$M:$M,data!$C:$C,Vcom_VEst_ess!$A10,data!$F:$F,1,data!$G:$G,0)</f>
        <v>25.18149091</v>
      </c>
      <c r="D10" s="81" t="n">
        <f aca="false">+C10/B10</f>
        <v>0.872447370265963</v>
      </c>
      <c r="E10" s="80" t="n">
        <f aca="false">SUMIFS(data!$K:$K,data!$C:$C,Vcom_VEst_ess!$A10,data!$F:$F,1)</f>
        <v>24.038760126922</v>
      </c>
      <c r="F10" s="81" t="n">
        <f aca="false">+E10/C10</f>
        <v>0.954620209456138</v>
      </c>
      <c r="G10" s="84" t="n">
        <f aca="false">COUNTIFS(data!$C:$C,Vcom_VEst_ess!$A10)</f>
        <v>6</v>
      </c>
      <c r="H10" s="85" t="n">
        <f aca="false">+B10/SUM($B$2:$B$44)</f>
        <v>0.00149743448165105</v>
      </c>
    </row>
    <row r="11" customFormat="false" ht="13.2" hidden="false" customHeight="false" outlineLevel="0" collapsed="false">
      <c r="A11" s="0" t="s">
        <v>64</v>
      </c>
      <c r="B11" s="80" t="n">
        <f aca="false">SUMIFS(data!$M:$M,data!$C:$C,Vcom_VEst_ess!$A11,data!$F:$F,1)</f>
        <v>27.44471488</v>
      </c>
      <c r="C11" s="80" t="n">
        <f aca="false">SUMIFS(data!$M:$M,data!$C:$C,Vcom_VEst_ess!$A11,data!$F:$F,1,data!$G:$G,0)</f>
        <v>22.40318604</v>
      </c>
      <c r="D11" s="81" t="n">
        <f aca="false">+C11/B11</f>
        <v>0.816302378725969</v>
      </c>
      <c r="E11" s="80" t="n">
        <f aca="false">SUMIFS(data!$K:$K,data!$C:$C,Vcom_VEst_ess!$A11,data!$F:$F,1)</f>
        <v>20.7718964662704</v>
      </c>
      <c r="F11" s="81" t="n">
        <f aca="false">+E11/C11</f>
        <v>0.927184929374909</v>
      </c>
      <c r="G11" s="84" t="n">
        <f aca="false">COUNTIFS(data!$C:$C,Vcom_VEst_ess!$A11)</f>
        <v>7</v>
      </c>
      <c r="H11" s="85" t="n">
        <f aca="false">+B11/SUM($B$2:$B$44)</f>
        <v>0.00142385036557518</v>
      </c>
    </row>
    <row r="12" customFormat="false" ht="13.2" hidden="false" customHeight="false" outlineLevel="0" collapsed="false">
      <c r="A12" s="0" t="s">
        <v>107</v>
      </c>
      <c r="B12" s="80" t="n">
        <f aca="false">SUMIFS(data!$M:$M,data!$C:$C,Vcom_VEst_ess!$A12,data!$F:$F,1)</f>
        <v>39.6764697</v>
      </c>
      <c r="C12" s="80" t="n">
        <f aca="false">SUMIFS(data!$M:$M,data!$C:$C,Vcom_VEst_ess!$A12,data!$F:$F,1,data!$G:$G,0)</f>
        <v>39.6764697</v>
      </c>
      <c r="D12" s="81" t="n">
        <f aca="false">+C12/B12</f>
        <v>1</v>
      </c>
      <c r="E12" s="80" t="n">
        <f aca="false">SUMIFS(data!$K:$K,data!$C:$C,Vcom_VEst_ess!$A12,data!$F:$F,1)</f>
        <v>45.3802666111964</v>
      </c>
      <c r="F12" s="81" t="n">
        <f aca="false">+E12/C12</f>
        <v>1.14375767184741</v>
      </c>
      <c r="G12" s="84" t="n">
        <f aca="false">COUNTIFS(data!$C:$C,Vcom_VEst_ess!$A12)</f>
        <v>6</v>
      </c>
      <c r="H12" s="85" t="n">
        <f aca="false">+B12/SUM($B$2:$B$44)</f>
        <v>0.00205844207651967</v>
      </c>
    </row>
    <row r="13" customFormat="false" ht="13.2" hidden="false" customHeight="false" outlineLevel="0" collapsed="false">
      <c r="A13" s="86" t="s">
        <v>61</v>
      </c>
      <c r="B13" s="87" t="n">
        <f aca="false">SUMIFS(data!$M:$M,data!$C:$C,Vcom_VEst_ess!$A13,data!$F:$F,1)</f>
        <v>334.85766098</v>
      </c>
      <c r="C13" s="87" t="n">
        <f aca="false">SUMIFS(data!$M:$M,data!$C:$C,Vcom_VEst_ess!$A13,data!$F:$F,1,data!$G:$G,0)</f>
        <v>326.13457438</v>
      </c>
      <c r="D13" s="88" t="n">
        <f aca="false">+C13/B13</f>
        <v>0.973949867013731</v>
      </c>
      <c r="E13" s="87" t="n">
        <f aca="false">SUMIFS(data!$K:$K,data!$C:$C,Vcom_VEst_ess!$A13,data!$F:$F,1)</f>
        <v>273.239981776064</v>
      </c>
      <c r="F13" s="88" t="n">
        <f aca="false">+E13/C13</f>
        <v>0.837813599786249</v>
      </c>
      <c r="G13" s="89" t="n">
        <f aca="false">COUNTIFS(data!$C:$C,Vcom_VEst_ess!$A13)</f>
        <v>53</v>
      </c>
      <c r="H13" s="90" t="n">
        <f aca="false">+B13/SUM($B$2:$B$44)</f>
        <v>0.0173726418761039</v>
      </c>
    </row>
    <row r="14" customFormat="false" ht="13.2" hidden="false" customHeight="false" outlineLevel="0" collapsed="false">
      <c r="A14" s="0" t="s">
        <v>45</v>
      </c>
      <c r="B14" s="80" t="n">
        <f aca="false">SUMIFS(data!$M:$M,data!$C:$C,Vcom_VEst_ess!$A14,data!$F:$F,1)</f>
        <v>163.68025057</v>
      </c>
      <c r="C14" s="80" t="n">
        <f aca="false">SUMIFS(data!$M:$M,data!$C:$C,Vcom_VEst_ess!$A14,data!$F:$F,1,data!$G:$G,0)</f>
        <v>145.75533325</v>
      </c>
      <c r="D14" s="81" t="n">
        <f aca="false">+C14/B14</f>
        <v>0.890488209435297</v>
      </c>
      <c r="E14" s="80" t="n">
        <f aca="false">SUMIFS(data!$K:$K,data!$C:$C,Vcom_VEst_ess!$A14,data!$F:$F,1)</f>
        <v>118.791786373129</v>
      </c>
      <c r="F14" s="81" t="n">
        <f aca="false">+E14/C14</f>
        <v>0.815008162818834</v>
      </c>
      <c r="G14" s="84" t="n">
        <f aca="false">COUNTIFS(data!$C:$C,Vcom_VEst_ess!$A14)</f>
        <v>58</v>
      </c>
      <c r="H14" s="85" t="n">
        <f aca="false">+B14/SUM($B$2:$B$44)</f>
        <v>0.00849184207708303</v>
      </c>
    </row>
    <row r="15" customFormat="false" ht="13.2" hidden="false" customHeight="false" outlineLevel="0" collapsed="false">
      <c r="A15" s="0" t="s">
        <v>85</v>
      </c>
      <c r="B15" s="80" t="n">
        <f aca="false">SUMIFS(data!$M:$M,data!$C:$C,Vcom_VEst_ess!$A15,data!$F:$F,1)</f>
        <v>46.6693118</v>
      </c>
      <c r="C15" s="80" t="n">
        <f aca="false">SUMIFS(data!$M:$M,data!$C:$C,Vcom_VEst_ess!$A15,data!$F:$F,1,data!$G:$G,0)</f>
        <v>46.6693118</v>
      </c>
      <c r="D15" s="81" t="n">
        <f aca="false">+C15/B15</f>
        <v>1</v>
      </c>
      <c r="E15" s="80" t="n">
        <f aca="false">SUMIFS(data!$K:$K,data!$C:$C,Vcom_VEst_ess!$A15,data!$F:$F,1)</f>
        <v>40.9944854570605</v>
      </c>
      <c r="F15" s="81" t="n">
        <f aca="false">+E15/C15</f>
        <v>0.878403470630577</v>
      </c>
      <c r="G15" s="84" t="n">
        <f aca="false">COUNTIFS(data!$C:$C,Vcom_VEst_ess!$A15)</f>
        <v>11</v>
      </c>
      <c r="H15" s="85" t="n">
        <f aca="false">+B15/SUM($B$2:$B$44)</f>
        <v>0.00242123545309616</v>
      </c>
    </row>
    <row r="16" customFormat="false" ht="13.2" hidden="false" customHeight="false" outlineLevel="0" collapsed="false">
      <c r="A16" s="0" t="s">
        <v>65</v>
      </c>
      <c r="B16" s="80" t="n">
        <f aca="false">SUMIFS(data!$M:$M,data!$C:$C,Vcom_VEst_ess!$A16,data!$F:$F,1)</f>
        <v>110.72450532</v>
      </c>
      <c r="C16" s="80" t="n">
        <f aca="false">SUMIFS(data!$M:$M,data!$C:$C,Vcom_VEst_ess!$A16,data!$F:$F,1,data!$G:$G,0)</f>
        <v>97.66602871</v>
      </c>
      <c r="D16" s="81" t="n">
        <f aca="false">+C16/B16</f>
        <v>0.882063355602626</v>
      </c>
      <c r="E16" s="80" t="n">
        <f aca="false">SUMIFS(data!$K:$K,data!$C:$C,Vcom_VEst_ess!$A16,data!$F:$F,1)</f>
        <v>104.534767672241</v>
      </c>
      <c r="F16" s="81" t="n">
        <f aca="false">+E16/C16</f>
        <v>1.07032884466549</v>
      </c>
      <c r="G16" s="84" t="n">
        <f aca="false">COUNTIFS(data!$C:$C,Vcom_VEst_ess!$A16)</f>
        <v>25</v>
      </c>
      <c r="H16" s="85" t="n">
        <f aca="false">+B16/SUM($B$2:$B$44)</f>
        <v>0.00574446220583263</v>
      </c>
    </row>
    <row r="17" customFormat="false" ht="13.2" hidden="false" customHeight="false" outlineLevel="0" collapsed="false">
      <c r="A17" s="0" t="s">
        <v>86</v>
      </c>
      <c r="B17" s="80" t="n">
        <f aca="false">SUMIFS(data!$M:$M,data!$C:$C,Vcom_VEst_ess!$A17,data!$F:$F,1)</f>
        <v>30.16465704</v>
      </c>
      <c r="C17" s="80" t="n">
        <f aca="false">SUMIFS(data!$M:$M,data!$C:$C,Vcom_VEst_ess!$A17,data!$F:$F,1,data!$G:$G,0)</f>
        <v>30.16465704</v>
      </c>
      <c r="D17" s="81" t="n">
        <f aca="false">+C17/B17</f>
        <v>1</v>
      </c>
      <c r="E17" s="80" t="n">
        <f aca="false">SUMIFS(data!$K:$K,data!$C:$C,Vcom_VEst_ess!$A17,data!$F:$F,1)</f>
        <v>31.5263535176716</v>
      </c>
      <c r="F17" s="81" t="n">
        <f aca="false">+E17/C17</f>
        <v>1.04514211701018</v>
      </c>
      <c r="G17" s="84" t="n">
        <f aca="false">COUNTIFS(data!$C:$C,Vcom_VEst_ess!$A17)</f>
        <v>7</v>
      </c>
      <c r="H17" s="85" t="n">
        <f aca="false">+B17/SUM($B$2:$B$44)</f>
        <v>0.00156496280400978</v>
      </c>
    </row>
    <row r="18" customFormat="false" ht="13.2" hidden="false" customHeight="false" outlineLevel="0" collapsed="false">
      <c r="A18" s="86" t="s">
        <v>56</v>
      </c>
      <c r="B18" s="87" t="n">
        <f aca="false">SUMIFS(data!$M:$M,data!$C:$C,Vcom_VEst_ess!$A18,data!$F:$F,1)</f>
        <v>12271.6542502599</v>
      </c>
      <c r="C18" s="87" t="n">
        <f aca="false">SUMIFS(data!$M:$M,data!$C:$C,Vcom_VEst_ess!$A18,data!$F:$F,1,data!$G:$G,0)</f>
        <v>11538.4370812299</v>
      </c>
      <c r="D18" s="88" t="n">
        <f aca="false">+C18/B18</f>
        <v>0.940251154890999</v>
      </c>
      <c r="E18" s="87" t="n">
        <f aca="false">SUMIFS(data!$K:$K,data!$C:$C,Vcom_VEst_ess!$A18,data!$F:$F,1)</f>
        <v>11651.9867670845</v>
      </c>
      <c r="F18" s="88" t="n">
        <f aca="false">+E18/C18</f>
        <v>1.0098409936333</v>
      </c>
      <c r="G18" s="89" t="n">
        <f aca="false">COUNTIFS(data!$C:$C,Vcom_VEst_ess!$A18)</f>
        <v>2278</v>
      </c>
      <c r="H18" s="90" t="n">
        <f aca="false">+B18/SUM($B$2:$B$44)</f>
        <v>0.636661720365617</v>
      </c>
    </row>
    <row r="19" customFormat="false" ht="13.2" hidden="false" customHeight="false" outlineLevel="0" collapsed="false">
      <c r="A19" s="0" t="s">
        <v>48</v>
      </c>
      <c r="B19" s="80" t="n">
        <f aca="false">SUMIFS(data!$M:$M,data!$C:$C,Vcom_VEst_ess!$A19,data!$F:$F,1)</f>
        <v>30.44023097</v>
      </c>
      <c r="C19" s="80" t="n">
        <f aca="false">SUMIFS(data!$M:$M,data!$C:$C,Vcom_VEst_ess!$A19,data!$F:$F,1,data!$G:$G,0)</f>
        <v>27.90941797</v>
      </c>
      <c r="D19" s="81" t="n">
        <f aca="false">+C19/B19</f>
        <v>0.916859599308093</v>
      </c>
      <c r="E19" s="80" t="n">
        <f aca="false">SUMIFS(data!$K:$K,data!$C:$C,Vcom_VEst_ess!$A19,data!$F:$F,1)</f>
        <v>27.8301126810905</v>
      </c>
      <c r="F19" s="81" t="n">
        <f aca="false">+E19/C19</f>
        <v>0.997158475716165</v>
      </c>
      <c r="G19" s="84" t="n">
        <f aca="false">COUNTIFS(data!$C:$C,Vcom_VEst_ess!$A19)</f>
        <v>10</v>
      </c>
      <c r="H19" s="85" t="n">
        <f aca="false">+B19/SUM($B$2:$B$44)</f>
        <v>0.0015792597658361</v>
      </c>
    </row>
    <row r="20" customFormat="false" ht="13.2" hidden="false" customHeight="false" outlineLevel="0" collapsed="false">
      <c r="A20" s="0" t="s">
        <v>95</v>
      </c>
      <c r="B20" s="80" t="n">
        <f aca="false">SUMIFS(data!$M:$M,data!$C:$C,Vcom_VEst_ess!$A20,data!$F:$F,1)</f>
        <v>94.19369727</v>
      </c>
      <c r="C20" s="80" t="n">
        <f aca="false">SUMIFS(data!$M:$M,data!$C:$C,Vcom_VEst_ess!$A20,data!$F:$F,1,data!$G:$G,0)</f>
        <v>94.19369727</v>
      </c>
      <c r="D20" s="81" t="n">
        <f aca="false">+C20/B20</f>
        <v>1</v>
      </c>
      <c r="E20" s="80" t="n">
        <f aca="false">SUMIFS(data!$K:$K,data!$C:$C,Vcom_VEst_ess!$A20,data!$F:$F,1)</f>
        <v>97.6331991211103</v>
      </c>
      <c r="F20" s="81" t="n">
        <f aca="false">+E20/C20</f>
        <v>1.03651520166207</v>
      </c>
      <c r="G20" s="84" t="n">
        <f aca="false">COUNTIFS(data!$C:$C,Vcom_VEst_ess!$A20)</f>
        <v>21</v>
      </c>
      <c r="H20" s="85" t="n">
        <f aca="false">+B20/SUM($B$2:$B$44)</f>
        <v>0.00488683270637669</v>
      </c>
    </row>
    <row r="21" customFormat="false" ht="13.2" hidden="false" customHeight="false" outlineLevel="0" collapsed="false">
      <c r="A21" s="86" t="s">
        <v>60</v>
      </c>
      <c r="B21" s="87" t="n">
        <f aca="false">SUMIFS(data!$M:$M,data!$C:$C,Vcom_VEst_ess!$A21,data!$F:$F,1)</f>
        <v>409.752159</v>
      </c>
      <c r="C21" s="87" t="n">
        <f aca="false">SUMIFS(data!$M:$M,data!$C:$C,Vcom_VEst_ess!$A21,data!$F:$F,1,data!$G:$G,0)</f>
        <v>354.16650408</v>
      </c>
      <c r="D21" s="88" t="n">
        <f aca="false">+C21/B21</f>
        <v>0.864343228707673</v>
      </c>
      <c r="E21" s="87" t="n">
        <f aca="false">SUMIFS(data!$K:$K,data!$C:$C,Vcom_VEst_ess!$A21,data!$F:$F,1)</f>
        <v>354.376206634276</v>
      </c>
      <c r="F21" s="88" t="n">
        <f aca="false">+E21/C21</f>
        <v>1.00059210160154</v>
      </c>
      <c r="G21" s="89" t="n">
        <f aca="false">COUNTIFS(data!$C:$C,Vcom_VEst_ess!$A21)</f>
        <v>75</v>
      </c>
      <c r="H21" s="90" t="n">
        <f aca="false">+B21/SUM($B$2:$B$44)</f>
        <v>0.0212582190756346</v>
      </c>
    </row>
    <row r="22" customFormat="false" ht="13.2" hidden="false" customHeight="false" outlineLevel="0" collapsed="false">
      <c r="A22" s="0" t="s">
        <v>97</v>
      </c>
      <c r="B22" s="80" t="n">
        <f aca="false">SUMIFS(data!$M:$M,data!$C:$C,Vcom_VEst_ess!$A22,data!$F:$F,1)</f>
        <v>31.94913689</v>
      </c>
      <c r="C22" s="80" t="n">
        <f aca="false">SUMIFS(data!$M:$M,data!$C:$C,Vcom_VEst_ess!$A22,data!$F:$F,1,data!$G:$G,0)</f>
        <v>31.94913689</v>
      </c>
      <c r="D22" s="81" t="n">
        <f aca="false">+C22/B22</f>
        <v>1</v>
      </c>
      <c r="E22" s="80" t="n">
        <f aca="false">SUMIFS(data!$K:$K,data!$C:$C,Vcom_VEst_ess!$A22,data!$F:$F,1)</f>
        <v>32.5671238938977</v>
      </c>
      <c r="F22" s="81" t="n">
        <f aca="false">+E22/C22</f>
        <v>1.01934283877607</v>
      </c>
      <c r="G22" s="84" t="n">
        <f aca="false">COUNTIFS(data!$C:$C,Vcom_VEst_ess!$A22)</f>
        <v>7</v>
      </c>
      <c r="H22" s="85" t="n">
        <f aca="false">+B22/SUM($B$2:$B$44)</f>
        <v>0.00165754282525954</v>
      </c>
    </row>
    <row r="23" customFormat="false" ht="13.2" hidden="false" customHeight="false" outlineLevel="0" collapsed="false">
      <c r="A23" s="0" t="s">
        <v>71</v>
      </c>
      <c r="B23" s="80" t="n">
        <f aca="false">SUMIFS(data!$M:$M,data!$C:$C,Vcom_VEst_ess!$A23,data!$F:$F,1)</f>
        <v>130.35351385</v>
      </c>
      <c r="C23" s="80" t="n">
        <f aca="false">SUMIFS(data!$M:$M,data!$C:$C,Vcom_VEst_ess!$A23,data!$F:$F,1,data!$G:$G,0)</f>
        <v>114.54894179</v>
      </c>
      <c r="D23" s="81" t="n">
        <f aca="false">+C23/B23</f>
        <v>0.878756071906227</v>
      </c>
      <c r="E23" s="80" t="n">
        <f aca="false">SUMIFS(data!$K:$K,data!$C:$C,Vcom_VEst_ess!$A23,data!$F:$F,1)</f>
        <v>94.7498846535538</v>
      </c>
      <c r="F23" s="81" t="n">
        <f aca="false">+E23/C23</f>
        <v>0.8271563505777</v>
      </c>
      <c r="G23" s="84" t="n">
        <f aca="false">COUNTIFS(data!$C:$C,Vcom_VEst_ess!$A23)</f>
        <v>26</v>
      </c>
      <c r="H23" s="85" t="n">
        <f aca="false">+B23/SUM($B$2:$B$44)</f>
        <v>0.00676282844113596</v>
      </c>
    </row>
    <row r="24" customFormat="false" ht="13.2" hidden="false" customHeight="false" outlineLevel="0" collapsed="false">
      <c r="A24" s="0" t="s">
        <v>74</v>
      </c>
      <c r="B24" s="80" t="n">
        <f aca="false">SUMIFS(data!$M:$M,data!$C:$C,Vcom_VEst_ess!$A24,data!$F:$F,1)</f>
        <v>118.30290329</v>
      </c>
      <c r="C24" s="80" t="n">
        <f aca="false">SUMIFS(data!$M:$M,data!$C:$C,Vcom_VEst_ess!$A24,data!$F:$F,1,data!$G:$G,0)</f>
        <v>114.62134553</v>
      </c>
      <c r="D24" s="81" t="n">
        <f aca="false">+C24/B24</f>
        <v>0.968880241671033</v>
      </c>
      <c r="E24" s="80" t="n">
        <f aca="false">SUMIFS(data!$K:$K,data!$C:$C,Vcom_VEst_ess!$A24,data!$F:$F,1)</f>
        <v>106.018463342715</v>
      </c>
      <c r="F24" s="81" t="n">
        <f aca="false">+E24/C24</f>
        <v>0.924945199801085</v>
      </c>
      <c r="G24" s="84" t="n">
        <f aca="false">COUNTIFS(data!$C:$C,Vcom_VEst_ess!$A24)</f>
        <v>24</v>
      </c>
      <c r="H24" s="85" t="n">
        <f aca="false">+B24/SUM($B$2:$B$44)</f>
        <v>0.00613763461688661</v>
      </c>
    </row>
    <row r="25" customFormat="false" ht="13.2" hidden="false" customHeight="false" outlineLevel="0" collapsed="false">
      <c r="A25" s="0" t="s">
        <v>83</v>
      </c>
      <c r="B25" s="80" t="n">
        <f aca="false">SUMIFS(data!$M:$M,data!$C:$C,Vcom_VEst_ess!$A25,data!$F:$F,1)</f>
        <v>253.32987115</v>
      </c>
      <c r="C25" s="80" t="n">
        <f aca="false">SUMIFS(data!$M:$M,data!$C:$C,Vcom_VEst_ess!$A25,data!$F:$F,1,data!$G:$G,0)</f>
        <v>253.32987115</v>
      </c>
      <c r="D25" s="81" t="n">
        <f aca="false">+C25/B25</f>
        <v>1</v>
      </c>
      <c r="E25" s="80" t="n">
        <f aca="false">SUMIFS(data!$K:$K,data!$C:$C,Vcom_VEst_ess!$A25,data!$F:$F,1)</f>
        <v>265.155132351959</v>
      </c>
      <c r="F25" s="81" t="n">
        <f aca="false">+E25/C25</f>
        <v>1.04667930058259</v>
      </c>
      <c r="G25" s="84" t="n">
        <f aca="false">COUNTIFS(data!$C:$C,Vcom_VEst_ess!$A25)</f>
        <v>48</v>
      </c>
      <c r="H25" s="85" t="n">
        <f aca="false">+B25/SUM($B$2:$B$44)</f>
        <v>0.0131429250121632</v>
      </c>
    </row>
    <row r="26" customFormat="false" ht="13.2" hidden="false" customHeight="false" outlineLevel="0" collapsed="false">
      <c r="A26" s="0" t="s">
        <v>79</v>
      </c>
      <c r="B26" s="80" t="n">
        <f aca="false">SUMIFS(data!$M:$M,data!$C:$C,Vcom_VEst_ess!$A26,data!$F:$F,1)</f>
        <v>66.1917784</v>
      </c>
      <c r="C26" s="80" t="n">
        <f aca="false">SUMIFS(data!$M:$M,data!$C:$C,Vcom_VEst_ess!$A26,data!$F:$F,1,data!$G:$G,0)</f>
        <v>52.00265419</v>
      </c>
      <c r="D26" s="81" t="n">
        <f aca="false">+C26/B26</f>
        <v>0.785636153719055</v>
      </c>
      <c r="E26" s="80" t="n">
        <f aca="false">SUMIFS(data!$K:$K,data!$C:$C,Vcom_VEst_ess!$A26,data!$F:$F,1)</f>
        <v>56.6975399864883</v>
      </c>
      <c r="F26" s="81" t="n">
        <f aca="false">+E26/C26</f>
        <v>1.09028165715032</v>
      </c>
      <c r="G26" s="84" t="n">
        <f aca="false">COUNTIFS(data!$C:$C,Vcom_VEst_ess!$A26)</f>
        <v>10</v>
      </c>
      <c r="H26" s="85" t="n">
        <f aca="false">+B26/SUM($B$2:$B$44)</f>
        <v>0.00343407422102944</v>
      </c>
    </row>
    <row r="27" customFormat="false" ht="13.2" hidden="false" customHeight="false" outlineLevel="0" collapsed="false">
      <c r="A27" s="86" t="s">
        <v>67</v>
      </c>
      <c r="B27" s="87" t="n">
        <f aca="false">SUMIFS(data!$M:$M,data!$C:$C,Vcom_VEst_ess!$A27,data!$F:$F,1)</f>
        <v>446.36649518</v>
      </c>
      <c r="C27" s="87" t="n">
        <f aca="false">SUMIFS(data!$M:$M,data!$C:$C,Vcom_VEst_ess!$A27,data!$F:$F,1,data!$G:$G,0)</f>
        <v>418.43890882</v>
      </c>
      <c r="D27" s="88" t="n">
        <f aca="false">+C27/B27</f>
        <v>0.937433506632844</v>
      </c>
      <c r="E27" s="87" t="n">
        <f aca="false">SUMIFS(data!$K:$K,data!$C:$C,Vcom_VEst_ess!$A27,data!$F:$F,1)</f>
        <v>499.202017898531</v>
      </c>
      <c r="F27" s="88" t="n">
        <f aca="false">+E27/C27</f>
        <v>1.19301051450087</v>
      </c>
      <c r="G27" s="89" t="n">
        <f aca="false">COUNTIFS(data!$C:$C,Vcom_VEst_ess!$A27)</f>
        <v>87</v>
      </c>
      <c r="H27" s="90" t="n">
        <f aca="false">+B27/SUM($B$2:$B$44)</f>
        <v>0.0231577955945794</v>
      </c>
    </row>
    <row r="28" customFormat="false" ht="13.2" hidden="false" customHeight="false" outlineLevel="0" collapsed="false">
      <c r="A28" s="86" t="s">
        <v>66</v>
      </c>
      <c r="B28" s="87" t="n">
        <f aca="false">SUMIFS(data!$M:$M,data!$C:$C,Vcom_VEst_ess!$A28,data!$F:$F,1)</f>
        <v>1252.371858</v>
      </c>
      <c r="C28" s="87" t="n">
        <f aca="false">SUMIFS(data!$M:$M,data!$C:$C,Vcom_VEst_ess!$A28,data!$F:$F,1,data!$G:$G,0)</f>
        <v>1182.18468236</v>
      </c>
      <c r="D28" s="88" t="n">
        <f aca="false">+C28/B28</f>
        <v>0.943956601075269</v>
      </c>
      <c r="E28" s="87" t="n">
        <f aca="false">SUMIFS(data!$K:$K,data!$C:$C,Vcom_VEst_ess!$A28,data!$F:$F,1)</f>
        <v>1025.32897709484</v>
      </c>
      <c r="F28" s="88" t="n">
        <f aca="false">+E28/C28</f>
        <v>0.867317088771585</v>
      </c>
      <c r="G28" s="89" t="n">
        <f aca="false">COUNTIFS(data!$C:$C,Vcom_VEst_ess!$A28)</f>
        <v>226</v>
      </c>
      <c r="H28" s="90" t="n">
        <f aca="false">+B28/SUM($B$2:$B$44)</f>
        <v>0.0649738988233702</v>
      </c>
    </row>
    <row r="29" customFormat="false" ht="13.2" hidden="false" customHeight="false" outlineLevel="0" collapsed="false">
      <c r="A29" s="0" t="s">
        <v>76</v>
      </c>
      <c r="B29" s="80" t="n">
        <f aca="false">SUMIFS(data!$M:$M,data!$C:$C,Vcom_VEst_ess!$A29,data!$F:$F,1)</f>
        <v>265.29982325</v>
      </c>
      <c r="C29" s="80" t="n">
        <f aca="false">SUMIFS(data!$M:$M,data!$C:$C,Vcom_VEst_ess!$A29,data!$F:$F,1,data!$G:$G,0)</f>
        <v>261.61826549</v>
      </c>
      <c r="D29" s="81" t="n">
        <f aca="false">+C29/B29</f>
        <v>0.986123029729534</v>
      </c>
      <c r="E29" s="80" t="n">
        <f aca="false">SUMIFS(data!$K:$K,data!$C:$C,Vcom_VEst_ess!$A29,data!$F:$F,1)</f>
        <v>281.385699557833</v>
      </c>
      <c r="F29" s="81" t="n">
        <f aca="false">+E29/C29</f>
        <v>1.07555831023804</v>
      </c>
      <c r="G29" s="84" t="n">
        <f aca="false">COUNTIFS(data!$C:$C,Vcom_VEst_ess!$A29)</f>
        <v>57</v>
      </c>
      <c r="H29" s="85" t="n">
        <f aca="false">+B29/SUM($B$2:$B$44)</f>
        <v>0.013763934220968</v>
      </c>
    </row>
    <row r="30" customFormat="false" ht="13.2" hidden="false" customHeight="false" outlineLevel="0" collapsed="false">
      <c r="A30" s="0" t="s">
        <v>78</v>
      </c>
      <c r="B30" s="80" t="n">
        <f aca="false">SUMIFS(data!$M:$M,data!$C:$C,Vcom_VEst_ess!$A30,data!$F:$F,1)</f>
        <v>168.96568356</v>
      </c>
      <c r="C30" s="80" t="n">
        <f aca="false">SUMIFS(data!$M:$M,data!$C:$C,Vcom_VEst_ess!$A30,data!$F:$F,1,data!$G:$G,0)</f>
        <v>154.56733303</v>
      </c>
      <c r="D30" s="81" t="n">
        <f aca="false">+C30/B30</f>
        <v>0.9147853562532</v>
      </c>
      <c r="E30" s="80" t="n">
        <f aca="false">SUMIFS(data!$K:$K,data!$C:$C,Vcom_VEst_ess!$A30,data!$F:$F,1)</f>
        <v>126.296933412831</v>
      </c>
      <c r="F30" s="81" t="n">
        <f aca="false">+E30/C30</f>
        <v>0.817099777404569</v>
      </c>
      <c r="G30" s="84" t="n">
        <f aca="false">COUNTIFS(data!$C:$C,Vcom_VEst_ess!$A30)</f>
        <v>32</v>
      </c>
      <c r="H30" s="85" t="n">
        <f aca="false">+B30/SUM($B$2:$B$44)</f>
        <v>0.00876605391451476</v>
      </c>
    </row>
    <row r="31" customFormat="false" ht="13.2" hidden="false" customHeight="false" outlineLevel="0" collapsed="false">
      <c r="A31" s="0" t="s">
        <v>104</v>
      </c>
      <c r="B31" s="80" t="n">
        <f aca="false">SUMIFS(data!$M:$M,data!$C:$C,Vcom_VEst_ess!$A31,data!$F:$F,1)</f>
        <v>10.84150309</v>
      </c>
      <c r="C31" s="80" t="n">
        <f aca="false">SUMIFS(data!$M:$M,data!$C:$C,Vcom_VEst_ess!$A31,data!$F:$F,1,data!$G:$G,0)</f>
        <v>10.84150309</v>
      </c>
      <c r="D31" s="81" t="n">
        <f aca="false">+C31/B31</f>
        <v>1</v>
      </c>
      <c r="E31" s="80" t="n">
        <f aca="false">SUMIFS(data!$K:$K,data!$C:$C,Vcom_VEst_ess!$A31,data!$F:$F,1)</f>
        <v>11.5535211428418</v>
      </c>
      <c r="F31" s="81" t="n">
        <f aca="false">+E31/C31</f>
        <v>1.06567521559797</v>
      </c>
      <c r="G31" s="84" t="n">
        <f aca="false">COUNTIFS(data!$C:$C,Vcom_VEst_ess!$A31)</f>
        <v>2</v>
      </c>
      <c r="H31" s="85" t="n">
        <f aca="false">+B31/SUM($B$2:$B$44)</f>
        <v>0.00056246451112998</v>
      </c>
    </row>
    <row r="32" customFormat="false" ht="13.2" hidden="false" customHeight="false" outlineLevel="0" collapsed="false">
      <c r="A32" s="0" t="s">
        <v>103</v>
      </c>
      <c r="B32" s="80" t="n">
        <f aca="false">SUMIFS(data!$M:$M,data!$C:$C,Vcom_VEst_ess!$A32,data!$F:$F,1)</f>
        <v>83.41661302</v>
      </c>
      <c r="C32" s="80" t="n">
        <f aca="false">SUMIFS(data!$M:$M,data!$C:$C,Vcom_VEst_ess!$A32,data!$F:$F,1,data!$G:$G,0)</f>
        <v>83.41661302</v>
      </c>
      <c r="D32" s="81" t="n">
        <f aca="false">+C32/B32</f>
        <v>1</v>
      </c>
      <c r="E32" s="80" t="n">
        <f aca="false">SUMIFS(data!$K:$K,data!$C:$C,Vcom_VEst_ess!$A32,data!$F:$F,1)</f>
        <v>72.6495264638048</v>
      </c>
      <c r="F32" s="81" t="n">
        <f aca="false">+E32/C32</f>
        <v>0.870923954277385</v>
      </c>
      <c r="G32" s="84" t="n">
        <f aca="false">COUNTIFS(data!$C:$C,Vcom_VEst_ess!$A32)</f>
        <v>15</v>
      </c>
      <c r="H32" s="85" t="n">
        <f aca="false">+B32/SUM($B$2:$B$44)</f>
        <v>0.00432771028822472</v>
      </c>
    </row>
    <row r="33" customFormat="false" ht="13.2" hidden="false" customHeight="false" outlineLevel="0" collapsed="false">
      <c r="A33" s="0" t="s">
        <v>93</v>
      </c>
      <c r="B33" s="80" t="n">
        <f aca="false">SUMIFS(data!$M:$M,data!$C:$C,Vcom_VEst_ess!$A33,data!$F:$F,1)</f>
        <v>5.11393258</v>
      </c>
      <c r="C33" s="80" t="n">
        <f aca="false">SUMIFS(data!$M:$M,data!$C:$C,Vcom_VEst_ess!$A33,data!$F:$F,1,data!$G:$G,0)</f>
        <v>5.11393258</v>
      </c>
      <c r="D33" s="81" t="n">
        <f aca="false">+C33/B33</f>
        <v>1</v>
      </c>
      <c r="E33" s="80" t="n">
        <f aca="false">SUMIFS(data!$K:$K,data!$C:$C,Vcom_VEst_ess!$A33,data!$F:$F,1)</f>
        <v>4.82572193536294</v>
      </c>
      <c r="F33" s="81" t="n">
        <f aca="false">+E33/C33</f>
        <v>0.943642071902899</v>
      </c>
      <c r="G33" s="84" t="n">
        <f aca="false">COUNTIFS(data!$C:$C,Vcom_VEst_ess!$A33)</f>
        <v>2</v>
      </c>
      <c r="H33" s="85" t="n">
        <f aca="false">+B33/SUM($B$2:$B$44)</f>
        <v>0.000265314280195568</v>
      </c>
    </row>
    <row r="34" customFormat="false" ht="13.2" hidden="false" customHeight="false" outlineLevel="0" collapsed="false">
      <c r="A34" s="0" t="s">
        <v>99</v>
      </c>
      <c r="B34" s="80" t="n">
        <f aca="false">SUMIFS(data!$M:$M,data!$C:$C,Vcom_VEst_ess!$A34,data!$F:$F,1)</f>
        <v>81.06281692</v>
      </c>
      <c r="C34" s="80" t="n">
        <f aca="false">SUMIFS(data!$M:$M,data!$C:$C,Vcom_VEst_ess!$A34,data!$F:$F,1,data!$G:$G,0)</f>
        <v>81.06281692</v>
      </c>
      <c r="D34" s="81" t="n">
        <f aca="false">+C34/B34</f>
        <v>1</v>
      </c>
      <c r="E34" s="80" t="n">
        <f aca="false">SUMIFS(data!$K:$K,data!$C:$C,Vcom_VEst_ess!$A34,data!$F:$F,1)</f>
        <v>85.8812471322861</v>
      </c>
      <c r="F34" s="81" t="n">
        <f aca="false">+E34/C34</f>
        <v>1.05944069544291</v>
      </c>
      <c r="G34" s="84" t="n">
        <f aca="false">COUNTIFS(data!$C:$C,Vcom_VEst_ess!$A34)</f>
        <v>15</v>
      </c>
      <c r="H34" s="85" t="n">
        <f aca="false">+B34/SUM($B$2:$B$44)</f>
        <v>0.004205593754964</v>
      </c>
    </row>
    <row r="35" customFormat="false" ht="13.2" hidden="false" customHeight="false" outlineLevel="0" collapsed="false">
      <c r="A35" s="0" t="s">
        <v>108</v>
      </c>
      <c r="B35" s="80" t="n">
        <f aca="false">SUMIFS(data!$M:$M,data!$C:$C,Vcom_VEst_ess!$A35,data!$F:$F,1)</f>
        <v>9.35682169</v>
      </c>
      <c r="C35" s="80" t="n">
        <f aca="false">SUMIFS(data!$M:$M,data!$C:$C,Vcom_VEst_ess!$A35,data!$F:$F,1,data!$G:$G,0)</f>
        <v>9.35682169</v>
      </c>
      <c r="D35" s="81" t="n">
        <f aca="false">+C35/B35</f>
        <v>1</v>
      </c>
      <c r="E35" s="80" t="n">
        <f aca="false">SUMIFS(data!$K:$K,data!$C:$C,Vcom_VEst_ess!$A35,data!$F:$F,1)</f>
        <v>5.33945087404121</v>
      </c>
      <c r="F35" s="81" t="n">
        <f aca="false">+E35/C35</f>
        <v>0.570647924150109</v>
      </c>
      <c r="G35" s="84" t="n">
        <f aca="false">COUNTIFS(data!$C:$C,Vcom_VEst_ess!$A35)</f>
        <v>1</v>
      </c>
      <c r="H35" s="85" t="n">
        <f aca="false">+B35/SUM($B$2:$B$44)</f>
        <v>0.000485438236184301</v>
      </c>
    </row>
    <row r="36" customFormat="false" ht="13.2" hidden="false" customHeight="false" outlineLevel="0" collapsed="false">
      <c r="A36" s="0" t="s">
        <v>100</v>
      </c>
      <c r="B36" s="80" t="n">
        <f aca="false">SUMIFS(data!$M:$M,data!$C:$C,Vcom_VEst_ess!$A36,data!$F:$F,1)</f>
        <v>101.8687235</v>
      </c>
      <c r="C36" s="80" t="n">
        <f aca="false">SUMIFS(data!$M:$M,data!$C:$C,Vcom_VEst_ess!$A36,data!$F:$F,1,data!$G:$G,0)</f>
        <v>101.8687235</v>
      </c>
      <c r="D36" s="81" t="n">
        <f aca="false">+C36/B36</f>
        <v>1</v>
      </c>
      <c r="E36" s="80" t="n">
        <f aca="false">SUMIFS(data!$K:$K,data!$C:$C,Vcom_VEst_ess!$A36,data!$F:$F,1)</f>
        <v>106.471441733454</v>
      </c>
      <c r="F36" s="81" t="n">
        <f aca="false">+E36/C36</f>
        <v>1.04518283998576</v>
      </c>
      <c r="G36" s="84" t="n">
        <f aca="false">COUNTIFS(data!$C:$C,Vcom_VEst_ess!$A36)</f>
        <v>17</v>
      </c>
      <c r="H36" s="85" t="n">
        <f aca="false">+B36/SUM($B$2:$B$44)</f>
        <v>0.00528501825689768</v>
      </c>
    </row>
    <row r="37" customFormat="false" ht="13.2" hidden="false" customHeight="false" outlineLevel="0" collapsed="false">
      <c r="A37" s="0" t="s">
        <v>105</v>
      </c>
      <c r="B37" s="80" t="n">
        <f aca="false">SUMIFS(data!$M:$M,data!$C:$C,Vcom_VEst_ess!$A37,data!$F:$F,1)</f>
        <v>40.91971536</v>
      </c>
      <c r="C37" s="80" t="n">
        <f aca="false">SUMIFS(data!$M:$M,data!$C:$C,Vcom_VEst_ess!$A37,data!$F:$F,1,data!$G:$G,0)</f>
        <v>40.91971536</v>
      </c>
      <c r="D37" s="81" t="n">
        <f aca="false">+C37/B37</f>
        <v>1</v>
      </c>
      <c r="E37" s="80" t="n">
        <f aca="false">SUMIFS(data!$K:$K,data!$C:$C,Vcom_VEst_ess!$A37,data!$F:$F,1)</f>
        <v>48.9488409763172</v>
      </c>
      <c r="F37" s="81" t="n">
        <f aca="false">+E37/C37</f>
        <v>1.19621655589926</v>
      </c>
      <c r="G37" s="84" t="n">
        <f aca="false">COUNTIFS(data!$C:$C,Vcom_VEst_ess!$A37)</f>
        <v>6</v>
      </c>
      <c r="H37" s="85" t="n">
        <f aca="false">+B37/SUM($B$2:$B$44)</f>
        <v>0.00212294250201983</v>
      </c>
    </row>
    <row r="38" customFormat="false" ht="13.2" hidden="false" customHeight="false" outlineLevel="0" collapsed="false">
      <c r="A38" s="0" t="s">
        <v>102</v>
      </c>
      <c r="B38" s="80" t="n">
        <f aca="false">SUMIFS(data!$M:$M,data!$C:$C,Vcom_VEst_ess!$A38,data!$F:$F,1)</f>
        <v>42.58746979</v>
      </c>
      <c r="C38" s="80" t="n">
        <f aca="false">SUMIFS(data!$M:$M,data!$C:$C,Vcom_VEst_ess!$A38,data!$F:$F,1,data!$G:$G,0)</f>
        <v>42.58746979</v>
      </c>
      <c r="D38" s="81" t="n">
        <f aca="false">+C38/B38</f>
        <v>1</v>
      </c>
      <c r="E38" s="80" t="n">
        <f aca="false">SUMIFS(data!$K:$K,data!$C:$C,Vcom_VEst_ess!$A38,data!$F:$F,1)</f>
        <v>57.3345371669118</v>
      </c>
      <c r="F38" s="81" t="n">
        <f aca="false">+E38/C38</f>
        <v>1.34627714324495</v>
      </c>
      <c r="G38" s="84" t="n">
        <f aca="false">COUNTIFS(data!$C:$C,Vcom_VEst_ess!$A38)</f>
        <v>7</v>
      </c>
      <c r="H38" s="85" t="n">
        <f aca="false">+B38/SUM($B$2:$B$44)</f>
        <v>0.00220946672955246</v>
      </c>
    </row>
    <row r="39" customFormat="false" ht="13.2" hidden="false" customHeight="false" outlineLevel="0" collapsed="false">
      <c r="A39" s="0" t="s">
        <v>73</v>
      </c>
      <c r="B39" s="80" t="n">
        <f aca="false">SUMIFS(data!$M:$M,data!$C:$C,Vcom_VEst_ess!$A39,data!$F:$F,1)</f>
        <v>12.32012836</v>
      </c>
      <c r="C39" s="80" t="n">
        <f aca="false">SUMIFS(data!$M:$M,data!$C:$C,Vcom_VEst_ess!$A39,data!$F:$F,1,data!$G:$G,0)</f>
        <v>9.24009627</v>
      </c>
      <c r="D39" s="81" t="n">
        <f aca="false">+C39/B39</f>
        <v>0.75</v>
      </c>
      <c r="E39" s="80" t="n">
        <f aca="false">SUMIFS(data!$K:$K,data!$C:$C,Vcom_VEst_ess!$A39,data!$F:$F,1)</f>
        <v>5.98921077461992</v>
      </c>
      <c r="F39" s="81" t="n">
        <f aca="false">+E39/C39</f>
        <v>0.648176231027506</v>
      </c>
      <c r="G39" s="84" t="n">
        <f aca="false">COUNTIFS(data!$C:$C,Vcom_VEst_ess!$A39)</f>
        <v>4</v>
      </c>
      <c r="H39" s="85" t="n">
        <f aca="false">+B39/SUM($B$2:$B$44)</f>
        <v>0.000639176589956219</v>
      </c>
    </row>
    <row r="40" customFormat="false" ht="13.2" hidden="false" customHeight="false" outlineLevel="0" collapsed="false">
      <c r="A40" s="0" t="s">
        <v>96</v>
      </c>
      <c r="B40" s="80" t="n">
        <f aca="false">SUMIFS(data!$M:$M,data!$C:$C,Vcom_VEst_ess!$A40,data!$F:$F,1)</f>
        <v>25.88762974</v>
      </c>
      <c r="C40" s="80" t="n">
        <f aca="false">SUMIFS(data!$M:$M,data!$C:$C,Vcom_VEst_ess!$A40,data!$F:$F,1,data!$G:$G,0)</f>
        <v>25.88762974</v>
      </c>
      <c r="D40" s="81" t="n">
        <f aca="false">+C40/B40</f>
        <v>1</v>
      </c>
      <c r="E40" s="80" t="n">
        <f aca="false">SUMIFS(data!$K:$K,data!$C:$C,Vcom_VEst_ess!$A40,data!$F:$F,1)</f>
        <v>15.6664942449216</v>
      </c>
      <c r="F40" s="81" t="n">
        <f aca="false">+E40/C40</f>
        <v>0.605172988113109</v>
      </c>
      <c r="G40" s="84" t="n">
        <f aca="false">COUNTIFS(data!$C:$C,Vcom_VEst_ess!$A40)</f>
        <v>5</v>
      </c>
      <c r="H40" s="85" t="n">
        <f aca="false">+B40/SUM($B$2:$B$44)</f>
        <v>0.00134306773564025</v>
      </c>
    </row>
    <row r="41" customFormat="false" ht="13.2" hidden="false" customHeight="false" outlineLevel="0" collapsed="false">
      <c r="A41" s="0" t="s">
        <v>94</v>
      </c>
      <c r="B41" s="80" t="n">
        <f aca="false">SUMIFS(data!$M:$M,data!$C:$C,Vcom_VEst_ess!$A41,data!$F:$F,1)</f>
        <v>8.64462673</v>
      </c>
      <c r="C41" s="80" t="n">
        <f aca="false">SUMIFS(data!$M:$M,data!$C:$C,Vcom_VEst_ess!$A41,data!$F:$F,1,data!$G:$G,0)</f>
        <v>8.64462673</v>
      </c>
      <c r="D41" s="81" t="n">
        <f aca="false">+C41/B41</f>
        <v>1</v>
      </c>
      <c r="E41" s="80" t="n">
        <f aca="false">SUMIFS(data!$K:$K,data!$C:$C,Vcom_VEst_ess!$A41,data!$F:$F,1)</f>
        <v>7.09544408776523</v>
      </c>
      <c r="F41" s="81" t="n">
        <f aca="false">+E41/C41</f>
        <v>0.820792419311924</v>
      </c>
      <c r="G41" s="84" t="n">
        <f aca="false">COUNTIFS(data!$C:$C,Vcom_VEst_ess!$A41)</f>
        <v>2</v>
      </c>
      <c r="H41" s="85" t="n">
        <f aca="false">+B41/SUM($B$2:$B$44)</f>
        <v>0.000448489080086644</v>
      </c>
    </row>
    <row r="42" customFormat="false" ht="13.2" hidden="false" customHeight="false" outlineLevel="0" collapsed="false">
      <c r="A42" s="0" t="s">
        <v>72</v>
      </c>
      <c r="B42" s="80" t="n">
        <f aca="false">SUMIFS(data!$M:$M,data!$C:$C,Vcom_VEst_ess!$A42,data!$F:$F,1)</f>
        <v>51.65247793</v>
      </c>
      <c r="C42" s="80" t="n">
        <f aca="false">SUMIFS(data!$M:$M,data!$C:$C,Vcom_VEst_ess!$A42,data!$F:$F,1,data!$G:$G,0)</f>
        <v>44.89088808</v>
      </c>
      <c r="D42" s="81" t="n">
        <f aca="false">+C42/B42</f>
        <v>0.869094569690085</v>
      </c>
      <c r="E42" s="80" t="n">
        <f aca="false">SUMIFS(data!$K:$K,data!$C:$C,Vcom_VEst_ess!$A42,data!$F:$F,1)</f>
        <v>40.3798328543857</v>
      </c>
      <c r="F42" s="81" t="n">
        <f aca="false">+E42/C42</f>
        <v>0.899510670905526</v>
      </c>
      <c r="G42" s="84" t="n">
        <f aca="false">COUNTIFS(data!$C:$C,Vcom_VEst_ess!$A42)</f>
        <v>13</v>
      </c>
      <c r="H42" s="85" t="n">
        <f aca="false">+B42/SUM($B$2:$B$44)</f>
        <v>0.00267976548144392</v>
      </c>
    </row>
    <row r="43" customFormat="false" ht="13.2" hidden="false" customHeight="false" outlineLevel="0" collapsed="false">
      <c r="A43" s="0" t="s">
        <v>101</v>
      </c>
      <c r="B43" s="80" t="n">
        <f aca="false">SUMIFS(data!$M:$M,data!$C:$C,Vcom_VEst_ess!$A43,data!$F:$F,1)</f>
        <v>3.08003209</v>
      </c>
      <c r="C43" s="80" t="n">
        <f aca="false">SUMIFS(data!$M:$M,data!$C:$C,Vcom_VEst_ess!$A43,data!$F:$F,1,data!$G:$G,0)</f>
        <v>3.08003209</v>
      </c>
      <c r="D43" s="81" t="n">
        <f aca="false">+C43/B43</f>
        <v>1</v>
      </c>
      <c r="E43" s="80" t="n">
        <f aca="false">SUMIFS(data!$K:$K,data!$C:$C,Vcom_VEst_ess!$A43,data!$F:$F,1)</f>
        <v>1.67258392877121</v>
      </c>
      <c r="F43" s="81" t="n">
        <f aca="false">+E43/C43</f>
        <v>0.543041072267272</v>
      </c>
      <c r="G43" s="84" t="n">
        <f aca="false">COUNTIFS(data!$C:$C,Vcom_VEst_ess!$A43)</f>
        <v>1</v>
      </c>
      <c r="H43" s="85" t="n">
        <f aca="false">+B43/SUM($B$2:$B$44)</f>
        <v>0.000159794147489055</v>
      </c>
    </row>
    <row r="44" customFormat="false" ht="13.2" hidden="false" customHeight="false" outlineLevel="0" collapsed="false">
      <c r="A44" s="0" t="s">
        <v>75</v>
      </c>
      <c r="B44" s="80" t="n">
        <f aca="false">SUMIFS(data!$M:$M,data!$C:$C,Vcom_VEst_ess!$A44,data!$F:$F,1)</f>
        <v>36.95845631</v>
      </c>
      <c r="C44" s="80" t="n">
        <f aca="false">SUMIFS(data!$M:$M,data!$C:$C,Vcom_VEst_ess!$A44,data!$F:$F,1,data!$G:$G,0)</f>
        <v>28.23536971</v>
      </c>
      <c r="D44" s="81" t="n">
        <f aca="false">+C44/B44</f>
        <v>0.763975894262668</v>
      </c>
      <c r="E44" s="80" t="n">
        <f aca="false">SUMIFS(data!$K:$K,data!$C:$C,Vcom_VEst_ess!$A44,data!$F:$F,1)</f>
        <v>28.2353388634955</v>
      </c>
      <c r="F44" s="81" t="n">
        <f aca="false">+E44/C44</f>
        <v>0.999998907522556</v>
      </c>
      <c r="G44" s="84" t="n">
        <f aca="false">COUNTIFS(data!$C:$C,Vcom_VEst_ess!$A44)</f>
        <v>8</v>
      </c>
      <c r="H44" s="85" t="n">
        <f aca="false">+B44/SUM($B$2:$B$44)</f>
        <v>0.00191742970397686</v>
      </c>
    </row>
    <row r="45" customFormat="false" ht="13.2" hidden="false" customHeight="false" outlineLevel="0" collapsed="false">
      <c r="A45" s="4" t="s">
        <v>122</v>
      </c>
      <c r="B45" s="92" t="n">
        <f aca="false">SUM(B2:B44)</f>
        <v>19274.9993563499</v>
      </c>
      <c r="C45" s="92" t="n">
        <f aca="false">SUM(C2:C44)</f>
        <v>17627.8732867799</v>
      </c>
      <c r="D45" s="93" t="n">
        <f aca="false">+C45/B45</f>
        <v>0.914545985754995</v>
      </c>
      <c r="E45" s="92" t="n">
        <f aca="false">SUM(E2:E44)</f>
        <v>17367.065661774</v>
      </c>
      <c r="F45" s="93" t="n">
        <f aca="false">+E45/C45</f>
        <v>0.98520481621561</v>
      </c>
      <c r="G45" s="94" t="n">
        <f aca="false">SUM(G2:G44)</f>
        <v>3816</v>
      </c>
      <c r="H45" s="95" t="n">
        <f aca="false">+B45/SUM($B$2:$B$44)</f>
        <v>1</v>
      </c>
    </row>
  </sheetData>
  <autoFilter ref="A1:F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FFFF00"/>
    <pageSetUpPr fitToPage="false"/>
  </sheetPr>
  <dimension ref="A1:I4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B9" activeCellId="0" sqref="B9"/>
    </sheetView>
  </sheetViews>
  <sheetFormatPr defaultRowHeight="13.2"/>
  <cols>
    <col collapsed="false" hidden="false" max="6" min="1" style="0" width="10.2602040816327"/>
    <col collapsed="false" hidden="false" max="7" min="7" style="0" width="11.3418367346939"/>
    <col collapsed="false" hidden="false" max="8" min="8" style="0" width="9.71938775510204"/>
    <col collapsed="false" hidden="false" max="10" min="9" style="0" width="21.5969387755102"/>
    <col collapsed="false" hidden="false" max="1025" min="11" style="0" width="11.3418367346939"/>
  </cols>
  <sheetData>
    <row r="1" customFormat="false" ht="39.6" hidden="false" customHeight="false" outlineLevel="0" collapsed="false">
      <c r="A1" s="79" t="s">
        <v>9</v>
      </c>
      <c r="B1" s="79" t="s">
        <v>117</v>
      </c>
      <c r="C1" s="79" t="s">
        <v>125</v>
      </c>
      <c r="D1" s="79" t="s">
        <v>126</v>
      </c>
      <c r="E1" s="79" t="s">
        <v>127</v>
      </c>
      <c r="F1" s="79" t="s">
        <v>128</v>
      </c>
      <c r="G1" s="79" t="s">
        <v>120</v>
      </c>
      <c r="H1" s="79" t="s">
        <v>124</v>
      </c>
      <c r="I1" s="91" t="s">
        <v>129</v>
      </c>
    </row>
    <row r="2" customFormat="false" ht="13.2" hidden="false" customHeight="false" outlineLevel="0" collapsed="false">
      <c r="A2" s="0" t="s">
        <v>87</v>
      </c>
      <c r="B2" s="80" t="n">
        <f aca="false">SUMIFS(data!$M:$M,data!$C:$C,Vcom_VEst_ess_slc!$A2,data!$F:$F,1,data!$O:$O,1)</f>
        <v>5.04152884</v>
      </c>
      <c r="C2" s="80" t="n">
        <f aca="false">SUMIFS(data!$M:$M,data!$C:$C,Vcom_VEst_ess_slc!$A2,data!$F:$F,1,data!$G:$G,0,data!$O:$O,1)</f>
        <v>5.04152884</v>
      </c>
      <c r="D2" s="81" t="n">
        <f aca="false">+C2/B2</f>
        <v>1</v>
      </c>
      <c r="E2" s="80" t="n">
        <f aca="false">SUMIFS(data!$K:$K,data!$C:$C,Vcom_VEst_ess_slc!$A2,data!$F:$F,1,data!$O:$O,1)</f>
        <v>3.87075630848798</v>
      </c>
      <c r="F2" s="81" t="n">
        <f aca="false">+E2/C2</f>
        <v>0.767774306432012</v>
      </c>
      <c r="G2" s="84" t="n">
        <f aca="false">COUNTIFS(data!$C:$C,Vcom_VEst_ess_slc!$A2,data!$O:$O,1)</f>
        <v>1</v>
      </c>
      <c r="H2" s="85" t="n">
        <f aca="false">+B2/SUM($B$2:$B$44)</f>
        <v>0.000793093022009873</v>
      </c>
    </row>
    <row r="3" customFormat="false" ht="13.2" hidden="false" customHeight="false" outlineLevel="0" collapsed="false">
      <c r="A3" s="0" t="s">
        <v>84</v>
      </c>
      <c r="B3" s="80" t="n">
        <f aca="false">SUMIFS(data!$M:$M,data!$C:$C,Vcom_VEst_ess_slc!$A3,data!$F:$F,1,data!$O:$O,1)</f>
        <v>4.33539001</v>
      </c>
      <c r="C3" s="80" t="n">
        <f aca="false">SUMIFS(data!$M:$M,data!$C:$C,Vcom_VEst_ess_slc!$A3,data!$F:$F,1,data!$G:$G,0,data!$O:$O,1)</f>
        <v>4.33539001</v>
      </c>
      <c r="D3" s="81" t="n">
        <f aca="false">+C3/B3</f>
        <v>1</v>
      </c>
      <c r="E3" s="80" t="n">
        <f aca="false">SUMIFS(data!$K:$K,data!$C:$C,Vcom_VEst_ess_slc!$A3,data!$F:$F,1,data!$O:$O,1)</f>
        <v>4.42615061973449</v>
      </c>
      <c r="F3" s="81" t="n">
        <f aca="false">+E3/C3</f>
        <v>1.02093482005659</v>
      </c>
      <c r="G3" s="84" t="n">
        <f aca="false">COUNTIFS(data!$C:$C,Vcom_VEst_ess_slc!$A3,data!$O:$O,1)</f>
        <v>1</v>
      </c>
      <c r="H3" s="85" t="n">
        <f aca="false">+B3/SUM($B$2:$B$44)</f>
        <v>0.00068200890518407</v>
      </c>
    </row>
    <row r="4" customFormat="false" ht="13.2" hidden="false" customHeight="false" outlineLevel="0" collapsed="false">
      <c r="A4" s="86" t="s">
        <v>53</v>
      </c>
      <c r="B4" s="87" t="n">
        <f aca="false">SUMIFS(data!$M:$M,data!$C:$C,Vcom_VEst_ess_slc!$A4,data!$F:$F,1,data!$O:$O,1)</f>
        <v>193.05864996</v>
      </c>
      <c r="C4" s="87" t="n">
        <f aca="false">SUMIFS(data!$M:$M,data!$C:$C,Vcom_VEst_ess_slc!$A4,data!$F:$F,1,data!$G:$G,0,data!$O:$O,1)</f>
        <v>121.05092751</v>
      </c>
      <c r="D4" s="88" t="n">
        <f aca="false">+C4/B4</f>
        <v>0.627016336927046</v>
      </c>
      <c r="E4" s="87" t="n">
        <f aca="false">SUMIFS(data!$K:$K,data!$C:$C,Vcom_VEst_ess_slc!$A4,data!$F:$F,1,data!$O:$O,1)</f>
        <v>118.873664131664</v>
      </c>
      <c r="F4" s="88" t="n">
        <f aca="false">+E4/C4</f>
        <v>0.98201365802706</v>
      </c>
      <c r="G4" s="89" t="n">
        <f aca="false">COUNTIFS(data!$C:$C,Vcom_VEst_ess_slc!$A4,data!$O:$O,1)</f>
        <v>46</v>
      </c>
      <c r="H4" s="90" t="n">
        <f aca="false">+B4/SUM($B$2:$B$44)</f>
        <v>0.0303704437644202</v>
      </c>
    </row>
    <row r="5" customFormat="false" ht="13.2" hidden="false" customHeight="false" outlineLevel="0" collapsed="false">
      <c r="A5" s="0" t="s">
        <v>50</v>
      </c>
      <c r="B5" s="80" t="n">
        <f aca="false">SUMIFS(data!$M:$M,data!$C:$C,Vcom_VEst_ess_slc!$A5,data!$F:$F,1,data!$O:$O,1)</f>
        <v>46.29298225</v>
      </c>
      <c r="C5" s="80" t="n">
        <f aca="false">SUMIFS(data!$M:$M,data!$C:$C,Vcom_VEst_ess_slc!$A5,data!$F:$F,1,data!$G:$G,0,data!$O:$O,1)</f>
        <v>34.96667891</v>
      </c>
      <c r="D5" s="81" t="n">
        <f aca="false">+C5/B5</f>
        <v>0.755334333855754</v>
      </c>
      <c r="E5" s="80" t="n">
        <f aca="false">SUMIFS(data!$K:$K,data!$C:$C,Vcom_VEst_ess_slc!$A5,data!$F:$F,1,data!$O:$O,1)</f>
        <v>29.4409643142187</v>
      </c>
      <c r="F5" s="81" t="n">
        <f aca="false">+E5/C5</f>
        <v>0.841971992535985</v>
      </c>
      <c r="G5" s="84" t="n">
        <f aca="false">COUNTIFS(data!$C:$C,Vcom_VEst_ess_slc!$A5,data!$O:$O,1)</f>
        <v>17</v>
      </c>
      <c r="H5" s="85" t="n">
        <f aca="false">+B5/SUM($B$2:$B$44)</f>
        <v>0.00728244196466838</v>
      </c>
    </row>
    <row r="6" customFormat="false" ht="13.2" hidden="false" customHeight="false" outlineLevel="0" collapsed="false">
      <c r="A6" s="0" t="s">
        <v>58</v>
      </c>
      <c r="B6" s="80" t="n">
        <f aca="false">SUMIFS(data!$M:$M,data!$C:$C,Vcom_VEst_ess_slc!$A6,data!$F:$F,1,data!$O:$O,1)</f>
        <v>102.52861188</v>
      </c>
      <c r="C6" s="80" t="n">
        <f aca="false">SUMIFS(data!$M:$M,data!$C:$C,Vcom_VEst_ess_slc!$A6,data!$F:$F,1,data!$G:$G,0,data!$O:$O,1)</f>
        <v>63.26260992</v>
      </c>
      <c r="D6" s="81" t="n">
        <f aca="false">+C6/B6</f>
        <v>0.617023958093209</v>
      </c>
      <c r="E6" s="80" t="n">
        <f aca="false">SUMIFS(data!$K:$K,data!$C:$C,Vcom_VEst_ess_slc!$A6,data!$F:$F,1,data!$O:$O,1)</f>
        <v>69.8048535858874</v>
      </c>
      <c r="F6" s="81" t="n">
        <f aca="false">+E6/C6</f>
        <v>1.10341406518259</v>
      </c>
      <c r="G6" s="84" t="n">
        <f aca="false">COUNTIFS(data!$C:$C,Vcom_VEst_ess_slc!$A6,data!$O:$O,1)</f>
        <v>22</v>
      </c>
      <c r="H6" s="85" t="n">
        <f aca="false">+B6/SUM($B$2:$B$44)</f>
        <v>0.0161289817472088</v>
      </c>
    </row>
    <row r="7" customFormat="false" ht="13.2" hidden="false" customHeight="false" outlineLevel="0" collapsed="false">
      <c r="A7" s="86" t="s">
        <v>57</v>
      </c>
      <c r="B7" s="87" t="n">
        <f aca="false">SUMIFS(data!$M:$M,data!$C:$C,Vcom_VEst_ess_slc!$A7,data!$F:$F,1,data!$O:$O,1)</f>
        <v>699.486600369998</v>
      </c>
      <c r="C7" s="87" t="n">
        <f aca="false">SUMIFS(data!$M:$M,data!$C:$C,Vcom_VEst_ess_slc!$A7,data!$F:$F,1,data!$G:$G,0,data!$O:$O,1)</f>
        <v>529.19921128</v>
      </c>
      <c r="D7" s="88" t="n">
        <f aca="false">+C7/B7</f>
        <v>0.756553750994052</v>
      </c>
      <c r="E7" s="87" t="n">
        <f aca="false">SUMIFS(data!$K:$K,data!$C:$C,Vcom_VEst_ess_slc!$A7,data!$F:$F,1,data!$O:$O,1)</f>
        <v>486.834392289419</v>
      </c>
      <c r="F7" s="88" t="n">
        <f aca="false">+E7/C7</f>
        <v>0.919945423032452</v>
      </c>
      <c r="G7" s="89" t="n">
        <f aca="false">COUNTIFS(data!$C:$C,Vcom_VEst_ess_slc!$A7,data!$O:$O,1)</f>
        <v>168</v>
      </c>
      <c r="H7" s="90" t="n">
        <f aca="false">+B7/SUM($B$2:$B$44)</f>
        <v>0.110037641229253</v>
      </c>
    </row>
    <row r="8" customFormat="false" ht="13.2" hidden="false" customHeight="false" outlineLevel="0" collapsed="false">
      <c r="A8" s="0" t="s">
        <v>89</v>
      </c>
      <c r="B8" s="80" t="n">
        <f aca="false">SUMIFS(data!$M:$M,data!$C:$C,Vcom_VEst_ess_slc!$A8,data!$F:$F,1,data!$O:$O,1)</f>
        <v>7.47378481</v>
      </c>
      <c r="C8" s="80" t="n">
        <f aca="false">SUMIFS(data!$M:$M,data!$C:$C,Vcom_VEst_ess_slc!$A8,data!$F:$F,1,data!$G:$G,0,data!$O:$O,1)</f>
        <v>7.47378481</v>
      </c>
      <c r="D8" s="81" t="n">
        <f aca="false">+C8/B8</f>
        <v>1</v>
      </c>
      <c r="E8" s="80" t="n">
        <f aca="false">SUMIFS(data!$K:$K,data!$C:$C,Vcom_VEst_ess_slc!$A8,data!$F:$F,1,data!$O:$O,1)</f>
        <v>8.09156457840221</v>
      </c>
      <c r="F8" s="81" t="n">
        <f aca="false">+E8/C8</f>
        <v>1.08265956059848</v>
      </c>
      <c r="G8" s="84" t="n">
        <f aca="false">COUNTIFS(data!$C:$C,Vcom_VEst_ess_slc!$A8,data!$O:$O,1)</f>
        <v>1</v>
      </c>
      <c r="H8" s="85" t="n">
        <f aca="false">+B8/SUM($B$2:$B$44)</f>
        <v>0.00117571609107653</v>
      </c>
    </row>
    <row r="9" customFormat="false" ht="13.2" hidden="false" customHeight="false" outlineLevel="0" collapsed="false">
      <c r="A9" s="0" t="s">
        <v>54</v>
      </c>
      <c r="B9" s="80" t="n">
        <f aca="false">SUMIFS(data!$M:$M,data!$C:$C,Vcom_VEst_ess_slc!$A9,data!$F:$F,1,data!$O:$O,1)</f>
        <v>83.19334567</v>
      </c>
      <c r="C9" s="80" t="n">
        <f aca="false">SUMIFS(data!$M:$M,data!$C:$C,Vcom_VEst_ess_slc!$A9,data!$F:$F,1,data!$G:$G,0,data!$O:$O,1)</f>
        <v>56.30583478</v>
      </c>
      <c r="D9" s="81" t="n">
        <f aca="false">+C9/B9</f>
        <v>0.676806952846281</v>
      </c>
      <c r="E9" s="80" t="n">
        <f aca="false">SUMIFS(data!$K:$K,data!$C:$C,Vcom_VEst_ess_slc!$A9,data!$F:$F,1,data!$O:$O,1)</f>
        <v>74.7174798280303</v>
      </c>
      <c r="F9" s="81" t="n">
        <f aca="false">+E9/C9</f>
        <v>1.32699355439749</v>
      </c>
      <c r="G9" s="84" t="n">
        <f aca="false">COUNTIFS(data!$C:$C,Vcom_VEst_ess_slc!$A9,data!$O:$O,1)</f>
        <v>14</v>
      </c>
      <c r="H9" s="85" t="n">
        <f aca="false">+B9/SUM($B$2:$B$44)</f>
        <v>0.0130873122067734</v>
      </c>
    </row>
    <row r="10" customFormat="false" ht="13.2" hidden="false" customHeight="false" outlineLevel="0" collapsed="false">
      <c r="A10" s="0" t="s">
        <v>77</v>
      </c>
      <c r="B10" s="80" t="n">
        <f aca="false">SUMIFS(data!$M:$M,data!$C:$C,Vcom_VEst_ess_slc!$A10,data!$F:$F,1,data!$O:$O,1)</f>
        <v>7.36311552</v>
      </c>
      <c r="C10" s="80" t="n">
        <f aca="false">SUMIFS(data!$M:$M,data!$C:$C,Vcom_VEst_ess_slc!$A10,data!$F:$F,1,data!$G:$G,0,data!$O:$O,1)</f>
        <v>3.68155776</v>
      </c>
      <c r="D10" s="81" t="n">
        <f aca="false">+C10/B10</f>
        <v>0.5</v>
      </c>
      <c r="E10" s="80" t="n">
        <f aca="false">SUMIFS(data!$K:$K,data!$C:$C,Vcom_VEst_ess_slc!$A10,data!$F:$F,1,data!$O:$O,1)</f>
        <v>4.52782041198629</v>
      </c>
      <c r="F10" s="81" t="n">
        <f aca="false">+E10/C10</f>
        <v>1.22986537415789</v>
      </c>
      <c r="G10" s="84" t="n">
        <f aca="false">COUNTIFS(data!$C:$C,Vcom_VEst_ess_slc!$A10,data!$O:$O,1)</f>
        <v>2</v>
      </c>
      <c r="H10" s="85" t="n">
        <f aca="false">+B10/SUM($B$2:$B$44)</f>
        <v>0.00115830648291295</v>
      </c>
    </row>
    <row r="11" customFormat="false" ht="13.2" hidden="false" customHeight="false" outlineLevel="0" collapsed="false">
      <c r="A11" s="0" t="s">
        <v>64</v>
      </c>
      <c r="B11" s="80" t="n">
        <f aca="false">SUMIFS(data!$M:$M,data!$C:$C,Vcom_VEst_ess_slc!$A11,data!$F:$F,1,data!$O:$O,1)</f>
        <v>8.12156093</v>
      </c>
      <c r="C11" s="80" t="n">
        <f aca="false">SUMIFS(data!$M:$M,data!$C:$C,Vcom_VEst_ess_slc!$A11,data!$F:$F,1,data!$G:$G,0,data!$O:$O,1)</f>
        <v>3.08003209</v>
      </c>
      <c r="D11" s="81" t="n">
        <f aca="false">+C11/B11</f>
        <v>0.379241394178643</v>
      </c>
      <c r="E11" s="80" t="n">
        <f aca="false">SUMIFS(data!$K:$K,data!$C:$C,Vcom_VEst_ess_slc!$A11,data!$F:$F,1,data!$O:$O,1)</f>
        <v>2.3164926130326</v>
      </c>
      <c r="F11" s="81" t="n">
        <f aca="false">+E11/C11</f>
        <v>0.752100155239812</v>
      </c>
      <c r="G11" s="84" t="n">
        <f aca="false">COUNTIFS(data!$C:$C,Vcom_VEst_ess_slc!$A11,data!$O:$O,1)</f>
        <v>2</v>
      </c>
      <c r="H11" s="85" t="n">
        <f aca="false">+B11/SUM($B$2:$B$44)</f>
        <v>0.00127761905283696</v>
      </c>
    </row>
    <row r="12" customFormat="false" ht="13.2" hidden="false" customHeight="false" outlineLevel="0" collapsed="false">
      <c r="A12" s="0" t="s">
        <v>107</v>
      </c>
      <c r="B12" s="80" t="n">
        <f aca="false">SUMIFS(data!$M:$M,data!$C:$C,Vcom_VEst_ess_slc!$A12,data!$F:$F,1,data!$O:$O,1)</f>
        <v>11.44908489</v>
      </c>
      <c r="C12" s="80" t="n">
        <f aca="false">SUMIFS(data!$M:$M,data!$C:$C,Vcom_VEst_ess_slc!$A12,data!$F:$F,1,data!$G:$G,0,data!$O:$O,1)</f>
        <v>11.44908489</v>
      </c>
      <c r="D12" s="81" t="n">
        <f aca="false">+C12/B12</f>
        <v>1</v>
      </c>
      <c r="E12" s="80" t="n">
        <f aca="false">SUMIFS(data!$K:$K,data!$C:$C,Vcom_VEst_ess_slc!$A12,data!$F:$F,1,data!$O:$O,1)</f>
        <v>13.8032941818938</v>
      </c>
      <c r="F12" s="81" t="n">
        <f aca="false">+E12/C12</f>
        <v>1.20562423237424</v>
      </c>
      <c r="G12" s="84" t="n">
        <f aca="false">COUNTIFS(data!$C:$C,Vcom_VEst_ess_slc!$A12,data!$O:$O,1)</f>
        <v>1</v>
      </c>
      <c r="H12" s="85" t="n">
        <f aca="false">+B12/SUM($B$2:$B$44)</f>
        <v>0.00180107852654031</v>
      </c>
    </row>
    <row r="13" customFormat="false" ht="13.2" hidden="false" customHeight="false" outlineLevel="0" collapsed="false">
      <c r="A13" s="86" t="s">
        <v>61</v>
      </c>
      <c r="B13" s="87" t="n">
        <f aca="false">SUMIFS(data!$M:$M,data!$C:$C,Vcom_VEst_ess_slc!$A13,data!$F:$F,1,data!$O:$O,1)</f>
        <v>65.99659311</v>
      </c>
      <c r="C13" s="87" t="n">
        <f aca="false">SUMIFS(data!$M:$M,data!$C:$C,Vcom_VEst_ess_slc!$A13,data!$F:$F,1,data!$G:$G,0,data!$O:$O,1)</f>
        <v>62.31503535</v>
      </c>
      <c r="D13" s="88" t="n">
        <f aca="false">+C13/B13</f>
        <v>0.944215942270478</v>
      </c>
      <c r="E13" s="87" t="n">
        <f aca="false">SUMIFS(data!$K:$K,data!$C:$C,Vcom_VEst_ess_slc!$A13,data!$F:$F,1,data!$O:$O,1)</f>
        <v>65.1250193593756</v>
      </c>
      <c r="F13" s="88" t="n">
        <f aca="false">+E13/C13</f>
        <v>1.04509319450102</v>
      </c>
      <c r="G13" s="89" t="n">
        <f aca="false">COUNTIFS(data!$C:$C,Vcom_VEst_ess_slc!$A13,data!$O:$O,1)</f>
        <v>11</v>
      </c>
      <c r="H13" s="90" t="n">
        <f aca="false">+B13/SUM($B$2:$B$44)</f>
        <v>0.0103820565413974</v>
      </c>
    </row>
    <row r="14" customFormat="false" ht="13.2" hidden="false" customHeight="false" outlineLevel="0" collapsed="false">
      <c r="A14" s="0" t="s">
        <v>45</v>
      </c>
      <c r="B14" s="80" t="n">
        <f aca="false">SUMIFS(data!$M:$M,data!$C:$C,Vcom_VEst_ess_slc!$A14,data!$F:$F,1,data!$O:$O,1)</f>
        <v>52.62207843</v>
      </c>
      <c r="C14" s="80" t="n">
        <f aca="false">SUMIFS(data!$M:$M,data!$C:$C,Vcom_VEst_ess_slc!$A14,data!$F:$F,1,data!$G:$G,0,data!$O:$O,1)</f>
        <v>48.05736494</v>
      </c>
      <c r="D14" s="81" t="n">
        <f aca="false">+C14/B14</f>
        <v>0.913254785326046</v>
      </c>
      <c r="E14" s="80" t="n">
        <f aca="false">SUMIFS(data!$K:$K,data!$C:$C,Vcom_VEst_ess_slc!$A14,data!$F:$F,1,data!$O:$O,1)</f>
        <v>46.122232256158</v>
      </c>
      <c r="F14" s="81" t="n">
        <f aca="false">+E14/C14</f>
        <v>0.959732859130789</v>
      </c>
      <c r="G14" s="84" t="n">
        <f aca="false">COUNTIFS(data!$C:$C,Vcom_VEst_ess_slc!$A14,data!$O:$O,1)</f>
        <v>17</v>
      </c>
      <c r="H14" s="85" t="n">
        <f aca="false">+B14/SUM($B$2:$B$44)</f>
        <v>0.00827808478955151</v>
      </c>
    </row>
    <row r="15" customFormat="false" ht="13.2" hidden="false" customHeight="false" outlineLevel="0" collapsed="false">
      <c r="A15" s="0" t="s">
        <v>85</v>
      </c>
      <c r="B15" s="80" t="n">
        <f aca="false">SUMIFS(data!$M:$M,data!$C:$C,Vcom_VEst_ess_slc!$A15,data!$F:$F,1,data!$O:$O,1)</f>
        <v>7.4154221</v>
      </c>
      <c r="C15" s="80" t="n">
        <f aca="false">SUMIFS(data!$M:$M,data!$C:$C,Vcom_VEst_ess_slc!$A15,data!$F:$F,1,data!$G:$G,0,data!$O:$O,1)</f>
        <v>7.4154221</v>
      </c>
      <c r="D15" s="81" t="n">
        <f aca="false">+C15/B15</f>
        <v>1</v>
      </c>
      <c r="E15" s="80" t="n">
        <f aca="false">SUMIFS(data!$K:$K,data!$C:$C,Vcom_VEst_ess_slc!$A15,data!$F:$F,1,data!$O:$O,1)</f>
        <v>6.17538940925329</v>
      </c>
      <c r="F15" s="81" t="n">
        <f aca="false">+E15/C15</f>
        <v>0.832776519795587</v>
      </c>
      <c r="G15" s="84" t="n">
        <f aca="false">COUNTIFS(data!$C:$C,Vcom_VEst_ess_slc!$A15,data!$O:$O,1)</f>
        <v>2</v>
      </c>
      <c r="H15" s="85" t="n">
        <f aca="false">+B15/SUM($B$2:$B$44)</f>
        <v>0.00116653493601116</v>
      </c>
    </row>
    <row r="16" customFormat="false" ht="13.2" hidden="false" customHeight="false" outlineLevel="0" collapsed="false">
      <c r="A16" s="0" t="s">
        <v>65</v>
      </c>
      <c r="B16" s="80" t="n">
        <f aca="false">SUMIFS(data!$M:$M,data!$C:$C,Vcom_VEst_ess_slc!$A16,data!$F:$F,1,data!$O:$O,1)</f>
        <v>8.01694777</v>
      </c>
      <c r="C16" s="80" t="n">
        <f aca="false">SUMIFS(data!$M:$M,data!$C:$C,Vcom_VEst_ess_slc!$A16,data!$F:$F,1,data!$G:$G,0,data!$O:$O,1)</f>
        <v>4.33539001</v>
      </c>
      <c r="D16" s="81" t="n">
        <f aca="false">+C16/B16</f>
        <v>0.540778128332499</v>
      </c>
      <c r="E16" s="80" t="n">
        <f aca="false">SUMIFS(data!$K:$K,data!$C:$C,Vcom_VEst_ess_slc!$A16,data!$F:$F,1,data!$O:$O,1)</f>
        <v>4.43388679164396</v>
      </c>
      <c r="F16" s="81" t="n">
        <f aca="false">+E16/C16</f>
        <v>1.02271924357826</v>
      </c>
      <c r="G16" s="84" t="n">
        <f aca="false">COUNTIFS(data!$C:$C,Vcom_VEst_ess_slc!$A16,data!$O:$O,1)</f>
        <v>2</v>
      </c>
      <c r="H16" s="85" t="n">
        <f aca="false">+B16/SUM($B$2:$B$44)</f>
        <v>0.00126116214664054</v>
      </c>
    </row>
    <row r="17" customFormat="false" ht="13.2" hidden="false" customHeight="false" outlineLevel="0" collapsed="false">
      <c r="A17" s="0" t="s">
        <v>86</v>
      </c>
      <c r="B17" s="80" t="n">
        <f aca="false">SUMIFS(data!$M:$M,data!$C:$C,Vcom_VEst_ess_slc!$A17,data!$F:$F,1,data!$O:$O,1)</f>
        <v>11.20159302</v>
      </c>
      <c r="C17" s="80" t="n">
        <f aca="false">SUMIFS(data!$M:$M,data!$C:$C,Vcom_VEst_ess_slc!$A17,data!$F:$F,1,data!$G:$G,0,data!$O:$O,1)</f>
        <v>11.20159302</v>
      </c>
      <c r="D17" s="81" t="n">
        <f aca="false">+C17/B17</f>
        <v>1</v>
      </c>
      <c r="E17" s="80" t="n">
        <f aca="false">SUMIFS(data!$K:$K,data!$C:$C,Vcom_VEst_ess_slc!$A17,data!$F:$F,1,data!$O:$O,1)</f>
        <v>16.2121888888501</v>
      </c>
      <c r="F17" s="81" t="n">
        <f aca="false">+E17/C17</f>
        <v>1.44731100834532</v>
      </c>
      <c r="G17" s="84" t="n">
        <f aca="false">COUNTIFS(data!$C:$C,Vcom_VEst_ess_slc!$A17,data!$O:$O,1)</f>
        <v>3</v>
      </c>
      <c r="H17" s="85" t="n">
        <f aca="false">+B17/SUM($B$2:$B$44)</f>
        <v>0.00176214508366405</v>
      </c>
    </row>
    <row r="18" customFormat="false" ht="13.2" hidden="false" customHeight="false" outlineLevel="0" collapsed="false">
      <c r="A18" s="86" t="s">
        <v>56</v>
      </c>
      <c r="B18" s="87" t="n">
        <f aca="false">SUMIFS(data!$M:$M,data!$C:$C,Vcom_VEst_ess_slc!$A18,data!$F:$F,1,data!$O:$O,1)</f>
        <v>4101.79641871001</v>
      </c>
      <c r="C18" s="87" t="n">
        <f aca="false">SUMIFS(data!$M:$M,data!$C:$C,Vcom_VEst_ess_slc!$A18,data!$F:$F,1,data!$G:$G,0,data!$O:$O,1)</f>
        <v>3808.21057812001</v>
      </c>
      <c r="D18" s="88" t="n">
        <f aca="false">+C18/B18</f>
        <v>0.928425058042658</v>
      </c>
      <c r="E18" s="87" t="n">
        <f aca="false">SUMIFS(data!$K:$K,data!$C:$C,Vcom_VEst_ess_slc!$A18,data!$F:$F,1,data!$O:$O,1)</f>
        <v>4181.56437930169</v>
      </c>
      <c r="F18" s="88" t="n">
        <f aca="false">+E18/C18</f>
        <v>1.09803916919059</v>
      </c>
      <c r="G18" s="89" t="n">
        <f aca="false">COUNTIFS(data!$C:$C,Vcom_VEst_ess_slc!$A18,data!$O:$O,1)</f>
        <v>732</v>
      </c>
      <c r="H18" s="90" t="n">
        <f aca="false">+B18/SUM($B$2:$B$44)</f>
        <v>0.645261828430599</v>
      </c>
    </row>
    <row r="19" customFormat="false" ht="13.2" hidden="false" customHeight="false" outlineLevel="0" collapsed="false">
      <c r="A19" s="0" t="s">
        <v>48</v>
      </c>
      <c r="B19" s="80" t="n">
        <f aca="false">SUMIFS(data!$M:$M,data!$C:$C,Vcom_VEst_ess_slc!$A19,data!$F:$F,1,data!$O:$O,1)</f>
        <v>16.81243811</v>
      </c>
      <c r="C19" s="80" t="n">
        <f aca="false">SUMIFS(data!$M:$M,data!$C:$C,Vcom_VEst_ess_slc!$A19,data!$F:$F,1,data!$G:$G,0,data!$O:$O,1)</f>
        <v>14.28162511</v>
      </c>
      <c r="D19" s="81" t="n">
        <f aca="false">+C19/B19</f>
        <v>0.849467817609709</v>
      </c>
      <c r="E19" s="80" t="n">
        <f aca="false">SUMIFS(data!$K:$K,data!$C:$C,Vcom_VEst_ess_slc!$A19,data!$F:$F,1,data!$O:$O,1)</f>
        <v>13.6709153214532</v>
      </c>
      <c r="F19" s="81" t="n">
        <f aca="false">+E19/C19</f>
        <v>0.957238074529823</v>
      </c>
      <c r="G19" s="84" t="n">
        <f aca="false">COUNTIFS(data!$C:$C,Vcom_VEst_ess_slc!$A19,data!$O:$O,1)</f>
        <v>5</v>
      </c>
      <c r="H19" s="85" t="n">
        <f aca="false">+B19/SUM($B$2:$B$44)</f>
        <v>0.00264479838778704</v>
      </c>
    </row>
    <row r="20" customFormat="false" ht="13.2" hidden="false" customHeight="false" outlineLevel="0" collapsed="false">
      <c r="A20" s="0" t="s">
        <v>95</v>
      </c>
      <c r="B20" s="80" t="n">
        <f aca="false">SUMIFS(data!$M:$M,data!$C:$C,Vcom_VEst_ess_slc!$A20,data!$F:$F,1,data!$O:$O,1)</f>
        <v>40.95990968</v>
      </c>
      <c r="C20" s="80" t="n">
        <f aca="false">SUMIFS(data!$M:$M,data!$C:$C,Vcom_VEst_ess_slc!$A20,data!$F:$F,1,data!$G:$G,0,data!$O:$O,1)</f>
        <v>40.95990968</v>
      </c>
      <c r="D20" s="81" t="n">
        <f aca="false">+C20/B20</f>
        <v>1</v>
      </c>
      <c r="E20" s="80" t="n">
        <f aca="false">SUMIFS(data!$K:$K,data!$C:$C,Vcom_VEst_ess_slc!$A20,data!$F:$F,1,data!$O:$O,1)</f>
        <v>39.7652980614354</v>
      </c>
      <c r="F20" s="81" t="n">
        <f aca="false">+E20/C20</f>
        <v>0.97083461296918</v>
      </c>
      <c r="G20" s="84" t="n">
        <f aca="false">COUNTIFS(data!$C:$C,Vcom_VEst_ess_slc!$A20,data!$O:$O,1)</f>
        <v>8</v>
      </c>
      <c r="H20" s="85" t="n">
        <f aca="false">+B20/SUM($B$2:$B$44)</f>
        <v>0.00644348561325747</v>
      </c>
    </row>
    <row r="21" customFormat="false" ht="13.2" hidden="false" customHeight="false" outlineLevel="0" collapsed="false">
      <c r="A21" s="86" t="s">
        <v>60</v>
      </c>
      <c r="B21" s="87" t="n">
        <f aca="false">SUMIFS(data!$M:$M,data!$C:$C,Vcom_VEst_ess_slc!$A21,data!$F:$F,1,data!$O:$O,1)</f>
        <v>175.93457096</v>
      </c>
      <c r="C21" s="87" t="n">
        <f aca="false">SUMIFS(data!$M:$M,data!$C:$C,Vcom_VEst_ess_slc!$A21,data!$F:$F,1,data!$G:$G,0,data!$O:$O,1)</f>
        <v>163.49771718</v>
      </c>
      <c r="D21" s="88" t="n">
        <f aca="false">+C21/B21</f>
        <v>0.929309778560647</v>
      </c>
      <c r="E21" s="87" t="n">
        <f aca="false">SUMIFS(data!$K:$K,data!$C:$C,Vcom_VEst_ess_slc!$A21,data!$F:$F,1,data!$O:$O,1)</f>
        <v>186.134652336215</v>
      </c>
      <c r="F21" s="88" t="n">
        <f aca="false">+E21/C21</f>
        <v>1.1384541359149</v>
      </c>
      <c r="G21" s="89" t="n">
        <f aca="false">COUNTIFS(data!$C:$C,Vcom_VEst_ess_slc!$A21,data!$O:$O,1)</f>
        <v>30</v>
      </c>
      <c r="H21" s="90" t="n">
        <f aca="false">+B21/SUM($B$2:$B$44)</f>
        <v>0.0276766205226502</v>
      </c>
    </row>
    <row r="22" customFormat="false" ht="13.2" hidden="false" customHeight="false" outlineLevel="0" collapsed="false">
      <c r="A22" s="0" t="s">
        <v>97</v>
      </c>
      <c r="B22" s="80" t="n">
        <f aca="false">SUMIFS(data!$M:$M,data!$C:$C,Vcom_VEst_ess_slc!$A22,data!$F:$F,1,data!$O:$O,1)</f>
        <v>0</v>
      </c>
      <c r="C22" s="80" t="n">
        <f aca="false">SUMIFS(data!$M:$M,data!$C:$C,Vcom_VEst_ess_slc!$A22,data!$F:$F,1,data!$G:$G,0,data!$O:$O,1)</f>
        <v>0</v>
      </c>
      <c r="D22" s="81" t="e">
        <f aca="false">+C22/B22</f>
        <v>#DIV/0!</v>
      </c>
      <c r="E22" s="80" t="n">
        <f aca="false">SUMIFS(data!$K:$K,data!$C:$C,Vcom_VEst_ess_slc!$A22,data!$F:$F,1,data!$O:$O,1)</f>
        <v>0</v>
      </c>
      <c r="F22" s="81" t="e">
        <f aca="false">+E22/C22</f>
        <v>#DIV/0!</v>
      </c>
      <c r="G22" s="84" t="n">
        <f aca="false">COUNTIFS(data!$C:$C,Vcom_VEst_ess_slc!$A22,data!$O:$O,1)</f>
        <v>0</v>
      </c>
      <c r="H22" s="85" t="n">
        <f aca="false">+B22/SUM($B$2:$B$44)</f>
        <v>0</v>
      </c>
    </row>
    <row r="23" customFormat="false" ht="13.2" hidden="false" customHeight="false" outlineLevel="0" collapsed="false">
      <c r="A23" s="0" t="s">
        <v>71</v>
      </c>
      <c r="B23" s="80" t="n">
        <f aca="false">SUMIFS(data!$M:$M,data!$C:$C,Vcom_VEst_ess_slc!$A23,data!$F:$F,1,data!$O:$O,1)</f>
        <v>64.200001</v>
      </c>
      <c r="C23" s="80" t="n">
        <f aca="false">SUMIFS(data!$M:$M,data!$C:$C,Vcom_VEst_ess_slc!$A23,data!$F:$F,1,data!$G:$G,0,data!$O:$O,1)</f>
        <v>56.7845789</v>
      </c>
      <c r="D23" s="81" t="n">
        <f aca="false">+C23/B23</f>
        <v>0.884494984665187</v>
      </c>
      <c r="E23" s="80" t="n">
        <f aca="false">SUMIFS(data!$K:$K,data!$C:$C,Vcom_VEst_ess_slc!$A23,data!$F:$F,1,data!$O:$O,1)</f>
        <v>54.0994035920613</v>
      </c>
      <c r="F23" s="81" t="n">
        <f aca="false">+E23/C23</f>
        <v>0.95271294848083</v>
      </c>
      <c r="G23" s="84" t="n">
        <f aca="false">COUNTIFS(data!$C:$C,Vcom_VEst_ess_slc!$A23,data!$O:$O,1)</f>
        <v>14</v>
      </c>
      <c r="H23" s="85" t="n">
        <f aca="false">+B23/SUM($B$2:$B$44)</f>
        <v>0.0100994310301569</v>
      </c>
    </row>
    <row r="24" customFormat="false" ht="13.2" hidden="false" customHeight="false" outlineLevel="0" collapsed="false">
      <c r="A24" s="0" t="s">
        <v>74</v>
      </c>
      <c r="B24" s="80" t="n">
        <f aca="false">SUMIFS(data!$M:$M,data!$C:$C,Vcom_VEst_ess_slc!$A24,data!$F:$F,1,data!$O:$O,1)</f>
        <v>16.74003437</v>
      </c>
      <c r="C24" s="80" t="n">
        <f aca="false">SUMIFS(data!$M:$M,data!$C:$C,Vcom_VEst_ess_slc!$A24,data!$F:$F,1,data!$G:$G,0,data!$O:$O,1)</f>
        <v>16.74003437</v>
      </c>
      <c r="D24" s="81" t="n">
        <f aca="false">+C24/B24</f>
        <v>1</v>
      </c>
      <c r="E24" s="80" t="n">
        <f aca="false">SUMIFS(data!$K:$K,data!$C:$C,Vcom_VEst_ess_slc!$A24,data!$F:$F,1,data!$O:$O,1)</f>
        <v>17.9454448257438</v>
      </c>
      <c r="F24" s="81" t="n">
        <f aca="false">+E24/C24</f>
        <v>1.07200764521153</v>
      </c>
      <c r="G24" s="84" t="n">
        <f aca="false">COUNTIFS(data!$C:$C,Vcom_VEst_ess_slc!$A24,data!$O:$O,1)</f>
        <v>4</v>
      </c>
      <c r="H24" s="85" t="n">
        <f aca="false">+B24/SUM($B$2:$B$44)</f>
        <v>0.00263340841010689</v>
      </c>
    </row>
    <row r="25" customFormat="false" ht="13.2" hidden="false" customHeight="false" outlineLevel="0" collapsed="false">
      <c r="A25" s="0" t="s">
        <v>83</v>
      </c>
      <c r="B25" s="80" t="n">
        <f aca="false">SUMIFS(data!$M:$M,data!$C:$C,Vcom_VEst_ess_slc!$A25,data!$F:$F,1,data!$O:$O,1)</f>
        <v>81.01051034</v>
      </c>
      <c r="C25" s="80" t="n">
        <f aca="false">SUMIFS(data!$M:$M,data!$C:$C,Vcom_VEst_ess_slc!$A25,data!$F:$F,1,data!$G:$G,0,data!$O:$O,1)</f>
        <v>81.01051034</v>
      </c>
      <c r="D25" s="81" t="n">
        <f aca="false">+C25/B25</f>
        <v>1</v>
      </c>
      <c r="E25" s="80" t="n">
        <f aca="false">SUMIFS(data!$K:$K,data!$C:$C,Vcom_VEst_ess_slc!$A25,data!$F:$F,1,data!$O:$O,1)</f>
        <v>99.4493145642424</v>
      </c>
      <c r="F25" s="81" t="n">
        <f aca="false">+E25/C25</f>
        <v>1.22761002426543</v>
      </c>
      <c r="G25" s="84" t="n">
        <f aca="false">COUNTIFS(data!$C:$C,Vcom_VEst_ess_slc!$A25,data!$O:$O,1)</f>
        <v>15</v>
      </c>
      <c r="H25" s="85" t="n">
        <f aca="false">+B25/SUM($B$2:$B$44)</f>
        <v>0.0127439259992635</v>
      </c>
    </row>
    <row r="26" customFormat="false" ht="13.2" hidden="false" customHeight="false" outlineLevel="0" collapsed="false">
      <c r="A26" s="0" t="s">
        <v>79</v>
      </c>
      <c r="B26" s="80" t="n">
        <f aca="false">SUMIFS(data!$M:$M,data!$C:$C,Vcom_VEst_ess_slc!$A26,data!$F:$F,1,data!$O:$O,1)</f>
        <v>10.84150309</v>
      </c>
      <c r="C26" s="80" t="n">
        <f aca="false">SUMIFS(data!$M:$M,data!$C:$C,Vcom_VEst_ess_slc!$A26,data!$F:$F,1,data!$G:$G,0,data!$O:$O,1)</f>
        <v>10.84150309</v>
      </c>
      <c r="D26" s="81" t="n">
        <f aca="false">+C26/B26</f>
        <v>1</v>
      </c>
      <c r="E26" s="80" t="n">
        <f aca="false">SUMIFS(data!$K:$K,data!$C:$C,Vcom_VEst_ess_slc!$A26,data!$F:$F,1,data!$O:$O,1)</f>
        <v>14.8044019508684</v>
      </c>
      <c r="F26" s="81" t="n">
        <f aca="false">+E26/C26</f>
        <v>1.36553039075584</v>
      </c>
      <c r="G26" s="84" t="n">
        <f aca="false">COUNTIFS(data!$C:$C,Vcom_VEst_ess_slc!$A26,data!$O:$O,1)</f>
        <v>2</v>
      </c>
      <c r="H26" s="85" t="n">
        <f aca="false">+B26/SUM($B$2:$B$44)</f>
        <v>0.00170549861394376</v>
      </c>
    </row>
    <row r="27" customFormat="false" ht="13.2" hidden="false" customHeight="false" outlineLevel="0" collapsed="false">
      <c r="A27" s="86" t="s">
        <v>67</v>
      </c>
      <c r="B27" s="87" t="n">
        <f aca="false">SUMIFS(data!$M:$M,data!$C:$C,Vcom_VEst_ess_slc!$A27,data!$F:$F,1,data!$O:$O,1)</f>
        <v>149.50570703</v>
      </c>
      <c r="C27" s="87" t="n">
        <f aca="false">SUMIFS(data!$M:$M,data!$C:$C,Vcom_VEst_ess_slc!$A27,data!$F:$F,1,data!$G:$G,0,data!$O:$O,1)</f>
        <v>149.50570703</v>
      </c>
      <c r="D27" s="88" t="n">
        <f aca="false">+C27/B27</f>
        <v>1</v>
      </c>
      <c r="E27" s="87" t="n">
        <f aca="false">SUMIFS(data!$K:$K,data!$C:$C,Vcom_VEst_ess_slc!$A27,data!$F:$F,1,data!$O:$O,1)</f>
        <v>202.575509900338</v>
      </c>
      <c r="F27" s="88" t="n">
        <f aca="false">+E27/C27</f>
        <v>1.35496840839453</v>
      </c>
      <c r="G27" s="89" t="n">
        <f aca="false">COUNTIFS(data!$C:$C,Vcom_VEst_ess_slc!$A27,data!$O:$O,1)</f>
        <v>28</v>
      </c>
      <c r="H27" s="90" t="n">
        <f aca="false">+B27/SUM($B$2:$B$44)</f>
        <v>0.0235190428854406</v>
      </c>
    </row>
    <row r="28" customFormat="false" ht="13.2" hidden="false" customHeight="false" outlineLevel="0" collapsed="false">
      <c r="A28" s="86" t="s">
        <v>66</v>
      </c>
      <c r="B28" s="87" t="n">
        <f aca="false">SUMIFS(data!$M:$M,data!$C:$C,Vcom_VEst_ess_slc!$A28,data!$F:$F,1,data!$O:$O,1)</f>
        <v>92.55016736</v>
      </c>
      <c r="C28" s="87" t="n">
        <f aca="false">SUMIFS(data!$M:$M,data!$C:$C,Vcom_VEst_ess_slc!$A28,data!$F:$F,1,data!$G:$G,0,data!$O:$O,1)</f>
        <v>68.95191488</v>
      </c>
      <c r="D28" s="88" t="n">
        <f aca="false">+C28/B28</f>
        <v>0.745022044225939</v>
      </c>
      <c r="E28" s="87" t="n">
        <f aca="false">SUMIFS(data!$K:$K,data!$C:$C,Vcom_VEst_ess_slc!$A28,data!$F:$F,1,data!$O:$O,1)</f>
        <v>74.7463432105352</v>
      </c>
      <c r="F28" s="88" t="n">
        <f aca="false">+E28/C28</f>
        <v>1.08403578552705</v>
      </c>
      <c r="G28" s="89" t="n">
        <f aca="false">COUNTIFS(data!$C:$C,Vcom_VEst_ess_slc!$A28,data!$O:$O,1)</f>
        <v>14</v>
      </c>
      <c r="H28" s="90" t="n">
        <f aca="false">+B28/SUM($B$2:$B$44)</f>
        <v>0.0145592526093854</v>
      </c>
    </row>
    <row r="29" customFormat="false" ht="13.2" hidden="false" customHeight="false" outlineLevel="0" collapsed="false">
      <c r="A29" s="0" t="s">
        <v>76</v>
      </c>
      <c r="B29" s="80" t="n">
        <f aca="false">SUMIFS(data!$M:$M,data!$C:$C,Vcom_VEst_ess_slc!$A29,data!$F:$F,1,data!$O:$O,1)</f>
        <v>101.90286169</v>
      </c>
      <c r="C29" s="80" t="n">
        <f aca="false">SUMIFS(data!$M:$M,data!$C:$C,Vcom_VEst_ess_slc!$A29,data!$F:$F,1,data!$G:$G,0,data!$O:$O,1)</f>
        <v>101.90286169</v>
      </c>
      <c r="D29" s="81" t="n">
        <f aca="false">+C29/B29</f>
        <v>1</v>
      </c>
      <c r="E29" s="80" t="n">
        <f aca="false">SUMIFS(data!$K:$K,data!$C:$C,Vcom_VEst_ess_slc!$A29,data!$F:$F,1,data!$O:$O,1)</f>
        <v>127.833643459334</v>
      </c>
      <c r="F29" s="81" t="n">
        <f aca="false">+E29/C29</f>
        <v>1.25446568760962</v>
      </c>
      <c r="G29" s="84" t="n">
        <f aca="false">COUNTIFS(data!$C:$C,Vcom_VEst_ess_slc!$A29,data!$O:$O,1)</f>
        <v>20</v>
      </c>
      <c r="H29" s="85" t="n">
        <f aca="false">+B29/SUM($B$2:$B$44)</f>
        <v>0.0160305437287107</v>
      </c>
    </row>
    <row r="30" customFormat="false" ht="13.2" hidden="false" customHeight="false" outlineLevel="0" collapsed="false">
      <c r="A30" s="0" t="s">
        <v>78</v>
      </c>
      <c r="B30" s="80" t="n">
        <f aca="false">SUMIFS(data!$M:$M,data!$C:$C,Vcom_VEst_ess_slc!$A30,data!$F:$F,1,data!$O:$O,1)</f>
        <v>5.79997425</v>
      </c>
      <c r="C30" s="80" t="n">
        <f aca="false">SUMIFS(data!$M:$M,data!$C:$C,Vcom_VEst_ess_slc!$A30,data!$F:$F,1,data!$G:$G,0,data!$O:$O,1)</f>
        <v>5.79997425</v>
      </c>
      <c r="D30" s="81" t="n">
        <f aca="false">+C30/B30</f>
        <v>1</v>
      </c>
      <c r="E30" s="80" t="n">
        <f aca="false">SUMIFS(data!$K:$K,data!$C:$C,Vcom_VEst_ess_slc!$A30,data!$F:$F,1,data!$O:$O,1)</f>
        <v>7.4169075560438</v>
      </c>
      <c r="F30" s="81" t="n">
        <f aca="false">+E30/C30</f>
        <v>1.27878284219</v>
      </c>
      <c r="G30" s="84" t="n">
        <f aca="false">COUNTIFS(data!$C:$C,Vcom_VEst_ess_slc!$A30,data!$O:$O,1)</f>
        <v>1</v>
      </c>
      <c r="H30" s="85" t="n">
        <f aca="false">+B30/SUM($B$2:$B$44)</f>
        <v>0.000912405591933884</v>
      </c>
    </row>
    <row r="31" customFormat="false" ht="13.2" hidden="false" customHeight="false" outlineLevel="0" collapsed="false">
      <c r="A31" s="0" t="s">
        <v>104</v>
      </c>
      <c r="B31" s="80" t="n">
        <f aca="false">SUMIFS(data!$M:$M,data!$C:$C,Vcom_VEst_ess_slc!$A31,data!$F:$F,1,data!$O:$O,1)</f>
        <v>10.84150309</v>
      </c>
      <c r="C31" s="80" t="n">
        <f aca="false">SUMIFS(data!$M:$M,data!$C:$C,Vcom_VEst_ess_slc!$A31,data!$F:$F,1,data!$G:$G,0,data!$O:$O,1)</f>
        <v>10.84150309</v>
      </c>
      <c r="D31" s="81" t="n">
        <f aca="false">+C31/B31</f>
        <v>1</v>
      </c>
      <c r="E31" s="80" t="n">
        <f aca="false">SUMIFS(data!$K:$K,data!$C:$C,Vcom_VEst_ess_slc!$A31,data!$F:$F,1,data!$O:$O,1)</f>
        <v>11.5535211428418</v>
      </c>
      <c r="F31" s="81" t="n">
        <f aca="false">+E31/C31</f>
        <v>1.06567521559797</v>
      </c>
      <c r="G31" s="84" t="n">
        <f aca="false">COUNTIFS(data!$C:$C,Vcom_VEst_ess_slc!$A31,data!$O:$O,1)</f>
        <v>2</v>
      </c>
      <c r="H31" s="85" t="n">
        <f aca="false">+B31/SUM($B$2:$B$44)</f>
        <v>0.00170549861394376</v>
      </c>
    </row>
    <row r="32" customFormat="false" ht="13.2" hidden="false" customHeight="false" outlineLevel="0" collapsed="false">
      <c r="A32" s="0" t="s">
        <v>103</v>
      </c>
      <c r="B32" s="80" t="n">
        <f aca="false">SUMIFS(data!$M:$M,data!$C:$C,Vcom_VEst_ess_slc!$A32,data!$F:$F,1,data!$O:$O,1)</f>
        <v>32.57681585</v>
      </c>
      <c r="C32" s="80" t="n">
        <f aca="false">SUMIFS(data!$M:$M,data!$C:$C,Vcom_VEst_ess_slc!$A32,data!$F:$F,1,data!$G:$G,0,data!$O:$O,1)</f>
        <v>32.57681585</v>
      </c>
      <c r="D32" s="81" t="n">
        <f aca="false">+C32/B32</f>
        <v>1</v>
      </c>
      <c r="E32" s="80" t="n">
        <f aca="false">SUMIFS(data!$K:$K,data!$C:$C,Vcom_VEst_ess_slc!$A32,data!$F:$F,1,data!$O:$O,1)</f>
        <v>38.1154121395863</v>
      </c>
      <c r="F32" s="81" t="n">
        <f aca="false">+E32/C32</f>
        <v>1.17001650238282</v>
      </c>
      <c r="G32" s="84" t="n">
        <f aca="false">COUNTIFS(data!$C:$C,Vcom_VEst_ess_slc!$A32,data!$O:$O,1)</f>
        <v>6</v>
      </c>
      <c r="H32" s="85" t="n">
        <f aca="false">+B32/SUM($B$2:$B$44)</f>
        <v>0.00512472429492948</v>
      </c>
    </row>
    <row r="33" customFormat="false" ht="13.2" hidden="false" customHeight="false" outlineLevel="0" collapsed="false">
      <c r="A33" s="0" t="s">
        <v>93</v>
      </c>
      <c r="B33" s="80" t="n">
        <f aca="false">SUMIFS(data!$M:$M,data!$C:$C,Vcom_VEst_ess_slc!$A33,data!$F:$F,1,data!$O:$O,1)</f>
        <v>0</v>
      </c>
      <c r="C33" s="80" t="n">
        <f aca="false">SUMIFS(data!$M:$M,data!$C:$C,Vcom_VEst_ess_slc!$A33,data!$F:$F,1,data!$G:$G,0,data!$O:$O,1)</f>
        <v>0</v>
      </c>
      <c r="D33" s="81" t="e">
        <f aca="false">+C33/B33</f>
        <v>#DIV/0!</v>
      </c>
      <c r="E33" s="80" t="n">
        <f aca="false">SUMIFS(data!$K:$K,data!$C:$C,Vcom_VEst_ess_slc!$A33,data!$F:$F,1,data!$O:$O,1)</f>
        <v>0</v>
      </c>
      <c r="F33" s="81" t="e">
        <f aca="false">+E33/C33</f>
        <v>#DIV/0!</v>
      </c>
      <c r="G33" s="84" t="n">
        <f aca="false">COUNTIFS(data!$C:$C,Vcom_VEst_ess_slc!$A33,data!$O:$O,1)</f>
        <v>0</v>
      </c>
      <c r="H33" s="85" t="n">
        <f aca="false">+B33/SUM($B$2:$B$44)</f>
        <v>0</v>
      </c>
    </row>
    <row r="34" customFormat="false" ht="13.2" hidden="false" customHeight="false" outlineLevel="0" collapsed="false">
      <c r="A34" s="0" t="s">
        <v>99</v>
      </c>
      <c r="B34" s="80" t="n">
        <f aca="false">SUMIFS(data!$M:$M,data!$C:$C,Vcom_VEst_ess_slc!$A34,data!$F:$F,1,data!$O:$O,1)</f>
        <v>34.09370667</v>
      </c>
      <c r="C34" s="80" t="n">
        <f aca="false">SUMIFS(data!$M:$M,data!$C:$C,Vcom_VEst_ess_slc!$A34,data!$F:$F,1,data!$G:$G,0,data!$O:$O,1)</f>
        <v>34.09370667</v>
      </c>
      <c r="D34" s="81" t="n">
        <f aca="false">+C34/B34</f>
        <v>1</v>
      </c>
      <c r="E34" s="80" t="n">
        <f aca="false">SUMIFS(data!$K:$K,data!$C:$C,Vcom_VEst_ess_slc!$A34,data!$F:$F,1,data!$O:$O,1)</f>
        <v>38.526371728584</v>
      </c>
      <c r="F34" s="81" t="n">
        <f aca="false">+E34/C34</f>
        <v>1.13001417245384</v>
      </c>
      <c r="G34" s="84" t="n">
        <f aca="false">COUNTIFS(data!$C:$C,Vcom_VEst_ess_slc!$A34,data!$O:$O,1)</f>
        <v>6</v>
      </c>
      <c r="H34" s="85" t="n">
        <f aca="false">+B34/SUM($B$2:$B$44)</f>
        <v>0.0053633494347775</v>
      </c>
    </row>
    <row r="35" customFormat="false" ht="13.2" hidden="false" customHeight="false" outlineLevel="0" collapsed="false">
      <c r="A35" s="0" t="s">
        <v>108</v>
      </c>
      <c r="B35" s="80" t="n">
        <f aca="false">SUMIFS(data!$M:$M,data!$C:$C,Vcom_VEst_ess_slc!$A35,data!$F:$F,1,data!$O:$O,1)</f>
        <v>0</v>
      </c>
      <c r="C35" s="80" t="n">
        <f aca="false">SUMIFS(data!$M:$M,data!$C:$C,Vcom_VEst_ess_slc!$A35,data!$F:$F,1,data!$G:$G,0,data!$O:$O,1)</f>
        <v>0</v>
      </c>
      <c r="D35" s="81" t="e">
        <f aca="false">+C35/B35</f>
        <v>#DIV/0!</v>
      </c>
      <c r="E35" s="80" t="n">
        <f aca="false">SUMIFS(data!$K:$K,data!$C:$C,Vcom_VEst_ess_slc!$A35,data!$F:$F,1,data!$O:$O,1)</f>
        <v>0</v>
      </c>
      <c r="F35" s="81" t="e">
        <f aca="false">+E35/C35</f>
        <v>#DIV/0!</v>
      </c>
      <c r="G35" s="84" t="n">
        <f aca="false">COUNTIFS(data!$C:$C,Vcom_VEst_ess_slc!$A35,data!$O:$O,1)</f>
        <v>0</v>
      </c>
      <c r="H35" s="85" t="n">
        <f aca="false">+B35/SUM($B$2:$B$44)</f>
        <v>0</v>
      </c>
    </row>
    <row r="36" customFormat="false" ht="13.2" hidden="false" customHeight="false" outlineLevel="0" collapsed="false">
      <c r="A36" s="0" t="s">
        <v>100</v>
      </c>
      <c r="B36" s="80" t="n">
        <f aca="false">SUMIFS(data!$M:$M,data!$C:$C,Vcom_VEst_ess_slc!$A36,data!$F:$F,1,data!$O:$O,1)</f>
        <v>50.05519847</v>
      </c>
      <c r="C36" s="80" t="n">
        <f aca="false">SUMIFS(data!$M:$M,data!$C:$C,Vcom_VEst_ess_slc!$A36,data!$F:$F,1,data!$G:$G,0,data!$O:$O,1)</f>
        <v>50.05519847</v>
      </c>
      <c r="D36" s="81" t="n">
        <f aca="false">+C36/B36</f>
        <v>1</v>
      </c>
      <c r="E36" s="80" t="n">
        <f aca="false">SUMIFS(data!$K:$K,data!$C:$C,Vcom_VEst_ess_slc!$A36,data!$F:$F,1,data!$O:$O,1)</f>
        <v>52.8400569069617</v>
      </c>
      <c r="F36" s="81" t="n">
        <f aca="false">+E36/C36</f>
        <v>1.05563574857526</v>
      </c>
      <c r="G36" s="84" t="n">
        <f aca="false">COUNTIFS(data!$C:$C,Vcom_VEst_ess_slc!$A36,data!$O:$O,1)</f>
        <v>9</v>
      </c>
      <c r="H36" s="85" t="n">
        <f aca="false">+B36/SUM($B$2:$B$44)</f>
        <v>0.00787428375037844</v>
      </c>
    </row>
    <row r="37" customFormat="false" ht="13.2" hidden="false" customHeight="false" outlineLevel="0" collapsed="false">
      <c r="A37" s="0" t="s">
        <v>105</v>
      </c>
      <c r="B37" s="80" t="n">
        <f aca="false">SUMIFS(data!$M:$M,data!$C:$C,Vcom_VEst_ess_slc!$A37,data!$F:$F,1,data!$O:$O,1)</f>
        <v>20.7536</v>
      </c>
      <c r="C37" s="80" t="n">
        <f aca="false">SUMIFS(data!$M:$M,data!$C:$C,Vcom_VEst_ess_slc!$A37,data!$F:$F,1,data!$G:$G,0,data!$O:$O,1)</f>
        <v>20.7536</v>
      </c>
      <c r="D37" s="81" t="n">
        <f aca="false">+C37/B37</f>
        <v>1</v>
      </c>
      <c r="E37" s="80" t="n">
        <f aca="false">SUMIFS(data!$K:$K,data!$C:$C,Vcom_VEst_ess_slc!$A37,data!$F:$F,1,data!$O:$O,1)</f>
        <v>24.4031848747385</v>
      </c>
      <c r="F37" s="81" t="n">
        <f aca="false">+E37/C37</f>
        <v>1.17585309896782</v>
      </c>
      <c r="G37" s="84" t="n">
        <f aca="false">COUNTIFS(data!$C:$C,Vcom_VEst_ess_slc!$A37,data!$O:$O,1)</f>
        <v>2</v>
      </c>
      <c r="H37" s="85" t="n">
        <f aca="false">+B37/SUM($B$2:$B$44)</f>
        <v>0.0032647904760541</v>
      </c>
    </row>
    <row r="38" customFormat="false" ht="13.2" hidden="false" customHeight="false" outlineLevel="0" collapsed="false">
      <c r="A38" s="0" t="s">
        <v>102</v>
      </c>
      <c r="B38" s="80" t="n">
        <f aca="false">SUMIFS(data!$M:$M,data!$C:$C,Vcom_VEst_ess_slc!$A38,data!$F:$F,1,data!$O:$O,1)</f>
        <v>10.94611625</v>
      </c>
      <c r="C38" s="80" t="n">
        <f aca="false">SUMIFS(data!$M:$M,data!$C:$C,Vcom_VEst_ess_slc!$A38,data!$F:$F,1,data!$G:$G,0,data!$O:$O,1)</f>
        <v>10.94611625</v>
      </c>
      <c r="D38" s="81" t="n">
        <f aca="false">+C38/B38</f>
        <v>1</v>
      </c>
      <c r="E38" s="80" t="n">
        <f aca="false">SUMIFS(data!$K:$K,data!$C:$C,Vcom_VEst_ess_slc!$A38,data!$F:$F,1,data!$O:$O,1)</f>
        <v>13.6942023769979</v>
      </c>
      <c r="F38" s="81" t="n">
        <f aca="false">+E38/C38</f>
        <v>1.25105581415672</v>
      </c>
      <c r="G38" s="84" t="n">
        <f aca="false">COUNTIFS(data!$C:$C,Vcom_VEst_ess_slc!$A38,data!$O:$O,1)</f>
        <v>2</v>
      </c>
      <c r="H38" s="85" t="n">
        <f aca="false">+B38/SUM($B$2:$B$44)</f>
        <v>0.00172195552014017</v>
      </c>
    </row>
    <row r="39" customFormat="false" ht="13.2" hidden="false" customHeight="false" outlineLevel="0" collapsed="false">
      <c r="A39" s="0" t="s">
        <v>73</v>
      </c>
      <c r="B39" s="80" t="n">
        <f aca="false">SUMIFS(data!$M:$M,data!$C:$C,Vcom_VEst_ess_slc!$A39,data!$F:$F,1,data!$O:$O,1)</f>
        <v>0</v>
      </c>
      <c r="C39" s="80" t="n">
        <f aca="false">SUMIFS(data!$M:$M,data!$C:$C,Vcom_VEst_ess_slc!$A39,data!$F:$F,1,data!$G:$G,0,data!$O:$O,1)</f>
        <v>0</v>
      </c>
      <c r="D39" s="81" t="e">
        <f aca="false">+C39/B39</f>
        <v>#DIV/0!</v>
      </c>
      <c r="E39" s="80" t="n">
        <f aca="false">SUMIFS(data!$K:$K,data!$C:$C,Vcom_VEst_ess_slc!$A39,data!$F:$F,1,data!$O:$O,1)</f>
        <v>0</v>
      </c>
      <c r="F39" s="81" t="e">
        <f aca="false">+E39/C39</f>
        <v>#DIV/0!</v>
      </c>
      <c r="G39" s="84" t="n">
        <f aca="false">COUNTIFS(data!$C:$C,Vcom_VEst_ess_slc!$A39,data!$O:$O,1)</f>
        <v>0</v>
      </c>
      <c r="H39" s="85" t="n">
        <f aca="false">+B39/SUM($B$2:$B$44)</f>
        <v>0</v>
      </c>
    </row>
    <row r="40" customFormat="false" ht="13.2" hidden="false" customHeight="false" outlineLevel="0" collapsed="false">
      <c r="A40" s="0" t="s">
        <v>96</v>
      </c>
      <c r="B40" s="80" t="n">
        <f aca="false">SUMIFS(data!$M:$M,data!$C:$C,Vcom_VEst_ess_slc!$A40,data!$F:$F,1,data!$O:$O,1)</f>
        <v>0</v>
      </c>
      <c r="C40" s="80" t="n">
        <f aca="false">SUMIFS(data!$M:$M,data!$C:$C,Vcom_VEst_ess_slc!$A40,data!$F:$F,1,data!$G:$G,0,data!$O:$O,1)</f>
        <v>0</v>
      </c>
      <c r="D40" s="81" t="e">
        <f aca="false">+C40/B40</f>
        <v>#DIV/0!</v>
      </c>
      <c r="E40" s="80" t="n">
        <f aca="false">SUMIFS(data!$K:$K,data!$C:$C,Vcom_VEst_ess_slc!$A40,data!$F:$F,1,data!$O:$O,1)</f>
        <v>0</v>
      </c>
      <c r="F40" s="81" t="e">
        <f aca="false">+E40/C40</f>
        <v>#DIV/0!</v>
      </c>
      <c r="G40" s="84" t="n">
        <f aca="false">COUNTIFS(data!$C:$C,Vcom_VEst_ess_slc!$A40,data!$O:$O,1)</f>
        <v>0</v>
      </c>
      <c r="H40" s="85" t="n">
        <f aca="false">+B40/SUM($B$2:$B$44)</f>
        <v>0</v>
      </c>
    </row>
    <row r="41" customFormat="false" ht="13.2" hidden="false" customHeight="false" outlineLevel="0" collapsed="false">
      <c r="A41" s="0" t="s">
        <v>94</v>
      </c>
      <c r="B41" s="80" t="n">
        <f aca="false">SUMIFS(data!$M:$M,data!$C:$C,Vcom_VEst_ess_slc!$A41,data!$F:$F,1,data!$O:$O,1)</f>
        <v>0</v>
      </c>
      <c r="C41" s="80" t="n">
        <f aca="false">SUMIFS(data!$M:$M,data!$C:$C,Vcom_VEst_ess_slc!$A41,data!$F:$F,1,data!$G:$G,0,data!$O:$O,1)</f>
        <v>0</v>
      </c>
      <c r="D41" s="81" t="e">
        <f aca="false">+C41/B41</f>
        <v>#DIV/0!</v>
      </c>
      <c r="E41" s="80" t="n">
        <f aca="false">SUMIFS(data!$K:$K,data!$C:$C,Vcom_VEst_ess_slc!$A41,data!$F:$F,1,data!$O:$O,1)</f>
        <v>0</v>
      </c>
      <c r="F41" s="81" t="e">
        <f aca="false">+E41/C41</f>
        <v>#DIV/0!</v>
      </c>
      <c r="G41" s="84" t="n">
        <f aca="false">COUNTIFS(data!$C:$C,Vcom_VEst_ess_slc!$A41,data!$O:$O,1)</f>
        <v>0</v>
      </c>
      <c r="H41" s="85" t="n">
        <f aca="false">+B41/SUM($B$2:$B$44)</f>
        <v>0</v>
      </c>
    </row>
    <row r="42" customFormat="false" ht="13.2" hidden="false" customHeight="false" outlineLevel="0" collapsed="false">
      <c r="A42" s="0" t="s">
        <v>72</v>
      </c>
      <c r="B42" s="80" t="n">
        <f aca="false">SUMIFS(data!$M:$M,data!$C:$C,Vcom_VEst_ess_slc!$A42,data!$F:$F,1,data!$O:$O,1)</f>
        <v>25.87551748</v>
      </c>
      <c r="C42" s="80" t="n">
        <f aca="false">SUMIFS(data!$M:$M,data!$C:$C,Vcom_VEst_ess_slc!$A42,data!$F:$F,1,data!$G:$G,0,data!$O:$O,1)</f>
        <v>22.79548539</v>
      </c>
      <c r="D42" s="81" t="n">
        <f aca="false">+C42/B42</f>
        <v>0.880967323943158</v>
      </c>
      <c r="E42" s="80" t="n">
        <f aca="false">SUMIFS(data!$K:$K,data!$C:$C,Vcom_VEst_ess_slc!$A42,data!$F:$F,1,data!$O:$O,1)</f>
        <v>24.3273939519706</v>
      </c>
      <c r="F42" s="81" t="n">
        <f aca="false">+E42/C42</f>
        <v>1.0672022786864</v>
      </c>
      <c r="G42" s="84" t="n">
        <f aca="false">COUNTIFS(data!$C:$C,Vcom_VEst_ess_slc!$A42,data!$O:$O,1)</f>
        <v>7</v>
      </c>
      <c r="H42" s="85" t="n">
        <f aca="false">+B42/SUM($B$2:$B$44)</f>
        <v>0.00407052959639174</v>
      </c>
    </row>
    <row r="43" customFormat="false" ht="13.2" hidden="false" customHeight="false" outlineLevel="0" collapsed="false">
      <c r="A43" s="0" t="s">
        <v>101</v>
      </c>
      <c r="B43" s="80" t="n">
        <f aca="false">SUMIFS(data!$M:$M,data!$C:$C,Vcom_VEst_ess_slc!$A43,data!$F:$F,1,data!$O:$O,1)</f>
        <v>0</v>
      </c>
      <c r="C43" s="80" t="n">
        <f aca="false">SUMIFS(data!$M:$M,data!$C:$C,Vcom_VEst_ess_slc!$A43,data!$F:$F,1,data!$G:$G,0,data!$O:$O,1)</f>
        <v>0</v>
      </c>
      <c r="D43" s="81" t="e">
        <f aca="false">+C43/B43</f>
        <v>#DIV/0!</v>
      </c>
      <c r="E43" s="80" t="n">
        <f aca="false">SUMIFS(data!$K:$K,data!$C:$C,Vcom_VEst_ess_slc!$A43,data!$F:$F,1,data!$O:$O,1)</f>
        <v>0</v>
      </c>
      <c r="F43" s="81" t="e">
        <f aca="false">+E43/C43</f>
        <v>#DIV/0!</v>
      </c>
      <c r="G43" s="84" t="n">
        <f aca="false">COUNTIFS(data!$C:$C,Vcom_VEst_ess_slc!$A43,data!$O:$O,1)</f>
        <v>0</v>
      </c>
      <c r="H43" s="85" t="n">
        <f aca="false">+B43/SUM($B$2:$B$44)</f>
        <v>0</v>
      </c>
    </row>
    <row r="44" customFormat="false" ht="13.2" hidden="false" customHeight="false" outlineLevel="0" collapsed="false">
      <c r="A44" s="0" t="s">
        <v>75</v>
      </c>
      <c r="B44" s="80" t="n">
        <f aca="false">SUMIFS(data!$M:$M,data!$C:$C,Vcom_VEst_ess_slc!$A44,data!$F:$F,1,data!$O:$O,1)</f>
        <v>0</v>
      </c>
      <c r="C44" s="80" t="n">
        <f aca="false">SUMIFS(data!$M:$M,data!$C:$C,Vcom_VEst_ess_slc!$A44,data!$F:$F,1,data!$G:$G,0,data!$O:$O,1)</f>
        <v>0</v>
      </c>
      <c r="D44" s="81" t="e">
        <f aca="false">+C44/B44</f>
        <v>#DIV/0!</v>
      </c>
      <c r="E44" s="80" t="n">
        <f aca="false">SUMIFS(data!$K:$K,data!$C:$C,Vcom_VEst_ess_slc!$A44,data!$F:$F,1,data!$O:$O,1)</f>
        <v>0</v>
      </c>
      <c r="F44" s="81" t="e">
        <f aca="false">+E44/C44</f>
        <v>#DIV/0!</v>
      </c>
      <c r="G44" s="84" t="n">
        <f aca="false">COUNTIFS(data!$C:$C,Vcom_VEst_ess_slc!$A44,data!$O:$O,1)</f>
        <v>0</v>
      </c>
      <c r="H44" s="85" t="n">
        <f aca="false">+B44/SUM($B$2:$B$44)</f>
        <v>0</v>
      </c>
    </row>
    <row r="45" customFormat="false" ht="13.2" hidden="false" customHeight="false" outlineLevel="0" collapsed="false">
      <c r="A45" s="4" t="s">
        <v>122</v>
      </c>
      <c r="B45" s="92" t="n">
        <f aca="false">SUM(B2:B44)</f>
        <v>6356.79384396001</v>
      </c>
      <c r="C45" s="92" t="n">
        <f aca="false">SUM(C2:C44)</f>
        <v>5673.72078658001</v>
      </c>
      <c r="D45" s="93" t="n">
        <f aca="false">+C45/B45</f>
        <v>0.892544406166478</v>
      </c>
      <c r="E45" s="92" t="n">
        <f aca="false">SUM(E2:E44)</f>
        <v>6178.24250676968</v>
      </c>
      <c r="F45" s="93" t="n">
        <f aca="false">+E45/C45</f>
        <v>1.08892254997514</v>
      </c>
      <c r="G45" s="94" t="n">
        <f aca="false">SUM(G2:G44)</f>
        <v>1217</v>
      </c>
      <c r="H45" s="95" t="n">
        <f aca="false">+B45/SUM($B$2:$B$44)</f>
        <v>1</v>
      </c>
    </row>
  </sheetData>
  <autoFilter ref="A1:F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3" activeCellId="0" sqref="N3"/>
    </sheetView>
  </sheetViews>
  <sheetFormatPr defaultRowHeight="13.2"/>
  <cols>
    <col collapsed="false" hidden="false" max="1" min="1" style="0" width="4.59183673469388"/>
    <col collapsed="false" hidden="false" max="2" min="2" style="0" width="8.50510204081633"/>
    <col collapsed="false" hidden="false" max="3" min="3" style="0" width="9.04591836734694"/>
    <col collapsed="false" hidden="false" max="4" min="4" style="0" width="6.61224489795918"/>
    <col collapsed="false" hidden="false" max="6" min="5" style="0" width="7.83163265306122"/>
    <col collapsed="false" hidden="false" max="7" min="7" style="0" width="3.23979591836735"/>
    <col collapsed="false" hidden="false" max="8" min="8" style="0" width="4.59183673469388"/>
    <col collapsed="false" hidden="false" max="9" min="9" style="0" width="8.50510204081633"/>
    <col collapsed="false" hidden="false" max="10" min="10" style="0" width="9.04591836734694"/>
    <col collapsed="false" hidden="false" max="11" min="11" style="0" width="6.61224489795918"/>
    <col collapsed="false" hidden="false" max="13" min="12" style="0" width="7.83163265306122"/>
    <col collapsed="false" hidden="false" max="14" min="14" style="0" width="7.56122448979592"/>
    <col collapsed="false" hidden="false" max="1025" min="15" style="0" width="11.3418367346939"/>
  </cols>
  <sheetData>
    <row r="1" customFormat="false" ht="13.2" hidden="false" customHeight="false" outlineLevel="0" collapsed="false">
      <c r="A1" s="4" t="s">
        <v>114</v>
      </c>
      <c r="H1" s="4" t="s">
        <v>115</v>
      </c>
      <c r="N1" s="96" t="s">
        <v>130</v>
      </c>
    </row>
    <row r="2" s="79" customFormat="true" ht="39.6" hidden="false" customHeight="false" outlineLevel="0" collapsed="false">
      <c r="A2" s="79" t="s">
        <v>116</v>
      </c>
      <c r="B2" s="79" t="s">
        <v>131</v>
      </c>
      <c r="C2" s="79" t="s">
        <v>132</v>
      </c>
      <c r="D2" s="79" t="s">
        <v>119</v>
      </c>
      <c r="E2" s="79" t="s">
        <v>120</v>
      </c>
      <c r="F2" s="79" t="s">
        <v>133</v>
      </c>
      <c r="H2" s="79" t="s">
        <v>116</v>
      </c>
      <c r="I2" s="79" t="s">
        <v>131</v>
      </c>
      <c r="J2" s="79" t="s">
        <v>132</v>
      </c>
      <c r="K2" s="79" t="s">
        <v>121</v>
      </c>
      <c r="L2" s="79" t="s">
        <v>120</v>
      </c>
      <c r="M2" s="79" t="s">
        <v>134</v>
      </c>
      <c r="N2" s="97" t="s">
        <v>135</v>
      </c>
    </row>
    <row r="3" customFormat="false" ht="13.2" hidden="false" customHeight="false" outlineLevel="0" collapsed="false">
      <c r="A3" s="20" t="n">
        <v>45</v>
      </c>
      <c r="B3" s="80" t="n">
        <f aca="false">SUMIFS(data!$M:$M,data!$L:$L,Vcom_VEst_dbh!$A3,data!$F:$F,1)</f>
        <v>40.6780098</v>
      </c>
      <c r="C3" s="80" t="n">
        <f aca="false">SUMIFS(data!$K:$K,data!$L:$L,Vcom_VEst_dbh!$A3,data!$F:$F,1)</f>
        <v>22.8124001646851</v>
      </c>
      <c r="D3" s="81" t="n">
        <f aca="false">+C3/B3</f>
        <v>0.560804234937892</v>
      </c>
      <c r="E3" s="82" t="n">
        <f aca="false">COUNTIFS(data!$L:$L,Vcom_VEst_dbh!$A3,data!$F:$F,1)</f>
        <v>20</v>
      </c>
      <c r="F3" s="98" t="n">
        <f aca="false">+C3/E3</f>
        <v>1.14062000823425</v>
      </c>
      <c r="H3" s="20" t="n">
        <v>45</v>
      </c>
      <c r="I3" s="80" t="n">
        <f aca="false">SUMIFS(data!$M:$M,data!$L:$L,Vcom_VEst_dbh!$H3,data!$F:$F,1,data!$C:$C,"AG")</f>
        <v>0</v>
      </c>
      <c r="J3" s="80" t="n">
        <f aca="false">SUMIFS(data!$K:$K,data!$L:$L,Vcom_VEst_dbh!$H3,data!$F:$F,1,data!$C:$C,"AG")</f>
        <v>0</v>
      </c>
      <c r="K3" s="81"/>
      <c r="L3" s="82" t="n">
        <f aca="false">COUNTIFS(data!$L:$L,Vcom_VEst_dbh!$H3,data!$F:$F,1,data!$C:$C,"AG")</f>
        <v>0</v>
      </c>
      <c r="M3" s="98"/>
      <c r="N3" s="99" t="n">
        <f aca="false">-0.084516+10.461316*(A3/100)^2</f>
        <v>2.03390049</v>
      </c>
    </row>
    <row r="4" customFormat="false" ht="13.2" hidden="false" customHeight="false" outlineLevel="0" collapsed="false">
      <c r="A4" s="20" t="n">
        <v>50</v>
      </c>
      <c r="B4" s="80" t="n">
        <f aca="false">SUMIFS(data!$M:$M,data!$L:$L,Vcom_VEst_dbh!$A4,data!$F:$F,1)</f>
        <v>93.640081</v>
      </c>
      <c r="C4" s="80" t="n">
        <f aca="false">SUMIFS(data!$K:$K,data!$L:$L,Vcom_VEst_dbh!$A4,data!$F:$F,1)</f>
        <v>70.4931765362889</v>
      </c>
      <c r="D4" s="81" t="n">
        <f aca="false">+C4/B4</f>
        <v>0.752809862865122</v>
      </c>
      <c r="E4" s="82" t="n">
        <f aca="false">COUNTIFS(data!$L:$L,Vcom_VEst_dbh!$A4,data!$F:$F,1)</f>
        <v>37</v>
      </c>
      <c r="F4" s="98" t="n">
        <f aca="false">+C4/E4</f>
        <v>1.90522098746727</v>
      </c>
      <c r="H4" s="20" t="n">
        <v>50</v>
      </c>
      <c r="I4" s="80" t="n">
        <f aca="false">SUMIFS(data!$M:$M,data!$L:$L,Vcom_VEst_dbh!$H4,data!$F:$F,1,data!$C:$C,"AG")</f>
        <v>0</v>
      </c>
      <c r="J4" s="80" t="n">
        <f aca="false">SUMIFS(data!$K:$K,data!$L:$L,Vcom_VEst_dbh!$H4,data!$F:$F,1,data!$C:$C,"AG")</f>
        <v>0</v>
      </c>
      <c r="K4" s="81"/>
      <c r="L4" s="82" t="n">
        <f aca="false">COUNTIFS(data!$L:$L,Vcom_VEst_dbh!$H4,data!$F:$F,1,data!$C:$C,"AG")</f>
        <v>0</v>
      </c>
      <c r="M4" s="98"/>
      <c r="N4" s="99" t="n">
        <f aca="false">-0.084516+10.461316*(A4/100)^2</f>
        <v>2.530813</v>
      </c>
    </row>
    <row r="5" customFormat="false" ht="13.2" hidden="false" customHeight="false" outlineLevel="0" collapsed="false">
      <c r="A5" s="20" t="n">
        <v>55</v>
      </c>
      <c r="B5" s="80" t="n">
        <f aca="false">SUMIFS(data!$M:$M,data!$L:$L,Vcom_VEst_dbh!$A5,data!$F:$F,1)</f>
        <v>1429.13488976001</v>
      </c>
      <c r="C5" s="80" t="n">
        <f aca="false">SUMIFS(data!$K:$K,data!$L:$L,Vcom_VEst_dbh!$A5,data!$F:$F,1)</f>
        <v>1396.07608319501</v>
      </c>
      <c r="D5" s="81" t="n">
        <f aca="false">+C5/B5</f>
        <v>0.976867959209539</v>
      </c>
      <c r="E5" s="82" t="n">
        <f aca="false">COUNTIFS(data!$L:$L,Vcom_VEst_dbh!$A5,data!$F:$F,1)</f>
        <v>464</v>
      </c>
      <c r="F5" s="98" t="n">
        <f aca="false">+C5/E5</f>
        <v>3.00878466205821</v>
      </c>
      <c r="H5" s="20" t="n">
        <v>55</v>
      </c>
      <c r="I5" s="80" t="n">
        <f aca="false">SUMIFS(data!$M:$M,data!$L:$L,Vcom_VEst_dbh!$H5,data!$F:$F,1,data!$C:$C,"AG")</f>
        <v>637.566642629999</v>
      </c>
      <c r="J5" s="80" t="n">
        <f aca="false">SUMIFS(data!$K:$K,data!$L:$L,Vcom_VEst_dbh!$H5,data!$F:$F,1,data!$C:$C,"AG")</f>
        <v>720.555908255025</v>
      </c>
      <c r="K5" s="81" t="n">
        <f aca="false">+J5/I5</f>
        <v>1.13016563301162</v>
      </c>
      <c r="L5" s="82" t="n">
        <f aca="false">COUNTIFS(data!$L:$L,Vcom_VEst_dbh!$H5,data!$F:$F,1,data!$C:$C,"AG")</f>
        <v>207</v>
      </c>
      <c r="M5" s="98" t="n">
        <f aca="false">+J5/L5</f>
        <v>3.48094641669094</v>
      </c>
      <c r="N5" s="99" t="n">
        <f aca="false">-0.084516+10.461316*(A5/100)^2</f>
        <v>3.08003209</v>
      </c>
    </row>
    <row r="6" customFormat="false" ht="13.2" hidden="false" customHeight="false" outlineLevel="0" collapsed="false">
      <c r="A6" s="20" t="n">
        <v>60</v>
      </c>
      <c r="B6" s="80" t="n">
        <f aca="false">SUMIFS(data!$M:$M,data!$L:$L,Vcom_VEst_dbh!$A6,data!$F:$F,1)</f>
        <v>2017.49365248001</v>
      </c>
      <c r="C6" s="80" t="n">
        <f aca="false">SUMIFS(data!$K:$K,data!$L:$L,Vcom_VEst_dbh!$A6,data!$F:$F,1)</f>
        <v>1822.39210963451</v>
      </c>
      <c r="D6" s="81" t="n">
        <f aca="false">+C6/B6</f>
        <v>0.903295089624857</v>
      </c>
      <c r="E6" s="82" t="n">
        <f aca="false">COUNTIFS(data!$L:$L,Vcom_VEst_dbh!$A6,data!$F:$F,1)</f>
        <v>548</v>
      </c>
      <c r="F6" s="98" t="n">
        <f aca="false">+C6/E6</f>
        <v>3.32553304677831</v>
      </c>
      <c r="H6" s="20" t="n">
        <v>60</v>
      </c>
      <c r="I6" s="80" t="n">
        <f aca="false">SUMIFS(data!$M:$M,data!$L:$L,Vcom_VEst_dbh!$H6,data!$F:$F,1,data!$C:$C,"AG")</f>
        <v>1122.8751168</v>
      </c>
      <c r="J6" s="80" t="n">
        <f aca="false">SUMIFS(data!$K:$K,data!$L:$L,Vcom_VEst_dbh!$H6,data!$F:$F,1,data!$C:$C,"AG")</f>
        <v>1144.78776285823</v>
      </c>
      <c r="K6" s="81" t="n">
        <f aca="false">+J6/I6</f>
        <v>1.01951476680744</v>
      </c>
      <c r="L6" s="82" t="n">
        <f aca="false">COUNTIFS(data!$L:$L,Vcom_VEst_dbh!$H6,data!$F:$F,1,data!$C:$C,"AG")</f>
        <v>305</v>
      </c>
      <c r="M6" s="98" t="n">
        <f aca="false">+J6/L6</f>
        <v>3.75340250117453</v>
      </c>
      <c r="N6" s="99" t="n">
        <f aca="false">-0.084516+10.461316*(A6/100)^2</f>
        <v>3.68155776</v>
      </c>
    </row>
    <row r="7" customFormat="false" ht="13.2" hidden="false" customHeight="false" outlineLevel="0" collapsed="false">
      <c r="A7" s="20" t="n">
        <v>65</v>
      </c>
      <c r="B7" s="80" t="n">
        <f aca="false">SUMIFS(data!$M:$M,data!$L:$L,Vcom_VEst_dbh!$A7,data!$F:$F,1)</f>
        <v>2280.41514526002</v>
      </c>
      <c r="C7" s="80" t="n">
        <f aca="false">SUMIFS(data!$K:$K,data!$L:$L,Vcom_VEst_dbh!$A7,data!$F:$F,1)</f>
        <v>2161.35004711341</v>
      </c>
      <c r="D7" s="81" t="n">
        <f aca="false">+C7/B7</f>
        <v>0.947787972556621</v>
      </c>
      <c r="E7" s="82" t="n">
        <f aca="false">COUNTIFS(data!$L:$L,Vcom_VEst_dbh!$A7,data!$F:$F,1)</f>
        <v>526</v>
      </c>
      <c r="F7" s="98" t="n">
        <f aca="false">+C7/E7</f>
        <v>4.10903050782017</v>
      </c>
      <c r="H7" s="20" t="n">
        <v>65</v>
      </c>
      <c r="I7" s="80" t="n">
        <f aca="false">SUMIFS(data!$M:$M,data!$L:$L,Vcom_VEst_dbh!$H7,data!$F:$F,1,data!$C:$C,"AG")</f>
        <v>1339.63551309</v>
      </c>
      <c r="J7" s="80" t="n">
        <f aca="false">SUMIFS(data!$K:$K,data!$L:$L,Vcom_VEst_dbh!$H7,data!$F:$F,1,data!$C:$C,"AG")</f>
        <v>1370.34975642617</v>
      </c>
      <c r="K7" s="81" t="n">
        <f aca="false">+J7/I7</f>
        <v>1.02292731346404</v>
      </c>
      <c r="L7" s="82" t="n">
        <f aca="false">COUNTIFS(data!$L:$L,Vcom_VEst_dbh!$H7,data!$F:$F,1,data!$C:$C,"AG")</f>
        <v>309</v>
      </c>
      <c r="M7" s="98" t="n">
        <f aca="false">+J7/L7</f>
        <v>4.43478885574813</v>
      </c>
      <c r="N7" s="99" t="n">
        <f aca="false">-0.084516+10.461316*(A7/100)^2</f>
        <v>4.33539001</v>
      </c>
    </row>
    <row r="8" customFormat="false" ht="13.2" hidden="false" customHeight="false" outlineLevel="0" collapsed="false">
      <c r="A8" s="20" t="n">
        <v>70</v>
      </c>
      <c r="B8" s="80" t="n">
        <f aca="false">SUMIFS(data!$M:$M,data!$L:$L,Vcom_VEst_dbh!$A8,data!$F:$F,1)</f>
        <v>2838.38073691998</v>
      </c>
      <c r="C8" s="80" t="n">
        <f aca="false">SUMIFS(data!$K:$K,data!$L:$L,Vcom_VEst_dbh!$A8,data!$F:$F,1)</f>
        <v>2740.41684805334</v>
      </c>
      <c r="D8" s="81" t="n">
        <f aca="false">+C8/B8</f>
        <v>0.965485994323318</v>
      </c>
      <c r="E8" s="82" t="n">
        <f aca="false">COUNTIFS(data!$L:$L,Vcom_VEst_dbh!$A8,data!$F:$F,1)</f>
        <v>563</v>
      </c>
      <c r="F8" s="98" t="n">
        <f aca="false">+C8/E8</f>
        <v>4.86752548499705</v>
      </c>
      <c r="H8" s="20" t="n">
        <v>70</v>
      </c>
      <c r="I8" s="80" t="n">
        <f aca="false">SUMIFS(data!$M:$M,data!$L:$L,Vcom_VEst_dbh!$H8,data!$F:$F,1,data!$C:$C,"AG")</f>
        <v>1825.03344007999</v>
      </c>
      <c r="J8" s="80" t="n">
        <f aca="false">SUMIFS(data!$K:$K,data!$L:$L,Vcom_VEst_dbh!$H8,data!$F:$F,1,data!$C:$C,"AG")</f>
        <v>1899.8376307132</v>
      </c>
      <c r="K8" s="81" t="n">
        <f aca="false">+J8/I8</f>
        <v>1.04098784657334</v>
      </c>
      <c r="L8" s="82" t="n">
        <f aca="false">COUNTIFS(data!$L:$L,Vcom_VEst_dbh!$H8,data!$F:$F,1,data!$C:$C,"AG")</f>
        <v>362</v>
      </c>
      <c r="M8" s="98" t="n">
        <f aca="false">+J8/L8</f>
        <v>5.24817025058894</v>
      </c>
      <c r="N8" s="99" t="n">
        <f aca="false">-0.084516+10.461316*(A8/100)^2</f>
        <v>5.04152884</v>
      </c>
    </row>
    <row r="9" customFormat="false" ht="13.2" hidden="false" customHeight="false" outlineLevel="0" collapsed="false">
      <c r="A9" s="20" t="n">
        <v>75</v>
      </c>
      <c r="B9" s="80" t="n">
        <f aca="false">SUMIFS(data!$M:$M,data!$L:$L,Vcom_VEst_dbh!$A9,data!$F:$F,1)</f>
        <v>2209.79018925002</v>
      </c>
      <c r="C9" s="80" t="n">
        <f aca="false">SUMIFS(data!$K:$K,data!$L:$L,Vcom_VEst_dbh!$A9,data!$F:$F,1)</f>
        <v>1997.67550459569</v>
      </c>
      <c r="D9" s="81" t="n">
        <f aca="false">+C9/B9</f>
        <v>0.904011391811672</v>
      </c>
      <c r="E9" s="82" t="n">
        <f aca="false">COUNTIFS(data!$L:$L,Vcom_VEst_dbh!$A9,data!$F:$F,1)</f>
        <v>381</v>
      </c>
      <c r="F9" s="98" t="n">
        <f aca="false">+C9/E9</f>
        <v>5.24324279421441</v>
      </c>
      <c r="H9" s="20" t="n">
        <v>75</v>
      </c>
      <c r="I9" s="80" t="n">
        <f aca="false">SUMIFS(data!$M:$M,data!$L:$L,Vcom_VEst_dbh!$H9,data!$F:$F,1,data!$C:$C,"AG")</f>
        <v>1467.39348525001</v>
      </c>
      <c r="J9" s="80" t="n">
        <f aca="false">SUMIFS(data!$K:$K,data!$L:$L,Vcom_VEst_dbh!$H9,data!$F:$F,1,data!$C:$C,"AG")</f>
        <v>1388.08066974358</v>
      </c>
      <c r="K9" s="81" t="n">
        <f aca="false">+J9/I9</f>
        <v>0.945949865319928</v>
      </c>
      <c r="L9" s="82" t="n">
        <f aca="false">COUNTIFS(data!$L:$L,Vcom_VEst_dbh!$H9,data!$F:$F,1,data!$C:$C,"AG")</f>
        <v>253</v>
      </c>
      <c r="M9" s="98" t="n">
        <f aca="false">+J9/L9</f>
        <v>5.48648486064658</v>
      </c>
      <c r="N9" s="99" t="n">
        <f aca="false">-0.084516+10.461316*(A9/100)^2</f>
        <v>5.79997425</v>
      </c>
    </row>
    <row r="10" customFormat="false" ht="13.2" hidden="false" customHeight="false" outlineLevel="0" collapsed="false">
      <c r="A10" s="20" t="n">
        <v>80</v>
      </c>
      <c r="B10" s="80" t="n">
        <f aca="false">SUMIFS(data!$M:$M,data!$L:$L,Vcom_VEst_dbh!$A10,data!$F:$F,1)</f>
        <v>2485.63306624001</v>
      </c>
      <c r="C10" s="80" t="n">
        <f aca="false">SUMIFS(data!$K:$K,data!$L:$L,Vcom_VEst_dbh!$A10,data!$F:$F,1)</f>
        <v>2337.70566764725</v>
      </c>
      <c r="D10" s="81" t="n">
        <f aca="false">+C10/B10</f>
        <v>0.940487033021118</v>
      </c>
      <c r="E10" s="82" t="n">
        <f aca="false">COUNTIFS(data!$L:$L,Vcom_VEst_dbh!$A10,data!$F:$F,1)</f>
        <v>376</v>
      </c>
      <c r="F10" s="98" t="n">
        <f aca="false">+C10/E10</f>
        <v>6.21730230757249</v>
      </c>
      <c r="H10" s="20" t="n">
        <v>80</v>
      </c>
      <c r="I10" s="80" t="n">
        <f aca="false">SUMIFS(data!$M:$M,data!$L:$L,Vcom_VEst_dbh!$H10,data!$F:$F,1,data!$C:$C,"AG")</f>
        <v>1758.45317984001</v>
      </c>
      <c r="J10" s="80" t="n">
        <f aca="false">SUMIFS(data!$K:$K,data!$L:$L,Vcom_VEst_dbh!$H10,data!$F:$F,1,data!$C:$C,"AG")</f>
        <v>1703.07665903594</v>
      </c>
      <c r="K10" s="81" t="n">
        <f aca="false">+J10/I10</f>
        <v>0.968508390533829</v>
      </c>
      <c r="L10" s="82" t="n">
        <f aca="false">COUNTIFS(data!$L:$L,Vcom_VEst_dbh!$H10,data!$F:$F,1,data!$C:$C,"AG")</f>
        <v>266</v>
      </c>
      <c r="M10" s="98" t="n">
        <f aca="false">+J10/L10</f>
        <v>6.40254383096217</v>
      </c>
      <c r="N10" s="99" t="n">
        <f aca="false">-0.084516+10.461316*(A10/100)^2</f>
        <v>6.61072624</v>
      </c>
    </row>
    <row r="11" customFormat="false" ht="13.2" hidden="false" customHeight="false" outlineLevel="0" collapsed="false">
      <c r="A11" s="20" t="n">
        <v>85</v>
      </c>
      <c r="B11" s="80" t="n">
        <f aca="false">SUMIFS(data!$M:$M,data!$L:$L,Vcom_VEst_dbh!$A11,data!$F:$F,1)</f>
        <v>1420.0191139</v>
      </c>
      <c r="C11" s="80" t="n">
        <f aca="false">SUMIFS(data!$K:$K,data!$L:$L,Vcom_VEst_dbh!$A11,data!$F:$F,1)</f>
        <v>1256.27083027232</v>
      </c>
      <c r="D11" s="81" t="n">
        <f aca="false">+C11/B11</f>
        <v>0.884685859489628</v>
      </c>
      <c r="E11" s="82" t="n">
        <f aca="false">COUNTIFS(data!$L:$L,Vcom_VEst_dbh!$A11,data!$F:$F,1)</f>
        <v>190</v>
      </c>
      <c r="F11" s="98" t="n">
        <f aca="false">+C11/E11</f>
        <v>6.61195173827539</v>
      </c>
      <c r="H11" s="20" t="n">
        <v>85</v>
      </c>
      <c r="I11" s="80" t="n">
        <f aca="false">SUMIFS(data!$M:$M,data!$L:$L,Vcom_VEst_dbh!$H11,data!$F:$F,1,data!$C:$C,"AG")</f>
        <v>979.065810109999</v>
      </c>
      <c r="J11" s="80" t="n">
        <f aca="false">SUMIFS(data!$K:$K,data!$L:$L,Vcom_VEst_dbh!$H11,data!$F:$F,1,data!$C:$C,"AG")</f>
        <v>876.693238609849</v>
      </c>
      <c r="K11" s="81" t="n">
        <f aca="false">+J11/I11</f>
        <v>0.895438518592895</v>
      </c>
      <c r="L11" s="82" t="n">
        <f aca="false">COUNTIFS(data!$L:$L,Vcom_VEst_dbh!$H11,data!$F:$F,1,data!$C:$C,"AG")</f>
        <v>131</v>
      </c>
      <c r="M11" s="98" t="n">
        <f aca="false">+J11/L11</f>
        <v>6.69231479854847</v>
      </c>
      <c r="N11" s="99" t="n">
        <f aca="false">-0.084516+10.461316*(A11/100)^2</f>
        <v>7.47378481</v>
      </c>
    </row>
    <row r="12" customFormat="false" ht="13.2" hidden="false" customHeight="false" outlineLevel="0" collapsed="false">
      <c r="A12" s="20" t="n">
        <v>90</v>
      </c>
      <c r="B12" s="80" t="n">
        <f aca="false">SUMIFS(data!$M:$M,data!$L:$L,Vcom_VEst_dbh!$A12,data!$F:$F,1)</f>
        <v>1392.59889336</v>
      </c>
      <c r="C12" s="80" t="n">
        <f aca="false">SUMIFS(data!$K:$K,data!$L:$L,Vcom_VEst_dbh!$A12,data!$F:$F,1)</f>
        <v>1177.47842988323</v>
      </c>
      <c r="D12" s="81" t="n">
        <f aca="false">+C12/B12</f>
        <v>0.845525898015231</v>
      </c>
      <c r="E12" s="82" t="n">
        <f aca="false">COUNTIFS(data!$L:$L,Vcom_VEst_dbh!$A12,data!$F:$F,1)</f>
        <v>166</v>
      </c>
      <c r="F12" s="98" t="n">
        <f aca="false">+C12/E12</f>
        <v>7.09324355351345</v>
      </c>
      <c r="H12" s="20" t="n">
        <v>90</v>
      </c>
      <c r="I12" s="80" t="n">
        <f aca="false">SUMIFS(data!$M:$M,data!$L:$L,Vcom_VEst_dbh!$H12,data!$F:$F,1,data!$C:$C,"AG")</f>
        <v>1040.25459504</v>
      </c>
      <c r="J12" s="80" t="n">
        <f aca="false">SUMIFS(data!$K:$K,data!$L:$L,Vcom_VEst_dbh!$H12,data!$F:$F,1,data!$C:$C,"AG")</f>
        <v>899.080267129238</v>
      </c>
      <c r="K12" s="81" t="n">
        <f aca="false">+J12/I12</f>
        <v>0.864288676460654</v>
      </c>
      <c r="L12" s="82" t="n">
        <f aca="false">COUNTIFS(data!$L:$L,Vcom_VEst_dbh!$H12,data!$F:$F,1,data!$C:$C,"AG")</f>
        <v>124</v>
      </c>
      <c r="M12" s="98" t="n">
        <f aca="false">+J12/L12</f>
        <v>7.25064731555837</v>
      </c>
      <c r="N12" s="99" t="n">
        <f aca="false">-0.084516+10.461316*(A12/100)^2</f>
        <v>8.38914996</v>
      </c>
    </row>
    <row r="13" customFormat="false" ht="13.2" hidden="false" customHeight="false" outlineLevel="0" collapsed="false">
      <c r="A13" s="20" t="n">
        <v>95</v>
      </c>
      <c r="B13" s="80" t="n">
        <f aca="false">SUMIFS(data!$M:$M,data!$L:$L,Vcom_VEst_dbh!$A13,data!$F:$F,1)</f>
        <v>1122.8186028</v>
      </c>
      <c r="C13" s="80" t="n">
        <f aca="false">SUMIFS(data!$K:$K,data!$L:$L,Vcom_VEst_dbh!$A13,data!$F:$F,1)</f>
        <v>845.294394484005</v>
      </c>
      <c r="D13" s="81" t="n">
        <f aca="false">+C13/B13</f>
        <v>0.752832552271646</v>
      </c>
      <c r="E13" s="82" t="n">
        <f aca="false">COUNTIFS(data!$L:$L,Vcom_VEst_dbh!$A13,data!$F:$F,1)</f>
        <v>120</v>
      </c>
      <c r="F13" s="98" t="n">
        <f aca="false">+C13/E13</f>
        <v>7.04411995403338</v>
      </c>
      <c r="H13" s="20" t="n">
        <v>95</v>
      </c>
      <c r="I13" s="80" t="n">
        <f aca="false">SUMIFS(data!$M:$M,data!$L:$L,Vcom_VEst_dbh!$H13,data!$F:$F,1,data!$C:$C,"AG")</f>
        <v>804.686665339998</v>
      </c>
      <c r="J13" s="80" t="n">
        <f aca="false">SUMIFS(data!$K:$K,data!$L:$L,Vcom_VEst_dbh!$H13,data!$F:$F,1,data!$C:$C,"AG")</f>
        <v>636.20498856599</v>
      </c>
      <c r="K13" s="81" t="n">
        <f aca="false">+J13/I13</f>
        <v>0.790624495184319</v>
      </c>
      <c r="L13" s="82" t="n">
        <f aca="false">COUNTIFS(data!$L:$L,Vcom_VEst_dbh!$H13,data!$F:$F,1,data!$C:$C,"AG")</f>
        <v>86</v>
      </c>
      <c r="M13" s="98" t="n">
        <f aca="false">+J13/L13</f>
        <v>7.39773242518593</v>
      </c>
      <c r="N13" s="99" t="n">
        <f aca="false">-0.084516+10.461316*(A13/100)^2</f>
        <v>9.35682169</v>
      </c>
    </row>
    <row r="14" customFormat="false" ht="13.2" hidden="false" customHeight="false" outlineLevel="0" collapsed="false">
      <c r="A14" s="20" t="n">
        <v>100</v>
      </c>
      <c r="B14" s="80" t="n">
        <f aca="false">SUMIFS(data!$M:$M,data!$L:$L,Vcom_VEst_dbh!$A14,data!$F:$F,1)</f>
        <v>1172.5784</v>
      </c>
      <c r="C14" s="80" t="n">
        <f aca="false">SUMIFS(data!$K:$K,data!$L:$L,Vcom_VEst_dbh!$A14,data!$F:$F,1)</f>
        <v>996.831786483665</v>
      </c>
      <c r="D14" s="81" t="n">
        <f aca="false">+C14/B14</f>
        <v>0.850119519926058</v>
      </c>
      <c r="E14" s="82" t="n">
        <f aca="false">COUNTIFS(data!$L:$L,Vcom_VEst_dbh!$A14,data!$F:$F,1)</f>
        <v>113</v>
      </c>
      <c r="F14" s="98" t="n">
        <f aca="false">+C14/E14</f>
        <v>8.82152023436872</v>
      </c>
      <c r="H14" s="20" t="n">
        <v>100</v>
      </c>
      <c r="I14" s="80" t="n">
        <f aca="false">SUMIFS(data!$M:$M,data!$L:$L,Vcom_VEst_dbh!$H14,data!$F:$F,1,data!$C:$C,"AG")</f>
        <v>788.6368</v>
      </c>
      <c r="J14" s="80" t="n">
        <f aca="false">SUMIFS(data!$K:$K,data!$L:$L,Vcom_VEst_dbh!$H14,data!$F:$F,1,data!$C:$C,"AG")</f>
        <v>694.794552728102</v>
      </c>
      <c r="K14" s="81" t="n">
        <f aca="false">+J14/I14</f>
        <v>0.881007014544721</v>
      </c>
      <c r="L14" s="82" t="n">
        <f aca="false">COUNTIFS(data!$L:$L,Vcom_VEst_dbh!$H14,data!$F:$F,1,data!$C:$C,"AG")</f>
        <v>76</v>
      </c>
      <c r="M14" s="98" t="n">
        <f aca="false">+J14/L14</f>
        <v>9.14203358852766</v>
      </c>
      <c r="N14" s="99" t="n">
        <f aca="false">-0.084516+10.461316*(A14/100)^2</f>
        <v>10.3768</v>
      </c>
    </row>
    <row r="15" customFormat="false" ht="13.2" hidden="false" customHeight="false" outlineLevel="0" collapsed="false">
      <c r="A15" s="20" t="n">
        <v>105</v>
      </c>
      <c r="B15" s="80" t="n">
        <f aca="false">SUMIFS(data!$M:$M,data!$L:$L,Vcom_VEst_dbh!$A15,data!$F:$F,1)</f>
        <v>183.18535824</v>
      </c>
      <c r="C15" s="80" t="n">
        <f aca="false">SUMIFS(data!$K:$K,data!$L:$L,Vcom_VEst_dbh!$A15,data!$F:$F,1)</f>
        <v>128.681323697089</v>
      </c>
      <c r="D15" s="81" t="n">
        <f aca="false">+C15/B15</f>
        <v>0.702465114752772</v>
      </c>
      <c r="E15" s="82" t="n">
        <f aca="false">COUNTIFS(data!$L:$L,Vcom_VEst_dbh!$A15,data!$F:$F,1)</f>
        <v>16</v>
      </c>
      <c r="F15" s="98" t="n">
        <f aca="false">+C15/E15</f>
        <v>8.04258273106808</v>
      </c>
      <c r="H15" s="20" t="n">
        <v>105</v>
      </c>
      <c r="I15" s="80" t="n">
        <f aca="false">SUMIFS(data!$M:$M,data!$L:$L,Vcom_VEst_dbh!$H15,data!$F:$F,1,data!$C:$C,"AG")</f>
        <v>137.38901868</v>
      </c>
      <c r="J15" s="80" t="n">
        <f aca="false">SUMIFS(data!$K:$K,data!$L:$L,Vcom_VEst_dbh!$H15,data!$F:$F,1,data!$C:$C,"AG")</f>
        <v>85.0681244137207</v>
      </c>
      <c r="K15" s="81" t="n">
        <f aca="false">+J15/I15</f>
        <v>0.619177029074335</v>
      </c>
      <c r="L15" s="82" t="n">
        <f aca="false">COUNTIFS(data!$L:$L,Vcom_VEst_dbh!$H15,data!$F:$F,1,data!$C:$C,"AG")</f>
        <v>12</v>
      </c>
      <c r="M15" s="98" t="n">
        <f aca="false">+J15/L15</f>
        <v>7.08901036781006</v>
      </c>
      <c r="N15" s="99" t="n">
        <f aca="false">-0.084516+10.461316*(A15/100)^2</f>
        <v>11.44908489</v>
      </c>
    </row>
    <row r="16" customFormat="false" ht="13.2" hidden="false" customHeight="false" outlineLevel="0" collapsed="false">
      <c r="A16" s="20" t="n">
        <v>110</v>
      </c>
      <c r="B16" s="80" t="n">
        <f aca="false">SUMIFS(data!$M:$M,data!$L:$L,Vcom_VEst_dbh!$A16,data!$F:$F,1)</f>
        <v>238.89985084</v>
      </c>
      <c r="C16" s="80" t="n">
        <f aca="false">SUMIFS(data!$K:$K,data!$L:$L,Vcom_VEst_dbh!$A16,data!$F:$F,1)</f>
        <v>164.137024226238</v>
      </c>
      <c r="D16" s="81" t="n">
        <f aca="false">+C16/B16</f>
        <v>0.687053690695549</v>
      </c>
      <c r="E16" s="82" t="n">
        <f aca="false">COUNTIFS(data!$L:$L,Vcom_VEst_dbh!$A16,data!$F:$F,1)</f>
        <v>19</v>
      </c>
      <c r="F16" s="98" t="n">
        <f aca="false">+C16/E16</f>
        <v>8.63879074874938</v>
      </c>
      <c r="H16" s="20" t="n">
        <v>110</v>
      </c>
      <c r="I16" s="80" t="n">
        <f aca="false">SUMIFS(data!$M:$M,data!$L:$L,Vcom_VEst_dbh!$H16,data!$F:$F,1,data!$C:$C,"AG")</f>
        <v>138.31043996</v>
      </c>
      <c r="J16" s="80" t="n">
        <f aca="false">SUMIFS(data!$K:$K,data!$L:$L,Vcom_VEst_dbh!$H16,data!$F:$F,1,data!$C:$C,"AG")</f>
        <v>86.9045031294685</v>
      </c>
      <c r="K16" s="81" t="n">
        <f aca="false">+J16/I16</f>
        <v>0.628329308724646</v>
      </c>
      <c r="L16" s="82" t="n">
        <f aca="false">COUNTIFS(data!$L:$L,Vcom_VEst_dbh!$H16,data!$F:$F,1,data!$C:$C,"AG")</f>
        <v>11</v>
      </c>
      <c r="M16" s="98" t="n">
        <f aca="false">+J16/L16</f>
        <v>7.90040937540623</v>
      </c>
      <c r="N16" s="99" t="n">
        <f aca="false">-0.084516+10.461316*(A16/100)^2</f>
        <v>12.57367636</v>
      </c>
    </row>
    <row r="17" customFormat="false" ht="13.2" hidden="false" customHeight="false" outlineLevel="0" collapsed="false">
      <c r="A17" s="20" t="n">
        <v>115</v>
      </c>
      <c r="B17" s="80" t="n">
        <f aca="false">SUMIFS(data!$M:$M,data!$L:$L,Vcom_VEst_dbh!$A17,data!$F:$F,1)</f>
        <v>123.75516969</v>
      </c>
      <c r="C17" s="80" t="n">
        <f aca="false">SUMIFS(data!$K:$K,data!$L:$L,Vcom_VEst_dbh!$A17,data!$F:$F,1)</f>
        <v>70.2898369517854</v>
      </c>
      <c r="D17" s="81" t="n">
        <f aca="false">+C17/B17</f>
        <v>0.567974955130017</v>
      </c>
      <c r="E17" s="82" t="n">
        <f aca="false">COUNTIFS(data!$L:$L,Vcom_VEst_dbh!$A17,data!$F:$F,1)</f>
        <v>9</v>
      </c>
      <c r="F17" s="98" t="n">
        <f aca="false">+C17/E17</f>
        <v>7.80998188353171</v>
      </c>
      <c r="H17" s="20" t="n">
        <v>115</v>
      </c>
      <c r="I17" s="80" t="n">
        <f aca="false">SUMIFS(data!$M:$M,data!$L:$L,Vcom_VEst_dbh!$H17,data!$F:$F,1,data!$C:$C,"AG")</f>
        <v>96.25402087</v>
      </c>
      <c r="J17" s="80" t="n">
        <f aca="false">SUMIFS(data!$K:$K,data!$L:$L,Vcom_VEst_dbh!$H17,data!$F:$F,1,data!$C:$C,"AG")</f>
        <v>58.013553149077</v>
      </c>
      <c r="K17" s="81" t="n">
        <f aca="false">+J17/I17</f>
        <v>0.602713036034409</v>
      </c>
      <c r="L17" s="82" t="n">
        <f aca="false">COUNTIFS(data!$L:$L,Vcom_VEst_dbh!$H17,data!$F:$F,1,data!$C:$C,"AG")</f>
        <v>7</v>
      </c>
      <c r="M17" s="98" t="n">
        <f aca="false">+J17/L17</f>
        <v>8.28765044986815</v>
      </c>
      <c r="N17" s="99" t="n">
        <f aca="false">-0.084516+10.461316*(A17/100)^2</f>
        <v>13.75057441</v>
      </c>
    </row>
    <row r="18" customFormat="false" ht="13.2" hidden="false" customHeight="false" outlineLevel="0" collapsed="false">
      <c r="A18" s="20" t="n">
        <v>120</v>
      </c>
      <c r="B18" s="80" t="n">
        <f aca="false">SUMIFS(data!$M:$M,data!$L:$L,Vcom_VEst_dbh!$A18,data!$F:$F,1)</f>
        <v>209.71690656</v>
      </c>
      <c r="C18" s="80" t="n">
        <f aca="false">SUMIFS(data!$K:$K,data!$L:$L,Vcom_VEst_dbh!$A18,data!$F:$F,1)</f>
        <v>170.70554468618</v>
      </c>
      <c r="D18" s="81" t="n">
        <f aca="false">+C18/B18</f>
        <v>0.813980844397689</v>
      </c>
      <c r="E18" s="82" t="n">
        <f aca="false">COUNTIFS(data!$L:$L,Vcom_VEst_dbh!$A18,data!$F:$F,1)</f>
        <v>14</v>
      </c>
      <c r="F18" s="98" t="n">
        <f aca="false">+C18/E18</f>
        <v>12.19325319187</v>
      </c>
      <c r="H18" s="20" t="n">
        <v>120</v>
      </c>
      <c r="I18" s="80" t="n">
        <f aca="false">SUMIFS(data!$M:$M,data!$L:$L,Vcom_VEst_dbh!$H18,data!$F:$F,1,data!$C:$C,"AG")</f>
        <v>119.83823232</v>
      </c>
      <c r="J18" s="80" t="n">
        <f aca="false">SUMIFS(data!$K:$K,data!$L:$L,Vcom_VEst_dbh!$H18,data!$F:$F,1,data!$C:$C,"AG")</f>
        <v>80.0844981776068</v>
      </c>
      <c r="K18" s="81" t="n">
        <f aca="false">+J18/I18</f>
        <v>0.668271691155789</v>
      </c>
      <c r="L18" s="82" t="n">
        <f aca="false">COUNTIFS(data!$L:$L,Vcom_VEst_dbh!$H18,data!$F:$F,1,data!$C:$C,"AG")</f>
        <v>8</v>
      </c>
      <c r="M18" s="98" t="n">
        <f aca="false">+J18/L18</f>
        <v>10.0105622722008</v>
      </c>
      <c r="N18" s="99" t="n">
        <f aca="false">-0.084516+10.461316*(A18/100)^2</f>
        <v>14.97977904</v>
      </c>
    </row>
    <row r="19" customFormat="false" ht="13.2" hidden="false" customHeight="false" outlineLevel="0" collapsed="false">
      <c r="A19" s="20" t="n">
        <v>125</v>
      </c>
      <c r="B19" s="80" t="n">
        <f aca="false">SUMIFS(data!$M:$M,data!$L:$L,Vcom_VEst_dbh!$A19,data!$F:$F,1)</f>
        <v>16.26129025</v>
      </c>
      <c r="C19" s="80" t="n">
        <f aca="false">SUMIFS(data!$K:$K,data!$L:$L,Vcom_VEst_dbh!$A19,data!$F:$F,1)</f>
        <v>8.45465414934085</v>
      </c>
      <c r="D19" s="81" t="n">
        <f aca="false">+C19/B19</f>
        <v>0.51992517317873</v>
      </c>
      <c r="E19" s="82" t="n">
        <f aca="false">COUNTIFS(data!$L:$L,Vcom_VEst_dbh!$A19,data!$F:$F,1)</f>
        <v>1</v>
      </c>
      <c r="F19" s="98" t="n">
        <f aca="false">+C19/E19</f>
        <v>8.45465414934085</v>
      </c>
      <c r="H19" s="20" t="n">
        <v>125</v>
      </c>
      <c r="I19" s="80" t="n">
        <f aca="false">SUMIFS(data!$M:$M,data!$L:$L,Vcom_VEst_dbh!$H19,data!$F:$F,1,data!$C:$C,"AG")</f>
        <v>16.26129025</v>
      </c>
      <c r="J19" s="80" t="n">
        <f aca="false">SUMIFS(data!$K:$K,data!$L:$L,Vcom_VEst_dbh!$H19,data!$F:$F,1,data!$C:$C,"AG")</f>
        <v>8.45465414934085</v>
      </c>
      <c r="K19" s="81" t="n">
        <f aca="false">+J19/I19</f>
        <v>0.51992517317873</v>
      </c>
      <c r="L19" s="82" t="n">
        <f aca="false">COUNTIFS(data!$L:$L,Vcom_VEst_dbh!$H19,data!$F:$F,1,data!$C:$C,"AG")</f>
        <v>1</v>
      </c>
      <c r="M19" s="98" t="n">
        <f aca="false">+J19/L19</f>
        <v>8.45465414934085</v>
      </c>
      <c r="N19" s="99" t="n">
        <f aca="false">-0.084516+10.461316*(A19/100)^2</f>
        <v>16.26129025</v>
      </c>
    </row>
    <row r="21" customFormat="false" ht="13.2" hidden="false" customHeight="false" outlineLevel="0" collapsed="false">
      <c r="A21" s="1" t="s">
        <v>122</v>
      </c>
      <c r="B21" s="80" t="n">
        <f aca="false">SUM(B3:B19)</f>
        <v>19274.9993563501</v>
      </c>
      <c r="C21" s="80" t="n">
        <f aca="false">SUM(C3:C19)</f>
        <v>17367.065661774</v>
      </c>
      <c r="D21" s="81" t="n">
        <f aca="false">+C21/B21</f>
        <v>0.901015109816465</v>
      </c>
      <c r="E21" s="0" t="n">
        <f aca="false">SUM(E3:E19)</f>
        <v>3563</v>
      </c>
      <c r="I21" s="80" t="n">
        <f aca="false">SUM(I3:I19)</f>
        <v>12271.65425026</v>
      </c>
      <c r="J21" s="80" t="n">
        <f aca="false">SUM(J3:J19)</f>
        <v>11651.9867670845</v>
      </c>
      <c r="K21" s="81" t="n">
        <f aca="false">+J21/I21</f>
        <v>0.949504160519977</v>
      </c>
      <c r="L21" s="0" t="n">
        <f aca="false">SUM(L3:L19)</f>
        <v>2158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FFFF00"/>
    <pageSetUpPr fitToPage="false"/>
  </sheetPr>
  <dimension ref="A1:N21"/>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B3" activeCellId="0" sqref="B3"/>
    </sheetView>
  </sheetViews>
  <sheetFormatPr defaultRowHeight="13.2"/>
  <cols>
    <col collapsed="false" hidden="false" max="1" min="1" style="0" width="4.59183673469388"/>
    <col collapsed="false" hidden="false" max="2" min="2" style="0" width="8.50510204081633"/>
    <col collapsed="false" hidden="false" max="3" min="3" style="0" width="9.04591836734694"/>
    <col collapsed="false" hidden="false" max="4" min="4" style="0" width="6.61224489795918"/>
    <col collapsed="false" hidden="false" max="6" min="5" style="0" width="7.83163265306122"/>
    <col collapsed="false" hidden="false" max="7" min="7" style="0" width="3.64285714285714"/>
    <col collapsed="false" hidden="false" max="8" min="8" style="0" width="4.59183673469388"/>
    <col collapsed="false" hidden="false" max="9" min="9" style="0" width="8.50510204081633"/>
    <col collapsed="false" hidden="false" max="10" min="10" style="0" width="9.04591836734694"/>
    <col collapsed="false" hidden="false" max="11" min="11" style="0" width="6.61224489795918"/>
    <col collapsed="false" hidden="false" max="12" min="12" style="0" width="7.83163265306122"/>
    <col collapsed="false" hidden="false" max="13" min="13" style="0" width="7.56122448979592"/>
    <col collapsed="false" hidden="false" max="14" min="14" style="0" width="6.0765306122449"/>
    <col collapsed="false" hidden="false" max="1025" min="15" style="0" width="11.3418367346939"/>
  </cols>
  <sheetData>
    <row r="1" customFormat="false" ht="13.2" hidden="false" customHeight="false" outlineLevel="0" collapsed="false">
      <c r="A1" s="4" t="s">
        <v>114</v>
      </c>
      <c r="H1" s="4" t="s">
        <v>115</v>
      </c>
      <c r="N1" s="96" t="s">
        <v>130</v>
      </c>
    </row>
    <row r="2" s="79" customFormat="true" ht="39.6" hidden="false" customHeight="false" outlineLevel="0" collapsed="false">
      <c r="A2" s="79" t="s">
        <v>116</v>
      </c>
      <c r="B2" s="79" t="s">
        <v>131</v>
      </c>
      <c r="C2" s="79" t="s">
        <v>132</v>
      </c>
      <c r="D2" s="79" t="s">
        <v>119</v>
      </c>
      <c r="E2" s="79" t="s">
        <v>120</v>
      </c>
      <c r="F2" s="79" t="s">
        <v>133</v>
      </c>
      <c r="H2" s="79" t="s">
        <v>116</v>
      </c>
      <c r="I2" s="79" t="s">
        <v>131</v>
      </c>
      <c r="J2" s="79" t="s">
        <v>132</v>
      </c>
      <c r="K2" s="79" t="s">
        <v>121</v>
      </c>
      <c r="L2" s="79" t="s">
        <v>120</v>
      </c>
      <c r="M2" s="79" t="s">
        <v>134</v>
      </c>
      <c r="N2" s="97" t="s">
        <v>135</v>
      </c>
    </row>
    <row r="3" customFormat="false" ht="13.2" hidden="false" customHeight="false" outlineLevel="0" collapsed="false">
      <c r="A3" s="20" t="n">
        <v>45</v>
      </c>
      <c r="B3" s="80" t="n">
        <f aca="false">SUMIFS(data!$M:$M,data!$L:$L,Vcom_VEst_dbh_slc!$A3,data!$F:$F,1,data!$O:$O,1)</f>
        <v>16.27120392</v>
      </c>
      <c r="C3" s="80" t="n">
        <f aca="false">SUMIFS(data!$K:$K,data!$L:$L,Vcom_VEst_dbh_slc!$A3,data!$F:$F,1,data!$O:$O,1)</f>
        <v>10.9005411097932</v>
      </c>
      <c r="D3" s="81" t="n">
        <f aca="false">+C3/B3</f>
        <v>0.669928369368822</v>
      </c>
      <c r="E3" s="82" t="n">
        <f aca="false">COUNTIFS(data!$L:$L,Vcom_VEst_dbh_slc!$A3,data!$F:$F,1,data!$O:$O,1)</f>
        <v>8</v>
      </c>
      <c r="F3" s="98" t="n">
        <f aca="false">+C3/E3</f>
        <v>1.36256763872415</v>
      </c>
      <c r="H3" s="20" t="n">
        <v>45</v>
      </c>
      <c r="I3" s="80" t="n">
        <f aca="false">SUMIFS(data!$M:$M,data!$L:$L,Vcom_VEst_dbh_slc!$H3,data!$F:$F,1,data!$C:$C,"AG",data!$O:$O,1)</f>
        <v>0</v>
      </c>
      <c r="J3" s="80" t="n">
        <f aca="false">SUMIFS(data!$K:$K,data!$L:$L,Vcom_VEst_dbh_slc!$H3,data!$F:$F,1,data!$C:$C,"AG",data!$O:$O,1)</f>
        <v>0</v>
      </c>
      <c r="K3" s="81"/>
      <c r="L3" s="82" t="n">
        <f aca="false">COUNTIFS(data!$L:$L,Vcom_VEst_dbh_slc!$H3,data!$F:$F,1,data!$C:$C,"AG",data!$O:$O,1)</f>
        <v>0</v>
      </c>
      <c r="M3" s="98"/>
      <c r="N3" s="99" t="n">
        <f aca="false">-0.084516+10.461316*(A3/100)^2</f>
        <v>2.03390049</v>
      </c>
    </row>
    <row r="4" customFormat="false" ht="13.2" hidden="false" customHeight="false" outlineLevel="0" collapsed="false">
      <c r="A4" s="20" t="n">
        <v>50</v>
      </c>
      <c r="B4" s="80" t="n">
        <f aca="false">SUMIFS(data!$M:$M,data!$L:$L,Vcom_VEst_dbh_slc!$A4,data!$F:$F,1,data!$O:$O,1)</f>
        <v>37.962195</v>
      </c>
      <c r="C4" s="80" t="n">
        <f aca="false">SUMIFS(data!$K:$K,data!$L:$L,Vcom_VEst_dbh_slc!$A4,data!$F:$F,1,data!$O:$O,1)</f>
        <v>30.6973657562056</v>
      </c>
      <c r="D4" s="81" t="n">
        <f aca="false">+C4/B4</f>
        <v>0.808629894983828</v>
      </c>
      <c r="E4" s="82" t="n">
        <f aca="false">COUNTIFS(data!$L:$L,Vcom_VEst_dbh_slc!$A4,data!$F:$F,1,data!$O:$O,1)</f>
        <v>15</v>
      </c>
      <c r="F4" s="98" t="n">
        <f aca="false">+C4/E4</f>
        <v>2.04649105041371</v>
      </c>
      <c r="H4" s="20" t="n">
        <v>50</v>
      </c>
      <c r="I4" s="80" t="n">
        <f aca="false">SUMIFS(data!$M:$M,data!$L:$L,Vcom_VEst_dbh_slc!$H4,data!$F:$F,1,data!$C:$C,"AG",data!$O:$O,1)</f>
        <v>0</v>
      </c>
      <c r="J4" s="80" t="n">
        <f aca="false">SUMIFS(data!$K:$K,data!$L:$L,Vcom_VEst_dbh_slc!$H4,data!$F:$F,1,data!$C:$C,"AG",data!$O:$O,1)</f>
        <v>0</v>
      </c>
      <c r="K4" s="81"/>
      <c r="L4" s="82" t="n">
        <f aca="false">COUNTIFS(data!$L:$L,Vcom_VEst_dbh_slc!$H4,data!$F:$F,1,data!$C:$C,"AG",data!$O:$O,1)</f>
        <v>0</v>
      </c>
      <c r="M4" s="98"/>
      <c r="N4" s="99" t="n">
        <f aca="false">-0.084516+10.461316*(A4/100)^2</f>
        <v>2.530813</v>
      </c>
    </row>
    <row r="5" customFormat="false" ht="13.2" hidden="false" customHeight="false" outlineLevel="0" collapsed="false">
      <c r="A5" s="20" t="n">
        <v>55</v>
      </c>
      <c r="B5" s="80" t="n">
        <f aca="false">SUMIFS(data!$M:$M,data!$L:$L,Vcom_VEst_dbh_slc!$A5,data!$F:$F,1,data!$O:$O,1)</f>
        <v>588.286129189999</v>
      </c>
      <c r="C5" s="80" t="n">
        <f aca="false">SUMIFS(data!$K:$K,data!$L:$L,Vcom_VEst_dbh_slc!$A5,data!$F:$F,1,data!$O:$O,1)</f>
        <v>633.166657379108</v>
      </c>
      <c r="D5" s="81" t="n">
        <f aca="false">+C5/B5</f>
        <v>1.07629030494209</v>
      </c>
      <c r="E5" s="82" t="n">
        <f aca="false">COUNTIFS(data!$L:$L,Vcom_VEst_dbh_slc!$A5,data!$F:$F,1,data!$O:$O,1)</f>
        <v>191</v>
      </c>
      <c r="F5" s="98" t="n">
        <f aca="false">+C5/E5</f>
        <v>3.31500867737753</v>
      </c>
      <c r="H5" s="20" t="n">
        <v>55</v>
      </c>
      <c r="I5" s="80" t="n">
        <f aca="false">SUMIFS(data!$M:$M,data!$L:$L,Vcom_VEst_dbh_slc!$H5,data!$F:$F,1,data!$C:$C,"AG",data!$O:$O,1)</f>
        <v>323.40336945</v>
      </c>
      <c r="J5" s="80" t="n">
        <f aca="false">SUMIFS(data!$K:$K,data!$L:$L,Vcom_VEst_dbh_slc!$H5,data!$F:$F,1,data!$C:$C,"AG",data!$O:$O,1)</f>
        <v>390.674189031983</v>
      </c>
      <c r="K5" s="81" t="n">
        <f aca="false">+J5/I5</f>
        <v>1.20800902506485</v>
      </c>
      <c r="L5" s="82" t="n">
        <f aca="false">COUNTIFS(data!$L:$L,Vcom_VEst_dbh_slc!$H5,data!$F:$F,1,data!$C:$C,"AG",data!$O:$O,1)</f>
        <v>105</v>
      </c>
      <c r="M5" s="98" t="n">
        <f aca="false">+J5/L5</f>
        <v>3.72070656220936</v>
      </c>
      <c r="N5" s="99" t="n">
        <f aca="false">-0.084516+10.461316*(A5/100)^2</f>
        <v>3.08003209</v>
      </c>
    </row>
    <row r="6" customFormat="false" ht="13.2" hidden="false" customHeight="false" outlineLevel="0" collapsed="false">
      <c r="A6" s="20" t="n">
        <v>60</v>
      </c>
      <c r="B6" s="80" t="n">
        <f aca="false">SUMIFS(data!$M:$M,data!$L:$L,Vcom_VEst_dbh_slc!$A6,data!$F:$F,1,data!$O:$O,1)</f>
        <v>666.36195456</v>
      </c>
      <c r="C6" s="80" t="n">
        <f aca="false">SUMIFS(data!$K:$K,data!$L:$L,Vcom_VEst_dbh_slc!$A6,data!$F:$F,1,data!$O:$O,1)</f>
        <v>643.432968593828</v>
      </c>
      <c r="D6" s="81" t="n">
        <f aca="false">+C6/B6</f>
        <v>0.965590793698131</v>
      </c>
      <c r="E6" s="82" t="n">
        <f aca="false">COUNTIFS(data!$L:$L,Vcom_VEst_dbh_slc!$A6,data!$F:$F,1,data!$O:$O,1)</f>
        <v>181</v>
      </c>
      <c r="F6" s="98" t="n">
        <f aca="false">+C6/E6</f>
        <v>3.55487827952391</v>
      </c>
      <c r="H6" s="20" t="n">
        <v>60</v>
      </c>
      <c r="I6" s="80" t="n">
        <f aca="false">SUMIFS(data!$M:$M,data!$L:$L,Vcom_VEst_dbh_slc!$H6,data!$F:$F,1,data!$C:$C,"AG",data!$O:$O,1)</f>
        <v>368.155775999999</v>
      </c>
      <c r="J6" s="80" t="n">
        <f aca="false">SUMIFS(data!$K:$K,data!$L:$L,Vcom_VEst_dbh_slc!$H6,data!$F:$F,1,data!$C:$C,"AG",data!$O:$O,1)</f>
        <v>415.361431544292</v>
      </c>
      <c r="K6" s="81" t="n">
        <f aca="false">+J6/I6</f>
        <v>1.12822196097853</v>
      </c>
      <c r="L6" s="82" t="n">
        <f aca="false">COUNTIFS(data!$L:$L,Vcom_VEst_dbh_slc!$H6,data!$F:$F,1,data!$C:$C,"AG",data!$O:$O,1)</f>
        <v>100</v>
      </c>
      <c r="M6" s="98" t="n">
        <f aca="false">+J6/L6</f>
        <v>4.15361431544292</v>
      </c>
      <c r="N6" s="99" t="n">
        <f aca="false">-0.084516+10.461316*(A6/100)^2</f>
        <v>3.68155776</v>
      </c>
    </row>
    <row r="7" customFormat="false" ht="13.2" hidden="false" customHeight="false" outlineLevel="0" collapsed="false">
      <c r="A7" s="20" t="n">
        <v>65</v>
      </c>
      <c r="B7" s="80" t="n">
        <f aca="false">SUMIFS(data!$M:$M,data!$L:$L,Vcom_VEst_dbh_slc!$A7,data!$F:$F,1,data!$O:$O,1)</f>
        <v>719.67474166</v>
      </c>
      <c r="C7" s="80" t="n">
        <f aca="false">SUMIFS(data!$K:$K,data!$L:$L,Vcom_VEst_dbh_slc!$A7,data!$F:$F,1,data!$O:$O,1)</f>
        <v>729.99535228332</v>
      </c>
      <c r="D7" s="81" t="n">
        <f aca="false">+C7/B7</f>
        <v>1.01434065978127</v>
      </c>
      <c r="E7" s="82" t="n">
        <f aca="false">COUNTIFS(data!$L:$L,Vcom_VEst_dbh_slc!$A7,data!$F:$F,1,data!$O:$O,1)</f>
        <v>166</v>
      </c>
      <c r="F7" s="98" t="n">
        <f aca="false">+C7/E7</f>
        <v>4.39756236315253</v>
      </c>
      <c r="H7" s="20" t="n">
        <v>65</v>
      </c>
      <c r="I7" s="80" t="n">
        <f aca="false">SUMIFS(data!$M:$M,data!$L:$L,Vcom_VEst_dbh_slc!$H7,data!$F:$F,1,data!$C:$C,"AG",data!$O:$O,1)</f>
        <v>407.526660940001</v>
      </c>
      <c r="J7" s="80" t="n">
        <f aca="false">SUMIFS(data!$K:$K,data!$L:$L,Vcom_VEst_dbh_slc!$H7,data!$F:$F,1,data!$C:$C,"AG",data!$O:$O,1)</f>
        <v>445.537842698716</v>
      </c>
      <c r="K7" s="81" t="n">
        <f aca="false">+J7/I7</f>
        <v>1.09327287120563</v>
      </c>
      <c r="L7" s="82" t="n">
        <f aca="false">COUNTIFS(data!$L:$L,Vcom_VEst_dbh_slc!$H7,data!$F:$F,1,data!$C:$C,"AG",data!$O:$O,1)</f>
        <v>94</v>
      </c>
      <c r="M7" s="98" t="n">
        <f aca="false">+J7/L7</f>
        <v>4.7397642840289</v>
      </c>
      <c r="N7" s="99" t="n">
        <f aca="false">-0.084516+10.461316*(A7/100)^2</f>
        <v>4.33539001</v>
      </c>
    </row>
    <row r="8" customFormat="false" ht="13.2" hidden="false" customHeight="false" outlineLevel="0" collapsed="false">
      <c r="A8" s="20" t="n">
        <v>70</v>
      </c>
      <c r="B8" s="80" t="n">
        <f aca="false">SUMIFS(data!$M:$M,data!$L:$L,Vcom_VEst_dbh_slc!$A8,data!$F:$F,1,data!$O:$O,1)</f>
        <v>937.724364239997</v>
      </c>
      <c r="C8" s="80" t="n">
        <f aca="false">SUMIFS(data!$K:$K,data!$L:$L,Vcom_VEst_dbh_slc!$A8,data!$F:$F,1,data!$O:$O,1)</f>
        <v>984.436671938834</v>
      </c>
      <c r="D8" s="81" t="n">
        <f aca="false">+C8/B8</f>
        <v>1.0498145398373</v>
      </c>
      <c r="E8" s="82" t="n">
        <f aca="false">COUNTIFS(data!$L:$L,Vcom_VEst_dbh_slc!$A8,data!$F:$F,1,data!$O:$O,1)</f>
        <v>186</v>
      </c>
      <c r="F8" s="98" t="n">
        <f aca="false">+C8/E8</f>
        <v>5.29267027924105</v>
      </c>
      <c r="H8" s="20" t="n">
        <v>70</v>
      </c>
      <c r="I8" s="80" t="n">
        <f aca="false">SUMIFS(data!$M:$M,data!$L:$L,Vcom_VEst_dbh_slc!$H8,data!$F:$F,1,data!$C:$C,"AG",data!$O:$O,1)</f>
        <v>584.81734544</v>
      </c>
      <c r="J8" s="80" t="n">
        <f aca="false">SUMIFS(data!$K:$K,data!$L:$L,Vcom_VEst_dbh_slc!$H8,data!$F:$F,1,data!$C:$C,"AG",data!$O:$O,1)</f>
        <v>654.994147368763</v>
      </c>
      <c r="K8" s="81" t="n">
        <f aca="false">+J8/I8</f>
        <v>1.11999781209629</v>
      </c>
      <c r="L8" s="82" t="n">
        <f aca="false">COUNTIFS(data!$L:$L,Vcom_VEst_dbh_slc!$H8,data!$F:$F,1,data!$C:$C,"AG",data!$O:$O,1)</f>
        <v>116</v>
      </c>
      <c r="M8" s="98" t="n">
        <f aca="false">+J8/L8</f>
        <v>5.64650127042037</v>
      </c>
      <c r="N8" s="99" t="n">
        <f aca="false">-0.084516+10.461316*(A8/100)^2</f>
        <v>5.04152884</v>
      </c>
    </row>
    <row r="9" customFormat="false" ht="13.2" hidden="false" customHeight="false" outlineLevel="0" collapsed="false">
      <c r="A9" s="20" t="n">
        <v>75</v>
      </c>
      <c r="B9" s="80" t="n">
        <f aca="false">SUMIFS(data!$M:$M,data!$L:$L,Vcom_VEst_dbh_slc!$A9,data!$F:$F,1,data!$O:$O,1)</f>
        <v>655.397090249999</v>
      </c>
      <c r="C9" s="80" t="n">
        <f aca="false">SUMIFS(data!$K:$K,data!$L:$L,Vcom_VEst_dbh_slc!$A9,data!$F:$F,1,data!$O:$O,1)</f>
        <v>651.396709621138</v>
      </c>
      <c r="D9" s="81" t="n">
        <f aca="false">+C9/B9</f>
        <v>0.993896249024639</v>
      </c>
      <c r="E9" s="82" t="n">
        <f aca="false">COUNTIFS(data!$L:$L,Vcom_VEst_dbh_slc!$A9,data!$F:$F,1,data!$O:$O,1)</f>
        <v>113</v>
      </c>
      <c r="F9" s="98" t="n">
        <f aca="false">+C9/E9</f>
        <v>5.76457265151449</v>
      </c>
      <c r="H9" s="20" t="n">
        <v>75</v>
      </c>
      <c r="I9" s="80" t="n">
        <f aca="false">SUMIFS(data!$M:$M,data!$L:$L,Vcom_VEst_dbh_slc!$H9,data!$F:$F,1,data!$C:$C,"AG",data!$O:$O,1)</f>
        <v>405.9981975</v>
      </c>
      <c r="J9" s="80" t="n">
        <f aca="false">SUMIFS(data!$K:$K,data!$L:$L,Vcom_VEst_dbh_slc!$H9,data!$F:$F,1,data!$C:$C,"AG",data!$O:$O,1)</f>
        <v>422.893242851641</v>
      </c>
      <c r="K9" s="81" t="n">
        <f aca="false">+J9/I9</f>
        <v>1.04161359694618</v>
      </c>
      <c r="L9" s="82" t="n">
        <f aca="false">COUNTIFS(data!$L:$L,Vcom_VEst_dbh_slc!$H9,data!$F:$F,1,data!$C:$C,"AG",data!$O:$O,1)</f>
        <v>70</v>
      </c>
      <c r="M9" s="98" t="n">
        <f aca="false">+J9/L9</f>
        <v>6.04133204073773</v>
      </c>
      <c r="N9" s="99" t="n">
        <f aca="false">-0.084516+10.461316*(A9/100)^2</f>
        <v>5.79997425</v>
      </c>
    </row>
    <row r="10" customFormat="false" ht="13.2" hidden="false" customHeight="false" outlineLevel="0" collapsed="false">
      <c r="A10" s="20" t="n">
        <v>80</v>
      </c>
      <c r="B10" s="80" t="n">
        <f aca="false">SUMIFS(data!$M:$M,data!$L:$L,Vcom_VEst_dbh_slc!$A10,data!$F:$F,1,data!$O:$O,1)</f>
        <v>879.226589919999</v>
      </c>
      <c r="C10" s="80" t="n">
        <f aca="false">SUMIFS(data!$K:$K,data!$L:$L,Vcom_VEst_dbh_slc!$A10,data!$F:$F,1,data!$O:$O,1)</f>
        <v>917.277196446902</v>
      </c>
      <c r="D10" s="81" t="n">
        <f aca="false">+C10/B10</f>
        <v>1.04327736099333</v>
      </c>
      <c r="E10" s="82" t="n">
        <f aca="false">COUNTIFS(data!$L:$L,Vcom_VEst_dbh_slc!$A10,data!$F:$F,1,data!$O:$O,1)</f>
        <v>133</v>
      </c>
      <c r="F10" s="98" t="n">
        <f aca="false">+C10/E10</f>
        <v>6.89682102591656</v>
      </c>
      <c r="H10" s="20" t="n">
        <v>80</v>
      </c>
      <c r="I10" s="80" t="n">
        <f aca="false">SUMIFS(data!$M:$M,data!$L:$L,Vcom_VEst_dbh_slc!$H10,data!$F:$F,1,data!$C:$C,"AG",data!$O:$O,1)</f>
        <v>621.40826656</v>
      </c>
      <c r="J10" s="80" t="n">
        <f aca="false">SUMIFS(data!$K:$K,data!$L:$L,Vcom_VEst_dbh_slc!$H10,data!$F:$F,1,data!$C:$C,"AG",data!$O:$O,1)</f>
        <v>668.155496361804</v>
      </c>
      <c r="K10" s="81" t="n">
        <f aca="false">+J10/I10</f>
        <v>1.0752278853009</v>
      </c>
      <c r="L10" s="82" t="n">
        <f aca="false">COUNTIFS(data!$L:$L,Vcom_VEst_dbh_slc!$H10,data!$F:$F,1,data!$C:$C,"AG",data!$O:$O,1)</f>
        <v>94</v>
      </c>
      <c r="M10" s="98" t="n">
        <f aca="false">+J10/L10</f>
        <v>7.10803719533834</v>
      </c>
      <c r="N10" s="99" t="n">
        <f aca="false">-0.084516+10.461316*(A10/100)^2</f>
        <v>6.61072624</v>
      </c>
    </row>
    <row r="11" customFormat="false" ht="13.2" hidden="false" customHeight="false" outlineLevel="0" collapsed="false">
      <c r="A11" s="20" t="n">
        <v>85</v>
      </c>
      <c r="B11" s="80" t="n">
        <f aca="false">SUMIFS(data!$M:$M,data!$L:$L,Vcom_VEst_dbh_slc!$A11,data!$F:$F,1,data!$O:$O,1)</f>
        <v>433.47951898</v>
      </c>
      <c r="C11" s="80" t="n">
        <f aca="false">SUMIFS(data!$K:$K,data!$L:$L,Vcom_VEst_dbh_slc!$A11,data!$F:$F,1,data!$O:$O,1)</f>
        <v>367.441383622209</v>
      </c>
      <c r="D11" s="81" t="n">
        <f aca="false">+C11/B11</f>
        <v>0.84765569659858</v>
      </c>
      <c r="E11" s="82" t="n">
        <f aca="false">COUNTIFS(data!$L:$L,Vcom_VEst_dbh_slc!$A11,data!$F:$F,1,data!$O:$O,1)</f>
        <v>58</v>
      </c>
      <c r="F11" s="98" t="n">
        <f aca="false">+C11/E11</f>
        <v>6.33519626934844</v>
      </c>
      <c r="H11" s="20" t="n">
        <v>85</v>
      </c>
      <c r="I11" s="80" t="n">
        <f aca="false">SUMIFS(data!$M:$M,data!$L:$L,Vcom_VEst_dbh_slc!$H11,data!$F:$F,1,data!$C:$C,"AG",data!$O:$O,1)</f>
        <v>298.9513924</v>
      </c>
      <c r="J11" s="80" t="n">
        <f aca="false">SUMIFS(data!$K:$K,data!$L:$L,Vcom_VEst_dbh_slc!$H11,data!$F:$F,1,data!$C:$C,"AG",data!$O:$O,1)</f>
        <v>257.237612006566</v>
      </c>
      <c r="K11" s="81" t="n">
        <f aca="false">+J11/I11</f>
        <v>0.860466345185571</v>
      </c>
      <c r="L11" s="82" t="n">
        <f aca="false">COUNTIFS(data!$L:$L,Vcom_VEst_dbh_slc!$H11,data!$F:$F,1,data!$C:$C,"AG",data!$O:$O,1)</f>
        <v>40</v>
      </c>
      <c r="M11" s="98" t="n">
        <f aca="false">+J11/L11</f>
        <v>6.43094030016414</v>
      </c>
      <c r="N11" s="99" t="n">
        <f aca="false">-0.084516+10.461316*(A11/100)^2</f>
        <v>7.47378481</v>
      </c>
    </row>
    <row r="12" customFormat="false" ht="13.2" hidden="false" customHeight="false" outlineLevel="0" collapsed="false">
      <c r="A12" s="20" t="n">
        <v>90</v>
      </c>
      <c r="B12" s="80" t="n">
        <f aca="false">SUMIFS(data!$M:$M,data!$L:$L,Vcom_VEst_dbh_slc!$A12,data!$F:$F,1,data!$O:$O,1)</f>
        <v>486.57069768</v>
      </c>
      <c r="C12" s="80" t="n">
        <f aca="false">SUMIFS(data!$K:$K,data!$L:$L,Vcom_VEst_dbh_slc!$A12,data!$F:$F,1,data!$O:$O,1)</f>
        <v>410.53999002892</v>
      </c>
      <c r="D12" s="81" t="n">
        <f aca="false">+C12/B12</f>
        <v>0.843741704928802</v>
      </c>
      <c r="E12" s="82" t="n">
        <f aca="false">COUNTIFS(data!$L:$L,Vcom_VEst_dbh_slc!$A12,data!$F:$F,1,data!$O:$O,1)</f>
        <v>58</v>
      </c>
      <c r="F12" s="98" t="n">
        <f aca="false">+C12/E12</f>
        <v>7.07827569015379</v>
      </c>
      <c r="H12" s="20" t="n">
        <v>90</v>
      </c>
      <c r="I12" s="80" t="n">
        <f aca="false">SUMIFS(data!$M:$M,data!$L:$L,Vcom_VEst_dbh_slc!$H12,data!$F:$F,1,data!$C:$C,"AG",data!$O:$O,1)</f>
        <v>394.29004812</v>
      </c>
      <c r="J12" s="80" t="n">
        <f aca="false">SUMIFS(data!$K:$K,data!$L:$L,Vcom_VEst_dbh_slc!$H12,data!$F:$F,1,data!$C:$C,"AG",data!$O:$O,1)</f>
        <v>353.158368242112</v>
      </c>
      <c r="K12" s="81" t="n">
        <f aca="false">+J12/I12</f>
        <v>0.895681668675113</v>
      </c>
      <c r="L12" s="82" t="n">
        <f aca="false">COUNTIFS(data!$L:$L,Vcom_VEst_dbh_slc!$H12,data!$F:$F,1,data!$C:$C,"AG",data!$O:$O,1)</f>
        <v>47</v>
      </c>
      <c r="M12" s="98" t="n">
        <f aca="false">+J12/L12</f>
        <v>7.51400783493856</v>
      </c>
      <c r="N12" s="99" t="n">
        <f aca="false">-0.084516+10.461316*(A12/100)^2</f>
        <v>8.38914996</v>
      </c>
    </row>
    <row r="13" customFormat="false" ht="13.2" hidden="false" customHeight="false" outlineLevel="0" collapsed="false">
      <c r="A13" s="20" t="n">
        <v>95</v>
      </c>
      <c r="B13" s="80" t="n">
        <f aca="false">SUMIFS(data!$M:$M,data!$L:$L,Vcom_VEst_dbh_slc!$A13,data!$F:$F,1,data!$O:$O,1)</f>
        <v>299.41829408</v>
      </c>
      <c r="C13" s="80" t="n">
        <f aca="false">SUMIFS(data!$K:$K,data!$L:$L,Vcom_VEst_dbh_slc!$A13,data!$F:$F,1,data!$O:$O,1)</f>
        <v>259.20644812257</v>
      </c>
      <c r="D13" s="81" t="n">
        <f aca="false">+C13/B13</f>
        <v>0.865700103325398</v>
      </c>
      <c r="E13" s="82" t="n">
        <f aca="false">COUNTIFS(data!$L:$L,Vcom_VEst_dbh_slc!$A13,data!$F:$F,1,data!$O:$O,1)</f>
        <v>32</v>
      </c>
      <c r="F13" s="98" t="n">
        <f aca="false">+C13/E13</f>
        <v>8.10020150383032</v>
      </c>
      <c r="H13" s="20" t="n">
        <v>95</v>
      </c>
      <c r="I13" s="80" t="n">
        <f aca="false">SUMIFS(data!$M:$M,data!$L:$L,Vcom_VEst_dbh_slc!$H13,data!$F:$F,1,data!$C:$C,"AG",data!$O:$O,1)</f>
        <v>215.20689887</v>
      </c>
      <c r="J13" s="80" t="n">
        <f aca="false">SUMIFS(data!$K:$K,data!$L:$L,Vcom_VEst_dbh_slc!$H13,data!$F:$F,1,data!$C:$C,"AG",data!$O:$O,1)</f>
        <v>193.821147811845</v>
      </c>
      <c r="K13" s="81" t="n">
        <f aca="false">+J13/I13</f>
        <v>0.900627019066551</v>
      </c>
      <c r="L13" s="82" t="n">
        <f aca="false">COUNTIFS(data!$L:$L,Vcom_VEst_dbh_slc!$H13,data!$F:$F,1,data!$C:$C,"AG",data!$O:$O,1)</f>
        <v>23</v>
      </c>
      <c r="M13" s="98" t="n">
        <f aca="false">+J13/L13</f>
        <v>8.42700642660195</v>
      </c>
      <c r="N13" s="99" t="n">
        <f aca="false">-0.084516+10.461316*(A13/100)^2</f>
        <v>9.35682169</v>
      </c>
    </row>
    <row r="14" customFormat="false" ht="13.2" hidden="false" customHeight="false" outlineLevel="0" collapsed="false">
      <c r="A14" s="20" t="n">
        <v>100</v>
      </c>
      <c r="B14" s="80" t="n">
        <f aca="false">SUMIFS(data!$M:$M,data!$L:$L,Vcom_VEst_dbh_slc!$A14,data!$F:$F,1,data!$O:$O,1)</f>
        <v>352.8112</v>
      </c>
      <c r="C14" s="80" t="n">
        <f aca="false">SUMIFS(data!$K:$K,data!$L:$L,Vcom_VEst_dbh_slc!$A14,data!$F:$F,1,data!$O:$O,1)</f>
        <v>294.423976658669</v>
      </c>
      <c r="D14" s="81" t="n">
        <f aca="false">+C14/B14</f>
        <v>0.8345085888959</v>
      </c>
      <c r="E14" s="82" t="n">
        <f aca="false">COUNTIFS(data!$L:$L,Vcom_VEst_dbh_slc!$A14,data!$F:$F,1,data!$O:$O,1)</f>
        <v>34</v>
      </c>
      <c r="F14" s="98" t="n">
        <f aca="false">+C14/E14</f>
        <v>8.65952872525497</v>
      </c>
      <c r="H14" s="20" t="n">
        <v>100</v>
      </c>
      <c r="I14" s="80" t="n">
        <f aca="false">SUMIFS(data!$M:$M,data!$L:$L,Vcom_VEst_dbh_slc!$H14,data!$F:$F,1,data!$C:$C,"AG",data!$O:$O,1)</f>
        <v>269.7968</v>
      </c>
      <c r="J14" s="80" t="n">
        <f aca="false">SUMIFS(data!$K:$K,data!$L:$L,Vcom_VEst_dbh_slc!$H14,data!$F:$F,1,data!$C:$C,"AG",data!$O:$O,1)</f>
        <v>224.495305052322</v>
      </c>
      <c r="K14" s="81" t="n">
        <f aca="false">+J14/I14</f>
        <v>0.832090317795919</v>
      </c>
      <c r="L14" s="82" t="n">
        <f aca="false">COUNTIFS(data!$L:$L,Vcom_VEst_dbh_slc!$H14,data!$F:$F,1,data!$C:$C,"AG",data!$O:$O,1)</f>
        <v>26</v>
      </c>
      <c r="M14" s="98" t="n">
        <f aca="false">+J14/L14</f>
        <v>8.63443480970469</v>
      </c>
      <c r="N14" s="99" t="n">
        <f aca="false">-0.084516+10.461316*(A14/100)^2</f>
        <v>10.3768</v>
      </c>
    </row>
    <row r="15" customFormat="false" ht="13.2" hidden="false" customHeight="false" outlineLevel="0" collapsed="false">
      <c r="A15" s="20" t="n">
        <v>105</v>
      </c>
      <c r="B15" s="80" t="n">
        <f aca="false">SUMIFS(data!$M:$M,data!$L:$L,Vcom_VEst_dbh_slc!$A15,data!$F:$F,1,data!$O:$O,1)</f>
        <v>57.24542445</v>
      </c>
      <c r="C15" s="80" t="n">
        <f aca="false">SUMIFS(data!$K:$K,data!$L:$L,Vcom_VEst_dbh_slc!$A15,data!$F:$F,1,data!$O:$O,1)</f>
        <v>42.0645119148732</v>
      </c>
      <c r="D15" s="81" t="n">
        <f aca="false">+C15/B15</f>
        <v>0.734810027509076</v>
      </c>
      <c r="E15" s="82" t="n">
        <f aca="false">COUNTIFS(data!$L:$L,Vcom_VEst_dbh_slc!$A15,data!$F:$F,1,data!$O:$O,1)</f>
        <v>5</v>
      </c>
      <c r="F15" s="98" t="n">
        <f aca="false">+C15/E15</f>
        <v>8.41290238297464</v>
      </c>
      <c r="H15" s="20" t="n">
        <v>105</v>
      </c>
      <c r="I15" s="80" t="n">
        <f aca="false">SUMIFS(data!$M:$M,data!$L:$L,Vcom_VEst_dbh_slc!$H15,data!$F:$F,1,data!$C:$C,"AG",data!$O:$O,1)</f>
        <v>45.79633956</v>
      </c>
      <c r="J15" s="80" t="n">
        <f aca="false">SUMIFS(data!$K:$K,data!$L:$L,Vcom_VEst_dbh_slc!$H15,data!$F:$F,1,data!$C:$C,"AG",data!$O:$O,1)</f>
        <v>28.2612177329794</v>
      </c>
      <c r="K15" s="81" t="n">
        <f aca="false">+J15/I15</f>
        <v>0.617106476292783</v>
      </c>
      <c r="L15" s="82" t="n">
        <f aca="false">COUNTIFS(data!$L:$L,Vcom_VEst_dbh_slc!$H15,data!$F:$F,1,data!$C:$C,"AG",data!$O:$O,1)</f>
        <v>4</v>
      </c>
      <c r="M15" s="98" t="n">
        <f aca="false">+J15/L15</f>
        <v>7.06530443324485</v>
      </c>
      <c r="N15" s="99" t="n">
        <f aca="false">-0.084516+10.461316*(A15/100)^2</f>
        <v>11.44908489</v>
      </c>
    </row>
    <row r="16" customFormat="false" ht="13.2" hidden="false" customHeight="false" outlineLevel="0" collapsed="false">
      <c r="A16" s="20" t="n">
        <v>110</v>
      </c>
      <c r="B16" s="80" t="n">
        <f aca="false">SUMIFS(data!$M:$M,data!$L:$L,Vcom_VEst_dbh_slc!$A16,data!$F:$F,1,data!$O:$O,1)</f>
        <v>50.29470544</v>
      </c>
      <c r="C16" s="80" t="n">
        <f aca="false">SUMIFS(data!$K:$K,data!$L:$L,Vcom_VEst_dbh_slc!$A16,data!$F:$F,1,data!$O:$O,1)</f>
        <v>38.1511870259291</v>
      </c>
      <c r="D16" s="81" t="n">
        <f aca="false">+C16/B16</f>
        <v>0.758552748090796</v>
      </c>
      <c r="E16" s="82" t="n">
        <f aca="false">COUNTIFS(data!$L:$L,Vcom_VEst_dbh_slc!$A16,data!$F:$F,1,data!$O:$O,1)</f>
        <v>4</v>
      </c>
      <c r="F16" s="98" t="n">
        <f aca="false">+C16/E16</f>
        <v>9.53779675648227</v>
      </c>
      <c r="H16" s="20" t="n">
        <v>110</v>
      </c>
      <c r="I16" s="80" t="n">
        <f aca="false">SUMIFS(data!$M:$M,data!$L:$L,Vcom_VEst_dbh_slc!$H16,data!$F:$F,1,data!$C:$C,"AG",data!$O:$O,1)</f>
        <v>50.29470544</v>
      </c>
      <c r="J16" s="80" t="n">
        <f aca="false">SUMIFS(data!$K:$K,data!$L:$L,Vcom_VEst_dbh_slc!$H16,data!$F:$F,1,data!$C:$C,"AG",data!$O:$O,1)</f>
        <v>38.1511870259291</v>
      </c>
      <c r="K16" s="81" t="n">
        <f aca="false">+J16/I16</f>
        <v>0.758552748090796</v>
      </c>
      <c r="L16" s="82" t="n">
        <f aca="false">COUNTIFS(data!$L:$L,Vcom_VEst_dbh_slc!$H16,data!$F:$F,1,data!$C:$C,"AG",data!$O:$O,1)</f>
        <v>4</v>
      </c>
      <c r="M16" s="98" t="n">
        <f aca="false">+J16/L16</f>
        <v>9.53779675648227</v>
      </c>
      <c r="N16" s="99" t="n">
        <f aca="false">-0.084516+10.461316*(A16/100)^2</f>
        <v>12.57367636</v>
      </c>
    </row>
    <row r="17" customFormat="false" ht="13.2" hidden="false" customHeight="false" outlineLevel="0" collapsed="false">
      <c r="A17" s="20" t="n">
        <v>115</v>
      </c>
      <c r="B17" s="80" t="n">
        <f aca="false">SUMIFS(data!$M:$M,data!$L:$L,Vcom_VEst_dbh_slc!$A17,data!$F:$F,1,data!$O:$O,1)</f>
        <v>41.25172323</v>
      </c>
      <c r="C17" s="80" t="n">
        <f aca="false">SUMIFS(data!$K:$K,data!$L:$L,Vcom_VEst_dbh_slc!$A17,data!$F:$F,1,data!$O:$O,1)</f>
        <v>31.844989552562</v>
      </c>
      <c r="D17" s="81" t="n">
        <f aca="false">+C17/B17</f>
        <v>0.771967497576027</v>
      </c>
      <c r="E17" s="82" t="n">
        <f aca="false">COUNTIFS(data!$L:$L,Vcom_VEst_dbh_slc!$A17,data!$F:$F,1,data!$O:$O,1)</f>
        <v>3</v>
      </c>
      <c r="F17" s="98" t="n">
        <f aca="false">+C17/E17</f>
        <v>10.6149965175207</v>
      </c>
      <c r="H17" s="20" t="n">
        <v>115</v>
      </c>
      <c r="I17" s="80" t="n">
        <f aca="false">SUMIFS(data!$M:$M,data!$L:$L,Vcom_VEst_dbh_slc!$H17,data!$F:$F,1,data!$C:$C,"AG",data!$O:$O,1)</f>
        <v>41.25172323</v>
      </c>
      <c r="J17" s="80" t="n">
        <f aca="false">SUMIFS(data!$K:$K,data!$L:$L,Vcom_VEst_dbh_slc!$H17,data!$F:$F,1,data!$C:$C,"AG",data!$O:$O,1)</f>
        <v>31.844989552562</v>
      </c>
      <c r="K17" s="81" t="n">
        <f aca="false">+J17/I17</f>
        <v>0.771967497576027</v>
      </c>
      <c r="L17" s="82" t="n">
        <f aca="false">COUNTIFS(data!$L:$L,Vcom_VEst_dbh_slc!$H17,data!$F:$F,1,data!$C:$C,"AG",data!$O:$O,1)</f>
        <v>3</v>
      </c>
      <c r="M17" s="98" t="n">
        <f aca="false">+J17/L17</f>
        <v>10.6149965175207</v>
      </c>
      <c r="N17" s="99" t="n">
        <f aca="false">-0.084516+10.461316*(A17/100)^2</f>
        <v>13.75057441</v>
      </c>
    </row>
    <row r="18" customFormat="false" ht="13.2" hidden="false" customHeight="false" outlineLevel="0" collapsed="false">
      <c r="A18" s="20" t="n">
        <v>120</v>
      </c>
      <c r="B18" s="80" t="n">
        <f aca="false">SUMIFS(data!$M:$M,data!$L:$L,Vcom_VEst_dbh_slc!$A18,data!$F:$F,1,data!$O:$O,1)</f>
        <v>134.81801136</v>
      </c>
      <c r="C18" s="80" t="n">
        <f aca="false">SUMIFS(data!$K:$K,data!$L:$L,Vcom_VEst_dbh_slc!$A18,data!$F:$F,1,data!$O:$O,1)</f>
        <v>133.26655671482</v>
      </c>
      <c r="D18" s="81" t="n">
        <f aca="false">+C18/B18</f>
        <v>0.988492230158793</v>
      </c>
      <c r="E18" s="82" t="n">
        <f aca="false">COUNTIFS(data!$L:$L,Vcom_VEst_dbh_slc!$A18,data!$F:$F,1,data!$O:$O,1)</f>
        <v>9</v>
      </c>
      <c r="F18" s="98" t="n">
        <f aca="false">+C18/E18</f>
        <v>14.8073951905355</v>
      </c>
      <c r="H18" s="20" t="n">
        <v>120</v>
      </c>
      <c r="I18" s="80" t="n">
        <f aca="false">SUMIFS(data!$M:$M,data!$L:$L,Vcom_VEst_dbh_slc!$H18,data!$F:$F,1,data!$C:$C,"AG",data!$O:$O,1)</f>
        <v>74.8988952</v>
      </c>
      <c r="J18" s="80" t="n">
        <f aca="false">SUMIFS(data!$K:$K,data!$L:$L,Vcom_VEst_dbh_slc!$H18,data!$F:$F,1,data!$C:$C,"AG",data!$O:$O,1)</f>
        <v>56.9782020201783</v>
      </c>
      <c r="K18" s="81" t="n">
        <f aca="false">+J18/I18</f>
        <v>0.760734879573742</v>
      </c>
      <c r="L18" s="82" t="n">
        <f aca="false">COUNTIFS(data!$L:$L,Vcom_VEst_dbh_slc!$H18,data!$F:$F,1,data!$C:$C,"AG",data!$O:$O,1)</f>
        <v>5</v>
      </c>
      <c r="M18" s="98" t="n">
        <f aca="false">+J18/L18</f>
        <v>11.3956404040357</v>
      </c>
      <c r="N18" s="99" t="n">
        <f aca="false">-0.084516+10.461316*(A18/100)^2</f>
        <v>14.97977904</v>
      </c>
    </row>
    <row r="19" customFormat="false" ht="13.2" hidden="false" customHeight="false" outlineLevel="0" collapsed="false">
      <c r="A19" s="20" t="n">
        <v>125</v>
      </c>
      <c r="B19" s="80" t="n">
        <f aca="false">SUMIFS(data!$M:$M,data!$L:$L,Vcom_VEst_dbh_slc!$A19,data!$F:$F,1,data!$O:$O,1)</f>
        <v>0</v>
      </c>
      <c r="C19" s="80" t="n">
        <f aca="false">SUMIFS(data!$K:$K,data!$L:$L,Vcom_VEst_dbh_slc!$A19,data!$F:$F,1,data!$O:$O,1)</f>
        <v>0</v>
      </c>
      <c r="D19" s="81"/>
      <c r="E19" s="82" t="n">
        <f aca="false">COUNTIFS(data!$L:$L,Vcom_VEst_dbh_slc!$A19,data!$F:$F,1,data!$O:$O,1)</f>
        <v>0</v>
      </c>
      <c r="F19" s="98"/>
      <c r="H19" s="20" t="n">
        <v>125</v>
      </c>
      <c r="I19" s="80" t="n">
        <f aca="false">SUMIFS(data!$M:$M,data!$L:$L,Vcom_VEst_dbh_slc!$H19,data!$F:$F,1,data!$C:$C,"AG",data!$O:$O,1)</f>
        <v>0</v>
      </c>
      <c r="J19" s="80" t="n">
        <f aca="false">SUMIFS(data!$K:$K,data!$L:$L,Vcom_VEst_dbh_slc!$H19,data!$F:$F,1,data!$C:$C,"AG",data!$O:$O,1)</f>
        <v>0</v>
      </c>
      <c r="K19" s="81"/>
      <c r="L19" s="82" t="n">
        <f aca="false">COUNTIFS(data!$L:$L,Vcom_VEst_dbh_slc!$H19,data!$F:$F,1,data!$C:$C,"AG",data!$O:$O,1)</f>
        <v>0</v>
      </c>
      <c r="N19" s="99" t="n">
        <f aca="false">-0.084516+10.461316*(A19/100)^2</f>
        <v>16.26129025</v>
      </c>
    </row>
    <row r="21" customFormat="false" ht="13.2" hidden="false" customHeight="false" outlineLevel="0" collapsed="false">
      <c r="A21" s="1" t="s">
        <v>122</v>
      </c>
      <c r="B21" s="80" t="n">
        <f aca="false">SUM(B3:B19)</f>
        <v>6356.79384395999</v>
      </c>
      <c r="C21" s="80" t="n">
        <f aca="false">SUM(C3:C19)</f>
        <v>6178.24250676968</v>
      </c>
      <c r="D21" s="81" t="n">
        <f aca="false">+C21/B21</f>
        <v>0.971911730728854</v>
      </c>
      <c r="E21" s="0" t="n">
        <f aca="false">SUM(E3:E19)</f>
        <v>1196</v>
      </c>
      <c r="I21" s="80" t="n">
        <f aca="false">SUM(I3:I19)</f>
        <v>4101.79641871</v>
      </c>
      <c r="J21" s="80" t="n">
        <f aca="false">SUM(J3:J19)</f>
        <v>4181.56437930169</v>
      </c>
      <c r="K21" s="81" t="n">
        <f aca="false">+J21/I21</f>
        <v>1.01944707938888</v>
      </c>
      <c r="L21" s="0" t="n">
        <f aca="false">SUM(L3:L19)</f>
        <v>731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FFC000"/>
    <pageSetUpPr fitToPage="false"/>
  </sheetPr>
  <dimension ref="A1:G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3.2"/>
  <cols>
    <col collapsed="false" hidden="false" max="1" min="1" style="0" width="5.66836734693878"/>
    <col collapsed="false" hidden="false" max="2" min="2" style="0" width="8.50510204081633"/>
    <col collapsed="false" hidden="false" max="3" min="3" style="0" width="9.04591836734694"/>
    <col collapsed="false" hidden="false" max="4" min="4" style="0" width="6.61224489795918"/>
    <col collapsed="false" hidden="false" max="6" min="5" style="0" width="7.83163265306122"/>
    <col collapsed="false" hidden="false" max="7" min="7" style="0" width="8.36734693877551"/>
    <col collapsed="false" hidden="false" max="1025" min="8" style="0" width="11.3418367346939"/>
  </cols>
  <sheetData>
    <row r="1" customFormat="false" ht="52.8" hidden="false" customHeight="false" outlineLevel="0" collapsed="false">
      <c r="A1" s="79"/>
      <c r="B1" s="79" t="s">
        <v>136</v>
      </c>
      <c r="C1" s="79" t="s">
        <v>137</v>
      </c>
      <c r="D1" s="79" t="s">
        <v>138</v>
      </c>
      <c r="E1" s="79" t="s">
        <v>139</v>
      </c>
      <c r="F1" s="79" t="s">
        <v>140</v>
      </c>
      <c r="G1" s="79" t="s">
        <v>141</v>
      </c>
    </row>
    <row r="2" s="79" customFormat="true" ht="12.6" hidden="false" customHeight="true" outlineLevel="0" collapsed="false">
      <c r="A2" s="4" t="s">
        <v>114</v>
      </c>
      <c r="B2" s="0"/>
      <c r="C2" s="0"/>
      <c r="D2" s="0"/>
      <c r="E2" s="0"/>
      <c r="F2" s="0"/>
      <c r="G2" s="0"/>
    </row>
    <row r="3" customFormat="false" ht="13.2" hidden="false" customHeight="false" outlineLevel="0" collapsed="false">
      <c r="A3" s="4" t="s">
        <v>142</v>
      </c>
    </row>
    <row r="4" customFormat="false" ht="13.2" hidden="false" customHeight="false" outlineLevel="0" collapsed="false">
      <c r="A4" s="20" t="s">
        <v>143</v>
      </c>
      <c r="B4" s="80" t="n">
        <f aca="false">SUMIFS(data!$M:$M,data!$F:$F,1,data!$I:$I,0)</f>
        <v>16950.4810098198</v>
      </c>
      <c r="C4" s="80" t="n">
        <f aca="false">SUMIFS(data!$K:$K,data!$F:$F,1,data!$I:$I,0)</f>
        <v>16158.2663778026</v>
      </c>
      <c r="D4" s="82" t="n">
        <f aca="false">COUNTIFS(data!$F:$F,1,data!$I:$I,0)</f>
        <v>3168</v>
      </c>
      <c r="E4" s="98" t="n">
        <f aca="false">+B4/D4</f>
        <v>5.35053062178656</v>
      </c>
      <c r="F4" s="98" t="n">
        <f aca="false">+C4/D4</f>
        <v>5.10046287178113</v>
      </c>
      <c r="G4" s="81" t="n">
        <f aca="false">+F4/E4</f>
        <v>0.953262999937389</v>
      </c>
    </row>
    <row r="5" customFormat="false" ht="13.2" hidden="false" customHeight="false" outlineLevel="0" collapsed="false">
      <c r="A5" s="20" t="s">
        <v>144</v>
      </c>
      <c r="B5" s="80" t="n">
        <f aca="false">SUMIFS(data!$M:$M,data!$F:$F,1,data!$I:$I,1)</f>
        <v>2324.51834653001</v>
      </c>
      <c r="C5" s="80" t="n">
        <f aca="false">SUMIFS(data!$K:$K,data!$F:$F,1,data!$I:$I,1)</f>
        <v>1208.79928397145</v>
      </c>
      <c r="D5" s="82" t="n">
        <f aca="false">COUNTIFS(data!$F:$F,1,data!$I:$I,1)</f>
        <v>395</v>
      </c>
      <c r="E5" s="98" t="n">
        <f aca="false">+B5/D5</f>
        <v>5.88485657349369</v>
      </c>
      <c r="F5" s="98" t="n">
        <f aca="false">+C5/D5</f>
        <v>3.06025135182646</v>
      </c>
      <c r="G5" s="81" t="n">
        <f aca="false">+F5/E5</f>
        <v>0.520021399605609</v>
      </c>
    </row>
    <row r="6" customFormat="false" ht="13.2" hidden="false" customHeight="false" outlineLevel="0" collapsed="false">
      <c r="A6" s="4" t="s">
        <v>145</v>
      </c>
      <c r="B6" s="80"/>
      <c r="C6" s="80"/>
      <c r="D6" s="82"/>
      <c r="E6" s="82"/>
      <c r="F6" s="98"/>
      <c r="G6" s="80"/>
    </row>
    <row r="7" customFormat="false" ht="13.2" hidden="false" customHeight="false" outlineLevel="0" collapsed="false">
      <c r="A7" s="20" t="s">
        <v>143</v>
      </c>
      <c r="B7" s="80" t="n">
        <f aca="false">SUMIFS(data!$M:$M,data!$F:$F,1,data!$I:$I,0,data!$O:$O,1)</f>
        <v>5241.67996837005</v>
      </c>
      <c r="C7" s="80" t="n">
        <f aca="false">SUMIFS(data!$K:$K,data!$F:$F,1,data!$I:$I,0,data!$O:$O,1)</f>
        <v>5573.59878266973</v>
      </c>
      <c r="D7" s="82" t="n">
        <f aca="false">COUNTIFS(data!$F:$F,1,data!$I:$I,0,data!$O:$O,1)</f>
        <v>1000</v>
      </c>
      <c r="E7" s="98" t="n">
        <f aca="false">+B7/D7</f>
        <v>5.24167996837005</v>
      </c>
      <c r="F7" s="98" t="n">
        <f aca="false">+C7/D7</f>
        <v>5.57359878266973</v>
      </c>
      <c r="G7" s="81" t="n">
        <f aca="false">+F7/E7</f>
        <v>1.06332298352867</v>
      </c>
    </row>
    <row r="8" customFormat="false" ht="13.2" hidden="false" customHeight="false" outlineLevel="0" collapsed="false">
      <c r="A8" s="20" t="s">
        <v>144</v>
      </c>
      <c r="B8" s="80" t="n">
        <f aca="false">SUMIFS(data!$M:$M,data!$F:$F,1,data!$I:$I,1,data!$O:$O,1)</f>
        <v>1115.11387559</v>
      </c>
      <c r="C8" s="80" t="n">
        <f aca="false">SUMIFS(data!$K:$K,data!$F:$F,1,data!$I:$I,1,data!$O:$O,1)</f>
        <v>604.643724099955</v>
      </c>
      <c r="D8" s="82" t="n">
        <f aca="false">COUNTIFS(data!$F:$F,1,data!$I:$I,1,data!$O:$O,1)</f>
        <v>196</v>
      </c>
      <c r="E8" s="98" t="n">
        <f aca="false">+B8/D8</f>
        <v>5.68935650811223</v>
      </c>
      <c r="F8" s="98" t="n">
        <f aca="false">+C8/D8</f>
        <v>3.08491695969365</v>
      </c>
      <c r="G8" s="81" t="n">
        <f aca="false">+F8/E8</f>
        <v>0.542225989054295</v>
      </c>
    </row>
    <row r="9" customFormat="false" ht="13.2" hidden="false" customHeight="false" outlineLevel="0" collapsed="false">
      <c r="G9" s="80"/>
    </row>
    <row r="10" customFormat="false" ht="13.2" hidden="false" customHeight="false" outlineLevel="0" collapsed="false">
      <c r="A10" s="4" t="s">
        <v>115</v>
      </c>
      <c r="B10" s="80"/>
      <c r="C10" s="80"/>
      <c r="D10" s="82"/>
      <c r="E10" s="82"/>
      <c r="F10" s="98"/>
      <c r="G10" s="80"/>
    </row>
    <row r="11" customFormat="false" ht="13.2" hidden="false" customHeight="false" outlineLevel="0" collapsed="false">
      <c r="A11" s="4" t="s">
        <v>142</v>
      </c>
      <c r="G11" s="80"/>
    </row>
    <row r="12" customFormat="false" ht="13.2" hidden="false" customHeight="false" outlineLevel="0" collapsed="false">
      <c r="A12" s="20" t="s">
        <v>143</v>
      </c>
      <c r="B12" s="80" t="n">
        <f aca="false">SUMIFS(data!$M:$M,data!$F:$F,1,data!$I:$I,0,data!$C:$C,"AG")</f>
        <v>10985.2401827099</v>
      </c>
      <c r="C12" s="80" t="n">
        <f aca="false">SUMIFS(data!$K:$K,data!$F:$F,1,data!$I:$I,0,data!$C:$C,"AG")</f>
        <v>10874.4727053406</v>
      </c>
      <c r="D12" s="82" t="n">
        <f aca="false">COUNTIFS(data!$F:$F,1,data!$I:$I,0,data!$C:$C,"AG")</f>
        <v>1970</v>
      </c>
      <c r="E12" s="98" t="n">
        <f aca="false">+B12/D12</f>
        <v>5.57626405213702</v>
      </c>
      <c r="F12" s="98" t="n">
        <f aca="false">+C12/D12</f>
        <v>5.52003690626427</v>
      </c>
      <c r="G12" s="81" t="n">
        <f aca="false">+F12/E12</f>
        <v>0.989916699541657</v>
      </c>
    </row>
    <row r="13" customFormat="false" ht="13.2" hidden="false" customHeight="false" outlineLevel="0" collapsed="false">
      <c r="A13" s="20" t="s">
        <v>144</v>
      </c>
      <c r="B13" s="80" t="n">
        <f aca="false">SUMIFS(data!$M:$M,data!$F:$F,1,data!$I:$I,1,data!$C:$C,"AG")</f>
        <v>1286.41406755</v>
      </c>
      <c r="C13" s="80" t="n">
        <f aca="false">SUMIFS(data!$K:$K,data!$F:$F,1,data!$I:$I,1,data!$C:$C,"AG")</f>
        <v>777.514061743907</v>
      </c>
      <c r="D13" s="82" t="n">
        <f aca="false">COUNTIFS(data!$F:$F,1,data!$I:$I,1,data!$C:$C,"AG")</f>
        <v>188</v>
      </c>
      <c r="E13" s="98" t="n">
        <f aca="false">+B13/D13</f>
        <v>6.84262801888298</v>
      </c>
      <c r="F13" s="98" t="n">
        <f aca="false">+C13/D13</f>
        <v>4.13571309438249</v>
      </c>
      <c r="G13" s="81" t="n">
        <f aca="false">+F13/E13</f>
        <v>0.604404197184113</v>
      </c>
    </row>
    <row r="14" customFormat="false" ht="13.2" hidden="false" customHeight="false" outlineLevel="0" collapsed="false">
      <c r="A14" s="4" t="s">
        <v>145</v>
      </c>
      <c r="B14" s="80"/>
      <c r="C14" s="80"/>
      <c r="D14" s="82"/>
      <c r="E14" s="82"/>
      <c r="F14" s="98"/>
      <c r="G14" s="80"/>
    </row>
    <row r="15" customFormat="false" ht="13.2" hidden="false" customHeight="false" outlineLevel="0" collapsed="false">
      <c r="A15" s="20" t="s">
        <v>143</v>
      </c>
      <c r="B15" s="80" t="n">
        <f aca="false">SUMIFS(data!$M:$M,data!$F:$F,1,data!$I:$I,0,data!$O:$O,1,data!$C:$C,"AG")</f>
        <v>3560.61406379</v>
      </c>
      <c r="C15" s="80" t="n">
        <f aca="false">SUMIFS(data!$K:$K,data!$F:$F,1,data!$I:$I,0,data!$O:$O,1,data!$C:$C,"AG")</f>
        <v>3840.78793091526</v>
      </c>
      <c r="D15" s="82" t="n">
        <f aca="false">COUNTIFS(data!$F:$F,1,data!$I:$I,0,data!$O:$O,1,data!$C:$C,"AG")</f>
        <v>652</v>
      </c>
      <c r="E15" s="98" t="n">
        <f aca="false">+B15/D15</f>
        <v>5.46106451501533</v>
      </c>
      <c r="F15" s="98" t="n">
        <f aca="false">+C15/D15</f>
        <v>5.89077903514611</v>
      </c>
      <c r="G15" s="81" t="n">
        <f aca="false">+F15/E15</f>
        <v>1.07868695177456</v>
      </c>
    </row>
    <row r="16" customFormat="false" ht="13.2" hidden="false" customHeight="false" outlineLevel="0" collapsed="false">
      <c r="A16" s="20" t="s">
        <v>144</v>
      </c>
      <c r="B16" s="80" t="n">
        <f aca="false">SUMIFS(data!$M:$M,data!$F:$F,1,data!$I:$I,1,data!$O:$O,1,data!$C:$C,"AG")</f>
        <v>541.18235492</v>
      </c>
      <c r="C16" s="80" t="n">
        <f aca="false">SUMIFS(data!$K:$K,data!$F:$F,1,data!$I:$I,1,data!$O:$O,1,data!$C:$C,"AG")</f>
        <v>340.776448386427</v>
      </c>
      <c r="D16" s="82" t="n">
        <f aca="false">COUNTIFS(data!$F:$F,1,data!$I:$I,1,data!$O:$O,1,data!$C:$C,"AG")</f>
        <v>79</v>
      </c>
      <c r="E16" s="98" t="n">
        <f aca="false">+B16/D16</f>
        <v>6.85040955594937</v>
      </c>
      <c r="F16" s="98" t="n">
        <f aca="false">+C16/D16</f>
        <v>4.31362592894211</v>
      </c>
      <c r="G16" s="81" t="n">
        <f aca="false">+F16/E16</f>
        <v>0.62968876440327</v>
      </c>
    </row>
    <row r="17" customFormat="false" ht="13.2" hidden="false" customHeight="false" outlineLevel="0" collapsed="false">
      <c r="A17" s="20"/>
      <c r="B17" s="80"/>
      <c r="C17" s="80"/>
      <c r="D17" s="82"/>
      <c r="E17" s="82"/>
      <c r="F17" s="98"/>
      <c r="G17" s="80"/>
    </row>
    <row r="18" customFormat="false" ht="13.2" hidden="false" customHeight="false" outlineLevel="0" collapsed="false">
      <c r="A18" s="100" t="s">
        <v>146</v>
      </c>
      <c r="B18" s="87"/>
      <c r="C18" s="87"/>
      <c r="D18" s="101"/>
      <c r="E18" s="101"/>
      <c r="F18" s="102"/>
      <c r="G18" s="87"/>
    </row>
    <row r="19" customFormat="false" ht="13.2" hidden="false" customHeight="false" outlineLevel="0" collapsed="false">
      <c r="A19" s="103" t="s">
        <v>144</v>
      </c>
      <c r="B19" s="87" t="n">
        <f aca="false">SUMIFS(data!$M:$M,data!$F:$F,1,data!$I:$I,1,data!$G:$G,0)</f>
        <v>1466.99925713</v>
      </c>
      <c r="C19" s="87" t="n">
        <f aca="false">SUMIFS(data!$K:$K,data!$F:$F,1,data!$I:$I,1,data!$G:$G,0)</f>
        <v>1208.79928397145</v>
      </c>
      <c r="D19" s="101" t="n">
        <f aca="false">COUNTIFS(data!$F:$F,1,data!$I:$I,1,data!$G:$G,0)</f>
        <v>249</v>
      </c>
      <c r="E19" s="102" t="n">
        <f aca="false">+B19/D19</f>
        <v>5.89156328164659</v>
      </c>
      <c r="F19" s="102" t="n">
        <f aca="false">+C19/D19</f>
        <v>4.85461559827892</v>
      </c>
      <c r="G19" s="88" t="n">
        <f aca="false">+F19/E19</f>
        <v>0.823994475863822</v>
      </c>
    </row>
    <row r="20" customFormat="false" ht="13.2" hidden="false" customHeight="false" outlineLevel="0" collapsed="false">
      <c r="A20" s="20"/>
      <c r="B20" s="80"/>
      <c r="C20" s="80"/>
      <c r="D20" s="82"/>
      <c r="E20" s="98"/>
      <c r="F20" s="98"/>
      <c r="G20" s="104" t="n">
        <f aca="false">+G19/G4</f>
        <v>0.864393641542724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1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A2" activeCellId="0" sqref="A2"/>
    </sheetView>
  </sheetViews>
  <sheetFormatPr defaultRowHeight="13.2"/>
  <cols>
    <col collapsed="false" hidden="false" max="1" min="1" style="105" width="8.23469387755102"/>
    <col collapsed="false" hidden="false" max="2" min="2" style="105" width="21.1938775510204"/>
    <col collapsed="false" hidden="false" max="3" min="3" style="105" width="8.50510204081633"/>
    <col collapsed="false" hidden="false" max="4" min="4" style="105" width="9.31632653061224"/>
    <col collapsed="false" hidden="false" max="5" min="5" style="105" width="31.0459183673469"/>
    <col collapsed="false" hidden="false" max="6" min="6" style="105" width="22.0051020408163"/>
    <col collapsed="false" hidden="false" max="7" min="7" style="105" width="10.6632653061225"/>
    <col collapsed="false" hidden="false" max="8" min="8" style="105" width="11.2040816326531"/>
    <col collapsed="false" hidden="false" max="256" min="9" style="105" width="11.3418367346939"/>
    <col collapsed="false" hidden="false" max="257" min="257" style="105" width="8.23469387755102"/>
    <col collapsed="false" hidden="false" max="258" min="258" style="105" width="21.1938775510204"/>
    <col collapsed="false" hidden="false" max="259" min="259" style="105" width="8.50510204081633"/>
    <col collapsed="false" hidden="false" max="260" min="260" style="105" width="9.31632653061224"/>
    <col collapsed="false" hidden="false" max="261" min="261" style="105" width="31.0459183673469"/>
    <col collapsed="false" hidden="false" max="262" min="262" style="105" width="22.0051020408163"/>
    <col collapsed="false" hidden="false" max="263" min="263" style="105" width="10.6632653061225"/>
    <col collapsed="false" hidden="false" max="264" min="264" style="105" width="11.2040816326531"/>
    <col collapsed="false" hidden="false" max="512" min="265" style="105" width="11.3418367346939"/>
    <col collapsed="false" hidden="false" max="513" min="513" style="105" width="8.23469387755102"/>
    <col collapsed="false" hidden="false" max="514" min="514" style="105" width="21.1938775510204"/>
    <col collapsed="false" hidden="false" max="515" min="515" style="105" width="8.50510204081633"/>
    <col collapsed="false" hidden="false" max="516" min="516" style="105" width="9.31632653061224"/>
    <col collapsed="false" hidden="false" max="517" min="517" style="105" width="31.0459183673469"/>
    <col collapsed="false" hidden="false" max="518" min="518" style="105" width="22.0051020408163"/>
    <col collapsed="false" hidden="false" max="519" min="519" style="105" width="10.6632653061225"/>
    <col collapsed="false" hidden="false" max="520" min="520" style="105" width="11.2040816326531"/>
    <col collapsed="false" hidden="false" max="768" min="521" style="105" width="11.3418367346939"/>
    <col collapsed="false" hidden="false" max="769" min="769" style="105" width="8.23469387755102"/>
    <col collapsed="false" hidden="false" max="770" min="770" style="105" width="21.1938775510204"/>
    <col collapsed="false" hidden="false" max="771" min="771" style="105" width="8.50510204081633"/>
    <col collapsed="false" hidden="false" max="772" min="772" style="105" width="9.31632653061224"/>
    <col collapsed="false" hidden="false" max="773" min="773" style="105" width="31.0459183673469"/>
    <col collapsed="false" hidden="false" max="774" min="774" style="105" width="22.0051020408163"/>
    <col collapsed="false" hidden="false" max="775" min="775" style="105" width="10.6632653061225"/>
    <col collapsed="false" hidden="false" max="776" min="776" style="105" width="11.2040816326531"/>
    <col collapsed="false" hidden="false" max="1025" min="777" style="105" width="11.3418367346939"/>
  </cols>
  <sheetData>
    <row r="1" customFormat="false" ht="39.6" hidden="false" customHeight="false" outlineLevel="0" collapsed="false">
      <c r="A1" s="106" t="s">
        <v>147</v>
      </c>
      <c r="B1" s="106" t="s">
        <v>148</v>
      </c>
      <c r="C1" s="106" t="s">
        <v>149</v>
      </c>
      <c r="D1" s="106" t="s">
        <v>150</v>
      </c>
      <c r="E1" s="106" t="s">
        <v>151</v>
      </c>
      <c r="F1" s="106" t="s">
        <v>152</v>
      </c>
      <c r="G1" s="106" t="s">
        <v>153</v>
      </c>
      <c r="H1" s="106" t="s">
        <v>154</v>
      </c>
    </row>
    <row r="2" customFormat="false" ht="13.5" hidden="false" customHeight="true" outlineLevel="0" collapsed="false">
      <c r="A2" s="107" t="s">
        <v>100</v>
      </c>
      <c r="B2" s="108" t="s">
        <v>155</v>
      </c>
      <c r="C2" s="107" t="s">
        <v>156</v>
      </c>
      <c r="D2" s="107" t="s">
        <v>157</v>
      </c>
      <c r="E2" s="109" t="s">
        <v>158</v>
      </c>
      <c r="F2" s="109" t="s">
        <v>159</v>
      </c>
      <c r="G2" s="110" t="n">
        <v>55</v>
      </c>
      <c r="H2" s="107" t="n">
        <v>1</v>
      </c>
    </row>
    <row r="3" customFormat="false" ht="24" hidden="false" customHeight="true" outlineLevel="0" collapsed="false">
      <c r="A3" s="107" t="s">
        <v>57</v>
      </c>
      <c r="B3" s="108" t="s">
        <v>160</v>
      </c>
      <c r="C3" s="107" t="s">
        <v>156</v>
      </c>
      <c r="D3" s="107" t="s">
        <v>157</v>
      </c>
      <c r="E3" s="109" t="s">
        <v>161</v>
      </c>
      <c r="F3" s="109" t="s">
        <v>162</v>
      </c>
      <c r="G3" s="110" t="n">
        <v>55</v>
      </c>
      <c r="H3" s="107" t="n">
        <v>0</v>
      </c>
    </row>
    <row r="4" customFormat="false" ht="13.5" hidden="false" customHeight="true" outlineLevel="0" collapsed="false">
      <c r="A4" s="107" t="s">
        <v>56</v>
      </c>
      <c r="B4" s="108" t="s">
        <v>163</v>
      </c>
      <c r="C4" s="107" t="s">
        <v>156</v>
      </c>
      <c r="D4" s="107" t="s">
        <v>157</v>
      </c>
      <c r="E4" s="109" t="s">
        <v>164</v>
      </c>
      <c r="F4" s="109" t="s">
        <v>165</v>
      </c>
      <c r="G4" s="110" t="n">
        <v>55</v>
      </c>
      <c r="H4" s="107" t="n">
        <v>0</v>
      </c>
    </row>
    <row r="5" customFormat="false" ht="24" hidden="false" customHeight="true" outlineLevel="0" collapsed="false">
      <c r="A5" s="107" t="s">
        <v>65</v>
      </c>
      <c r="B5" s="108" t="s">
        <v>166</v>
      </c>
      <c r="C5" s="107" t="s">
        <v>156</v>
      </c>
      <c r="D5" s="107" t="s">
        <v>157</v>
      </c>
      <c r="E5" s="109" t="s">
        <v>167</v>
      </c>
      <c r="F5" s="109" t="s">
        <v>168</v>
      </c>
      <c r="G5" s="110" t="n">
        <v>55</v>
      </c>
      <c r="H5" s="107" t="n">
        <v>1</v>
      </c>
    </row>
    <row r="6" customFormat="false" ht="24" hidden="false" customHeight="true" outlineLevel="0" collapsed="false">
      <c r="A6" s="107" t="s">
        <v>95</v>
      </c>
      <c r="B6" s="108" t="s">
        <v>169</v>
      </c>
      <c r="C6" s="107" t="s">
        <v>156</v>
      </c>
      <c r="D6" s="107" t="s">
        <v>157</v>
      </c>
      <c r="E6" s="109" t="s">
        <v>170</v>
      </c>
      <c r="F6" s="109" t="s">
        <v>171</v>
      </c>
      <c r="G6" s="110" t="n">
        <v>55</v>
      </c>
      <c r="H6" s="107" t="n">
        <v>0</v>
      </c>
    </row>
    <row r="7" customFormat="false" ht="24" hidden="false" customHeight="true" outlineLevel="0" collapsed="false">
      <c r="A7" s="107" t="s">
        <v>53</v>
      </c>
      <c r="B7" s="108" t="s">
        <v>172</v>
      </c>
      <c r="C7" s="107" t="s">
        <v>156</v>
      </c>
      <c r="D7" s="107" t="s">
        <v>157</v>
      </c>
      <c r="E7" s="109" t="s">
        <v>173</v>
      </c>
      <c r="F7" s="109" t="s">
        <v>174</v>
      </c>
      <c r="G7" s="110" t="n">
        <v>55</v>
      </c>
      <c r="H7" s="107" t="n">
        <v>1</v>
      </c>
    </row>
    <row r="8" customFormat="false" ht="13.5" hidden="false" customHeight="true" outlineLevel="0" collapsed="false">
      <c r="A8" s="107" t="s">
        <v>60</v>
      </c>
      <c r="B8" s="108" t="s">
        <v>175</v>
      </c>
      <c r="C8" s="107" t="s">
        <v>156</v>
      </c>
      <c r="D8" s="107" t="s">
        <v>157</v>
      </c>
      <c r="E8" s="109" t="s">
        <v>176</v>
      </c>
      <c r="F8" s="109" t="s">
        <v>177</v>
      </c>
      <c r="G8" s="110" t="n">
        <v>55</v>
      </c>
      <c r="H8" s="107" t="n">
        <v>0</v>
      </c>
    </row>
    <row r="9" customFormat="false" ht="13.5" hidden="false" customHeight="true" outlineLevel="0" collapsed="false">
      <c r="A9" s="107" t="s">
        <v>71</v>
      </c>
      <c r="B9" s="108" t="s">
        <v>178</v>
      </c>
      <c r="C9" s="107" t="s">
        <v>179</v>
      </c>
      <c r="D9" s="107" t="s">
        <v>180</v>
      </c>
      <c r="E9" s="109" t="s">
        <v>181</v>
      </c>
      <c r="F9" s="109" t="s">
        <v>182</v>
      </c>
      <c r="G9" s="110" t="n">
        <v>55</v>
      </c>
      <c r="H9" s="107" t="n">
        <v>0</v>
      </c>
    </row>
    <row r="10" customFormat="false" ht="24" hidden="false" customHeight="true" outlineLevel="0" collapsed="false">
      <c r="A10" s="107" t="s">
        <v>183</v>
      </c>
      <c r="B10" s="108" t="s">
        <v>184</v>
      </c>
      <c r="C10" s="107" t="s">
        <v>185</v>
      </c>
      <c r="D10" s="107" t="s">
        <v>180</v>
      </c>
      <c r="E10" s="109" t="s">
        <v>186</v>
      </c>
      <c r="F10" s="109" t="s">
        <v>187</v>
      </c>
      <c r="G10" s="110" t="n">
        <v>55</v>
      </c>
      <c r="H10" s="107" t="n">
        <v>0</v>
      </c>
    </row>
    <row r="11" customFormat="false" ht="13.5" hidden="false" customHeight="true" outlineLevel="0" collapsed="false">
      <c r="A11" s="107" t="s">
        <v>104</v>
      </c>
      <c r="B11" s="108" t="s">
        <v>188</v>
      </c>
      <c r="C11" s="107" t="s">
        <v>185</v>
      </c>
      <c r="D11" s="107" t="s">
        <v>180</v>
      </c>
      <c r="E11" s="109" t="s">
        <v>189</v>
      </c>
      <c r="F11" s="109" t="s">
        <v>190</v>
      </c>
      <c r="G11" s="110" t="n">
        <v>55</v>
      </c>
      <c r="H11" s="107" t="n">
        <v>0</v>
      </c>
    </row>
    <row r="12" customFormat="false" ht="13.5" hidden="false" customHeight="true" outlineLevel="0" collapsed="false">
      <c r="A12" s="107" t="s">
        <v>191</v>
      </c>
      <c r="B12" s="108" t="s">
        <v>192</v>
      </c>
      <c r="C12" s="107" t="s">
        <v>185</v>
      </c>
      <c r="D12" s="107" t="s">
        <v>180</v>
      </c>
      <c r="E12" s="109" t="s">
        <v>193</v>
      </c>
      <c r="F12" s="109" t="s">
        <v>194</v>
      </c>
      <c r="G12" s="110" t="n">
        <v>0</v>
      </c>
      <c r="H12" s="107" t="n">
        <v>0</v>
      </c>
    </row>
    <row r="13" customFormat="false" ht="13.5" hidden="false" customHeight="true" outlineLevel="0" collapsed="false">
      <c r="A13" s="107" t="s">
        <v>108</v>
      </c>
      <c r="B13" s="108" t="s">
        <v>195</v>
      </c>
      <c r="C13" s="107" t="s">
        <v>179</v>
      </c>
      <c r="D13" s="107" t="s">
        <v>180</v>
      </c>
      <c r="E13" s="109" t="s">
        <v>196</v>
      </c>
      <c r="F13" s="109"/>
      <c r="G13" s="110" t="n">
        <v>0</v>
      </c>
      <c r="H13" s="107" t="n">
        <v>0</v>
      </c>
    </row>
    <row r="14" customFormat="false" ht="13.5" hidden="false" customHeight="true" outlineLevel="0" collapsed="false">
      <c r="A14" s="107" t="s">
        <v>197</v>
      </c>
      <c r="B14" s="108" t="s">
        <v>198</v>
      </c>
      <c r="C14" s="107" t="s">
        <v>179</v>
      </c>
      <c r="D14" s="107" t="s">
        <v>180</v>
      </c>
      <c r="E14" s="109" t="s">
        <v>199</v>
      </c>
      <c r="F14" s="109"/>
      <c r="G14" s="110" t="n">
        <v>55</v>
      </c>
      <c r="H14" s="107" t="n">
        <v>0</v>
      </c>
    </row>
    <row r="15" customFormat="false" ht="13.5" hidden="false" customHeight="true" outlineLevel="0" collapsed="false">
      <c r="A15" s="107" t="s">
        <v>105</v>
      </c>
      <c r="B15" s="108" t="s">
        <v>200</v>
      </c>
      <c r="C15" s="107" t="s">
        <v>185</v>
      </c>
      <c r="D15" s="107" t="s">
        <v>180</v>
      </c>
      <c r="E15" s="109" t="s">
        <v>201</v>
      </c>
      <c r="F15" s="109" t="s">
        <v>202</v>
      </c>
      <c r="G15" s="110" t="n">
        <v>55</v>
      </c>
      <c r="H15" s="107" t="n">
        <v>0</v>
      </c>
    </row>
    <row r="16" customFormat="false" ht="13.5" hidden="false" customHeight="true" outlineLevel="0" collapsed="false">
      <c r="A16" s="107" t="s">
        <v>203</v>
      </c>
      <c r="B16" s="108" t="s">
        <v>204</v>
      </c>
      <c r="C16" s="107" t="s">
        <v>185</v>
      </c>
      <c r="D16" s="107" t="s">
        <v>180</v>
      </c>
      <c r="E16" s="109" t="s">
        <v>205</v>
      </c>
      <c r="F16" s="109" t="s">
        <v>206</v>
      </c>
      <c r="G16" s="110" t="n">
        <v>55</v>
      </c>
      <c r="H16" s="107" t="n">
        <v>0</v>
      </c>
    </row>
    <row r="17" customFormat="false" ht="13.5" hidden="false" customHeight="true" outlineLevel="0" collapsed="false">
      <c r="A17" s="107" t="s">
        <v>207</v>
      </c>
      <c r="B17" s="108" t="s">
        <v>208</v>
      </c>
      <c r="C17" s="107" t="s">
        <v>185</v>
      </c>
      <c r="D17" s="107" t="s">
        <v>180</v>
      </c>
      <c r="E17" s="109" t="s">
        <v>209</v>
      </c>
      <c r="F17" s="109" t="s">
        <v>210</v>
      </c>
      <c r="G17" s="110" t="n">
        <v>55</v>
      </c>
      <c r="H17" s="107" t="n">
        <v>0</v>
      </c>
    </row>
    <row r="18" customFormat="false" ht="13.5" hidden="false" customHeight="true" outlineLevel="0" collapsed="false">
      <c r="A18" s="107" t="s">
        <v>211</v>
      </c>
      <c r="B18" s="108" t="s">
        <v>212</v>
      </c>
      <c r="C18" s="107" t="s">
        <v>185</v>
      </c>
      <c r="D18" s="107" t="s">
        <v>180</v>
      </c>
      <c r="E18" s="109" t="s">
        <v>213</v>
      </c>
      <c r="F18" s="109"/>
      <c r="G18" s="110" t="n">
        <v>55</v>
      </c>
      <c r="H18" s="107" t="n">
        <v>0</v>
      </c>
    </row>
    <row r="19" customFormat="false" ht="13.5" hidden="false" customHeight="true" outlineLevel="0" collapsed="false">
      <c r="A19" s="107" t="s">
        <v>101</v>
      </c>
      <c r="B19" s="108" t="s">
        <v>214</v>
      </c>
      <c r="C19" s="107" t="s">
        <v>179</v>
      </c>
      <c r="D19" s="107" t="s">
        <v>180</v>
      </c>
      <c r="E19" s="109" t="s">
        <v>215</v>
      </c>
      <c r="F19" s="109" t="s">
        <v>216</v>
      </c>
      <c r="G19" s="110" t="n">
        <v>55</v>
      </c>
      <c r="H19" s="107" t="n">
        <v>0</v>
      </c>
    </row>
    <row r="20" customFormat="false" ht="13.5" hidden="false" customHeight="true" outlineLevel="0" collapsed="false">
      <c r="A20" s="107" t="s">
        <v>217</v>
      </c>
      <c r="B20" s="108" t="s">
        <v>218</v>
      </c>
      <c r="C20" s="107" t="s">
        <v>185</v>
      </c>
      <c r="D20" s="107" t="s">
        <v>180</v>
      </c>
      <c r="E20" s="109" t="s">
        <v>219</v>
      </c>
      <c r="F20" s="109" t="s">
        <v>220</v>
      </c>
      <c r="G20" s="110" t="n">
        <v>55</v>
      </c>
      <c r="H20" s="107" t="n">
        <v>0</v>
      </c>
    </row>
    <row r="21" customFormat="false" ht="13.5" hidden="false" customHeight="true" outlineLevel="0" collapsed="false">
      <c r="A21" s="107" t="s">
        <v>221</v>
      </c>
      <c r="B21" s="108" t="s">
        <v>222</v>
      </c>
      <c r="C21" s="107" t="s">
        <v>179</v>
      </c>
      <c r="D21" s="107" t="s">
        <v>180</v>
      </c>
      <c r="E21" s="109" t="s">
        <v>223</v>
      </c>
      <c r="F21" s="109" t="s">
        <v>224</v>
      </c>
      <c r="G21" s="110" t="n">
        <v>55</v>
      </c>
      <c r="H21" s="107" t="n">
        <v>0</v>
      </c>
    </row>
    <row r="22" customFormat="false" ht="13.5" hidden="false" customHeight="true" outlineLevel="0" collapsed="false">
      <c r="A22" s="107" t="s">
        <v>225</v>
      </c>
      <c r="B22" s="108" t="s">
        <v>226</v>
      </c>
      <c r="C22" s="107" t="s">
        <v>185</v>
      </c>
      <c r="D22" s="107" t="s">
        <v>180</v>
      </c>
      <c r="E22" s="109" t="s">
        <v>227</v>
      </c>
      <c r="F22" s="109" t="s">
        <v>228</v>
      </c>
      <c r="G22" s="110" t="n">
        <v>55</v>
      </c>
      <c r="H22" s="107" t="n">
        <v>0</v>
      </c>
    </row>
    <row r="23" customFormat="false" ht="13.5" hidden="false" customHeight="true" outlineLevel="0" collapsed="false">
      <c r="A23" s="107" t="s">
        <v>229</v>
      </c>
      <c r="B23" s="108" t="s">
        <v>230</v>
      </c>
      <c r="C23" s="107" t="s">
        <v>231</v>
      </c>
      <c r="D23" s="107" t="s">
        <v>232</v>
      </c>
      <c r="E23" s="109" t="s">
        <v>233</v>
      </c>
      <c r="F23" s="109" t="s">
        <v>234</v>
      </c>
      <c r="G23" s="110" t="n">
        <v>45</v>
      </c>
      <c r="H23" s="107" t="n">
        <v>0</v>
      </c>
    </row>
    <row r="24" customFormat="false" ht="13.5" hidden="false" customHeight="true" outlineLevel="0" collapsed="false">
      <c r="A24" s="107" t="s">
        <v>235</v>
      </c>
      <c r="B24" s="108" t="s">
        <v>236</v>
      </c>
      <c r="C24" s="107" t="s">
        <v>231</v>
      </c>
      <c r="D24" s="107" t="s">
        <v>232</v>
      </c>
      <c r="E24" s="109" t="s">
        <v>237</v>
      </c>
      <c r="F24" s="109" t="s">
        <v>238</v>
      </c>
      <c r="G24" s="110" t="n">
        <v>45</v>
      </c>
      <c r="H24" s="107" t="n">
        <v>0</v>
      </c>
    </row>
    <row r="25" customFormat="false" ht="24" hidden="false" customHeight="true" outlineLevel="0" collapsed="false">
      <c r="A25" s="107" t="s">
        <v>93</v>
      </c>
      <c r="B25" s="108" t="s">
        <v>239</v>
      </c>
      <c r="C25" s="107" t="s">
        <v>231</v>
      </c>
      <c r="D25" s="107" t="s">
        <v>232</v>
      </c>
      <c r="E25" s="109" t="s">
        <v>240</v>
      </c>
      <c r="F25" s="109" t="s">
        <v>241</v>
      </c>
      <c r="G25" s="110" t="n">
        <v>45</v>
      </c>
      <c r="H25" s="107" t="n">
        <v>0</v>
      </c>
    </row>
    <row r="26" customFormat="false" ht="13.5" hidden="false" customHeight="true" outlineLevel="0" collapsed="false">
      <c r="A26" s="107" t="s">
        <v>242</v>
      </c>
      <c r="B26" s="108" t="s">
        <v>243</v>
      </c>
      <c r="C26" s="107" t="s">
        <v>231</v>
      </c>
      <c r="D26" s="107" t="s">
        <v>232</v>
      </c>
      <c r="E26" s="109" t="s">
        <v>244</v>
      </c>
      <c r="F26" s="109" t="s">
        <v>245</v>
      </c>
      <c r="G26" s="110" t="n">
        <v>45</v>
      </c>
      <c r="H26" s="107" t="n">
        <v>0</v>
      </c>
    </row>
    <row r="27" customFormat="false" ht="13.5" hidden="false" customHeight="true" outlineLevel="0" collapsed="false">
      <c r="A27" s="107" t="s">
        <v>45</v>
      </c>
      <c r="B27" s="108" t="s">
        <v>246</v>
      </c>
      <c r="C27" s="107" t="s">
        <v>231</v>
      </c>
      <c r="D27" s="107" t="s">
        <v>232</v>
      </c>
      <c r="E27" s="109" t="s">
        <v>247</v>
      </c>
      <c r="F27" s="109" t="s">
        <v>248</v>
      </c>
      <c r="G27" s="110" t="n">
        <v>45</v>
      </c>
      <c r="H27" s="107" t="n">
        <v>0</v>
      </c>
    </row>
    <row r="28" customFormat="false" ht="13.5" hidden="false" customHeight="true" outlineLevel="0" collapsed="false">
      <c r="A28" s="107" t="s">
        <v>96</v>
      </c>
      <c r="B28" s="108" t="s">
        <v>249</v>
      </c>
      <c r="C28" s="107" t="s">
        <v>231</v>
      </c>
      <c r="D28" s="107" t="s">
        <v>232</v>
      </c>
      <c r="E28" s="109" t="s">
        <v>250</v>
      </c>
      <c r="F28" s="109" t="s">
        <v>251</v>
      </c>
      <c r="G28" s="110" t="n">
        <v>45</v>
      </c>
      <c r="H28" s="107" t="n">
        <v>0</v>
      </c>
    </row>
    <row r="29" customFormat="false" ht="24" hidden="false" customHeight="true" outlineLevel="0" collapsed="false">
      <c r="A29" s="107" t="s">
        <v>94</v>
      </c>
      <c r="B29" s="108" t="s">
        <v>252</v>
      </c>
      <c r="C29" s="107" t="s">
        <v>231</v>
      </c>
      <c r="D29" s="107" t="s">
        <v>232</v>
      </c>
      <c r="E29" s="109" t="s">
        <v>253</v>
      </c>
      <c r="F29" s="109" t="s">
        <v>254</v>
      </c>
      <c r="G29" s="110" t="n">
        <v>45</v>
      </c>
      <c r="H29" s="107" t="n">
        <v>0</v>
      </c>
    </row>
    <row r="30" customFormat="false" ht="13.5" hidden="false" customHeight="true" outlineLevel="0" collapsed="false">
      <c r="A30" s="107" t="s">
        <v>255</v>
      </c>
      <c r="B30" s="108" t="s">
        <v>256</v>
      </c>
      <c r="C30" s="107" t="s">
        <v>231</v>
      </c>
      <c r="D30" s="107" t="s">
        <v>232</v>
      </c>
      <c r="E30" s="109" t="s">
        <v>257</v>
      </c>
      <c r="F30" s="109" t="s">
        <v>258</v>
      </c>
      <c r="G30" s="110" t="n">
        <v>45</v>
      </c>
      <c r="H30" s="107" t="n">
        <v>0</v>
      </c>
    </row>
    <row r="31" customFormat="false" ht="13.5" hidden="false" customHeight="true" outlineLevel="0" collapsed="false">
      <c r="A31" s="107" t="s">
        <v>85</v>
      </c>
      <c r="B31" s="108" t="s">
        <v>259</v>
      </c>
      <c r="C31" s="107" t="s">
        <v>231</v>
      </c>
      <c r="D31" s="107" t="s">
        <v>232</v>
      </c>
      <c r="E31" s="109" t="s">
        <v>260</v>
      </c>
      <c r="F31" s="109" t="s">
        <v>261</v>
      </c>
      <c r="G31" s="110" t="n">
        <v>45</v>
      </c>
      <c r="H31" s="107" t="n">
        <v>0</v>
      </c>
    </row>
    <row r="32" customFormat="false" ht="13.5" hidden="false" customHeight="true" outlineLevel="0" collapsed="false">
      <c r="A32" s="107" t="s">
        <v>48</v>
      </c>
      <c r="B32" s="108" t="s">
        <v>262</v>
      </c>
      <c r="C32" s="107" t="s">
        <v>231</v>
      </c>
      <c r="D32" s="107" t="s">
        <v>232</v>
      </c>
      <c r="E32" s="109" t="s">
        <v>263</v>
      </c>
      <c r="F32" s="109" t="s">
        <v>264</v>
      </c>
      <c r="G32" s="110" t="n">
        <v>45</v>
      </c>
      <c r="H32" s="107" t="n">
        <v>0</v>
      </c>
    </row>
    <row r="33" customFormat="false" ht="13.5" hidden="false" customHeight="true" outlineLevel="0" collapsed="false">
      <c r="A33" s="107" t="s">
        <v>103</v>
      </c>
      <c r="B33" s="108" t="s">
        <v>265</v>
      </c>
      <c r="C33" s="107" t="s">
        <v>179</v>
      </c>
      <c r="D33" s="107" t="s">
        <v>266</v>
      </c>
      <c r="E33" s="109" t="s">
        <v>267</v>
      </c>
      <c r="F33" s="109" t="s">
        <v>268</v>
      </c>
      <c r="G33" s="110" t="n">
        <v>55</v>
      </c>
      <c r="H33" s="107" t="n">
        <v>0</v>
      </c>
    </row>
    <row r="34" customFormat="false" ht="13.5" hidden="false" customHeight="true" outlineLevel="0" collapsed="false">
      <c r="A34" s="107" t="s">
        <v>269</v>
      </c>
      <c r="B34" s="108" t="s">
        <v>270</v>
      </c>
      <c r="C34" s="107" t="s">
        <v>179</v>
      </c>
      <c r="D34" s="107" t="s">
        <v>266</v>
      </c>
      <c r="E34" s="109" t="s">
        <v>271</v>
      </c>
      <c r="F34" s="109" t="s">
        <v>272</v>
      </c>
      <c r="G34" s="110" t="n">
        <v>45</v>
      </c>
      <c r="H34" s="107" t="n">
        <v>0</v>
      </c>
    </row>
    <row r="35" customFormat="false" ht="13.5" hidden="false" customHeight="true" outlineLevel="0" collapsed="false">
      <c r="A35" s="107" t="s">
        <v>87</v>
      </c>
      <c r="B35" s="108" t="s">
        <v>273</v>
      </c>
      <c r="C35" s="107" t="s">
        <v>179</v>
      </c>
      <c r="D35" s="107" t="s">
        <v>266</v>
      </c>
      <c r="E35" s="109" t="s">
        <v>274</v>
      </c>
      <c r="F35" s="109" t="s">
        <v>275</v>
      </c>
      <c r="G35" s="110" t="n">
        <v>55</v>
      </c>
      <c r="H35" s="107" t="n">
        <v>0</v>
      </c>
    </row>
    <row r="36" customFormat="false" ht="13.5" hidden="false" customHeight="true" outlineLevel="0" collapsed="false">
      <c r="A36" s="107" t="s">
        <v>99</v>
      </c>
      <c r="B36" s="108" t="s">
        <v>276</v>
      </c>
      <c r="C36" s="107" t="s">
        <v>179</v>
      </c>
      <c r="D36" s="107" t="s">
        <v>266</v>
      </c>
      <c r="E36" s="109" t="s">
        <v>277</v>
      </c>
      <c r="F36" s="109" t="s">
        <v>278</v>
      </c>
      <c r="G36" s="110" t="n">
        <v>55</v>
      </c>
      <c r="H36" s="107" t="n">
        <v>0</v>
      </c>
    </row>
    <row r="37" customFormat="false" ht="13.5" hidden="false" customHeight="true" outlineLevel="0" collapsed="false">
      <c r="A37" s="107" t="s">
        <v>107</v>
      </c>
      <c r="B37" s="108" t="s">
        <v>279</v>
      </c>
      <c r="C37" s="107" t="s">
        <v>156</v>
      </c>
      <c r="D37" s="107" t="s">
        <v>266</v>
      </c>
      <c r="E37" s="109" t="s">
        <v>280</v>
      </c>
      <c r="F37" s="109" t="s">
        <v>281</v>
      </c>
      <c r="G37" s="110" t="n">
        <v>55</v>
      </c>
      <c r="H37" s="107" t="n">
        <v>0</v>
      </c>
    </row>
    <row r="38" customFormat="false" ht="13.5" hidden="false" customHeight="true" outlineLevel="0" collapsed="false">
      <c r="A38" s="107" t="s">
        <v>77</v>
      </c>
      <c r="B38" s="108" t="s">
        <v>282</v>
      </c>
      <c r="C38" s="107" t="s">
        <v>156</v>
      </c>
      <c r="D38" s="107" t="s">
        <v>266</v>
      </c>
      <c r="E38" s="109" t="s">
        <v>283</v>
      </c>
      <c r="F38" s="109" t="s">
        <v>284</v>
      </c>
      <c r="G38" s="110" t="n">
        <v>55</v>
      </c>
      <c r="H38" s="107" t="n">
        <v>0</v>
      </c>
    </row>
    <row r="39" customFormat="false" ht="13.5" hidden="false" customHeight="true" outlineLevel="0" collapsed="false">
      <c r="A39" s="107" t="s">
        <v>58</v>
      </c>
      <c r="B39" s="108" t="s">
        <v>285</v>
      </c>
      <c r="C39" s="107" t="s">
        <v>179</v>
      </c>
      <c r="D39" s="107" t="s">
        <v>266</v>
      </c>
      <c r="E39" s="109" t="s">
        <v>286</v>
      </c>
      <c r="F39" s="109" t="s">
        <v>287</v>
      </c>
      <c r="G39" s="110" t="n">
        <v>55</v>
      </c>
      <c r="H39" s="107" t="n">
        <v>0</v>
      </c>
    </row>
    <row r="40" customFormat="false" ht="13.5" hidden="false" customHeight="true" outlineLevel="0" collapsed="false">
      <c r="A40" s="107" t="s">
        <v>74</v>
      </c>
      <c r="B40" s="108" t="s">
        <v>288</v>
      </c>
      <c r="C40" s="107" t="s">
        <v>179</v>
      </c>
      <c r="D40" s="107" t="s">
        <v>266</v>
      </c>
      <c r="E40" s="109" t="s">
        <v>289</v>
      </c>
      <c r="F40" s="109" t="s">
        <v>290</v>
      </c>
      <c r="G40" s="110" t="n">
        <v>55</v>
      </c>
      <c r="H40" s="107" t="n">
        <v>0</v>
      </c>
    </row>
    <row r="41" customFormat="false" ht="13.5" hidden="false" customHeight="true" outlineLevel="0" collapsed="false">
      <c r="A41" s="107" t="s">
        <v>89</v>
      </c>
      <c r="B41" s="108" t="s">
        <v>291</v>
      </c>
      <c r="C41" s="107" t="s">
        <v>179</v>
      </c>
      <c r="D41" s="107" t="s">
        <v>266</v>
      </c>
      <c r="E41" s="109" t="s">
        <v>292</v>
      </c>
      <c r="F41" s="109" t="s">
        <v>293</v>
      </c>
      <c r="G41" s="110" t="n">
        <v>55</v>
      </c>
      <c r="H41" s="107" t="n">
        <v>0</v>
      </c>
    </row>
    <row r="42" customFormat="false" ht="13.5" hidden="false" customHeight="true" outlineLevel="0" collapsed="false">
      <c r="A42" s="107" t="s">
        <v>83</v>
      </c>
      <c r="B42" s="108" t="s">
        <v>294</v>
      </c>
      <c r="C42" s="107" t="s">
        <v>179</v>
      </c>
      <c r="D42" s="107" t="s">
        <v>266</v>
      </c>
      <c r="E42" s="109" t="s">
        <v>295</v>
      </c>
      <c r="F42" s="109" t="s">
        <v>296</v>
      </c>
      <c r="G42" s="110" t="n">
        <v>55</v>
      </c>
      <c r="H42" s="107" t="n">
        <v>0</v>
      </c>
    </row>
    <row r="43" customFormat="false" ht="13.5" hidden="false" customHeight="true" outlineLevel="0" collapsed="false">
      <c r="A43" s="107" t="s">
        <v>76</v>
      </c>
      <c r="B43" s="108" t="s">
        <v>297</v>
      </c>
      <c r="C43" s="107" t="s">
        <v>179</v>
      </c>
      <c r="D43" s="107" t="s">
        <v>266</v>
      </c>
      <c r="E43" s="109" t="s">
        <v>298</v>
      </c>
      <c r="F43" s="109" t="s">
        <v>299</v>
      </c>
      <c r="G43" s="110" t="n">
        <v>55</v>
      </c>
      <c r="H43" s="107" t="n">
        <v>0</v>
      </c>
    </row>
    <row r="44" customFormat="false" ht="13.5" hidden="false" customHeight="true" outlineLevel="0" collapsed="false">
      <c r="A44" s="107" t="s">
        <v>50</v>
      </c>
      <c r="B44" s="108" t="s">
        <v>300</v>
      </c>
      <c r="C44" s="107" t="s">
        <v>156</v>
      </c>
      <c r="D44" s="107" t="s">
        <v>266</v>
      </c>
      <c r="E44" s="109" t="s">
        <v>301</v>
      </c>
      <c r="F44" s="109" t="s">
        <v>302</v>
      </c>
      <c r="G44" s="110" t="n">
        <v>45</v>
      </c>
      <c r="H44" s="107" t="n">
        <v>0</v>
      </c>
    </row>
    <row r="45" customFormat="false" ht="13.5" hidden="false" customHeight="true" outlineLevel="0" collapsed="false">
      <c r="A45" s="107" t="s">
        <v>66</v>
      </c>
      <c r="B45" s="108" t="s">
        <v>303</v>
      </c>
      <c r="C45" s="107" t="s">
        <v>179</v>
      </c>
      <c r="D45" s="107" t="s">
        <v>304</v>
      </c>
      <c r="E45" s="109" t="s">
        <v>305</v>
      </c>
      <c r="F45" s="109" t="s">
        <v>306</v>
      </c>
      <c r="G45" s="110" t="n">
        <v>55</v>
      </c>
      <c r="H45" s="107" t="n">
        <v>0</v>
      </c>
    </row>
    <row r="46" customFormat="false" ht="13.5" hidden="false" customHeight="true" outlineLevel="0" collapsed="false">
      <c r="A46" s="107" t="s">
        <v>64</v>
      </c>
      <c r="B46" s="108" t="s">
        <v>307</v>
      </c>
      <c r="C46" s="107" t="s">
        <v>179</v>
      </c>
      <c r="D46" s="107" t="s">
        <v>304</v>
      </c>
      <c r="E46" s="109" t="s">
        <v>308</v>
      </c>
      <c r="F46" s="109" t="s">
        <v>309</v>
      </c>
      <c r="G46" s="110" t="n">
        <v>55</v>
      </c>
      <c r="H46" s="107" t="n">
        <v>0</v>
      </c>
    </row>
    <row r="47" customFormat="false" ht="13.5" hidden="false" customHeight="true" outlineLevel="0" collapsed="false">
      <c r="A47" s="107" t="s">
        <v>310</v>
      </c>
      <c r="B47" s="108" t="s">
        <v>311</v>
      </c>
      <c r="C47" s="107" t="s">
        <v>185</v>
      </c>
      <c r="D47" s="107" t="s">
        <v>304</v>
      </c>
      <c r="E47" s="109" t="s">
        <v>312</v>
      </c>
      <c r="F47" s="109" t="s">
        <v>313</v>
      </c>
      <c r="G47" s="110" t="n">
        <v>55</v>
      </c>
      <c r="H47" s="107" t="n">
        <v>0</v>
      </c>
    </row>
    <row r="48" customFormat="false" ht="13.5" hidden="false" customHeight="true" outlineLevel="0" collapsed="false">
      <c r="A48" s="107" t="s">
        <v>314</v>
      </c>
      <c r="B48" s="108" t="s">
        <v>315</v>
      </c>
      <c r="C48" s="107" t="s">
        <v>185</v>
      </c>
      <c r="D48" s="107" t="s">
        <v>304</v>
      </c>
      <c r="E48" s="109" t="s">
        <v>316</v>
      </c>
      <c r="F48" s="109" t="s">
        <v>317</v>
      </c>
      <c r="G48" s="110" t="n">
        <v>55</v>
      </c>
      <c r="H48" s="107" t="n">
        <v>0</v>
      </c>
    </row>
    <row r="49" customFormat="false" ht="13.5" hidden="false" customHeight="true" outlineLevel="0" collapsed="false">
      <c r="A49" s="107" t="s">
        <v>318</v>
      </c>
      <c r="B49" s="108" t="s">
        <v>319</v>
      </c>
      <c r="C49" s="107" t="s">
        <v>185</v>
      </c>
      <c r="D49" s="107" t="s">
        <v>304</v>
      </c>
      <c r="E49" s="109" t="s">
        <v>320</v>
      </c>
      <c r="F49" s="109" t="s">
        <v>321</v>
      </c>
      <c r="G49" s="110" t="n">
        <v>55</v>
      </c>
      <c r="H49" s="107" t="n">
        <v>0</v>
      </c>
    </row>
    <row r="50" customFormat="false" ht="13.5" hidden="false" customHeight="true" outlineLevel="0" collapsed="false">
      <c r="A50" s="107" t="s">
        <v>322</v>
      </c>
      <c r="B50" s="108" t="s">
        <v>323</v>
      </c>
      <c r="C50" s="107" t="s">
        <v>185</v>
      </c>
      <c r="D50" s="107" t="s">
        <v>304</v>
      </c>
      <c r="E50" s="109" t="s">
        <v>324</v>
      </c>
      <c r="F50" s="109" t="s">
        <v>325</v>
      </c>
      <c r="G50" s="110" t="n">
        <v>55</v>
      </c>
      <c r="H50" s="107" t="n">
        <v>0</v>
      </c>
    </row>
    <row r="51" customFormat="false" ht="13.5" hidden="false" customHeight="true" outlineLevel="0" collapsed="false">
      <c r="A51" s="107" t="s">
        <v>326</v>
      </c>
      <c r="B51" s="108" t="s">
        <v>327</v>
      </c>
      <c r="C51" s="107" t="s">
        <v>185</v>
      </c>
      <c r="D51" s="107" t="s">
        <v>304</v>
      </c>
      <c r="E51" s="109" t="s">
        <v>328</v>
      </c>
      <c r="F51" s="109" t="s">
        <v>329</v>
      </c>
      <c r="G51" s="110" t="n">
        <v>55</v>
      </c>
      <c r="H51" s="107" t="n">
        <v>0</v>
      </c>
    </row>
    <row r="52" customFormat="false" ht="13.5" hidden="false" customHeight="true" outlineLevel="0" collapsed="false">
      <c r="A52" s="107" t="s">
        <v>330</v>
      </c>
      <c r="B52" s="108" t="s">
        <v>331</v>
      </c>
      <c r="C52" s="107" t="s">
        <v>179</v>
      </c>
      <c r="D52" s="107" t="s">
        <v>304</v>
      </c>
      <c r="E52" s="109" t="s">
        <v>332</v>
      </c>
      <c r="F52" s="109"/>
      <c r="G52" s="110" t="n">
        <v>55</v>
      </c>
      <c r="H52" s="107" t="n">
        <v>0</v>
      </c>
    </row>
    <row r="53" customFormat="false" ht="13.5" hidden="false" customHeight="true" outlineLevel="0" collapsed="false">
      <c r="A53" s="107" t="s">
        <v>333</v>
      </c>
      <c r="B53" s="108" t="s">
        <v>334</v>
      </c>
      <c r="C53" s="107" t="s">
        <v>185</v>
      </c>
      <c r="D53" s="107" t="s">
        <v>304</v>
      </c>
      <c r="E53" s="109" t="s">
        <v>335</v>
      </c>
      <c r="F53" s="109" t="s">
        <v>336</v>
      </c>
      <c r="G53" s="110" t="n">
        <v>55</v>
      </c>
      <c r="H53" s="107" t="n">
        <v>0</v>
      </c>
    </row>
    <row r="54" customFormat="false" ht="13.5" hidden="false" customHeight="true" outlineLevel="0" collapsed="false">
      <c r="A54" s="107" t="s">
        <v>67</v>
      </c>
      <c r="B54" s="108" t="s">
        <v>337</v>
      </c>
      <c r="C54" s="107" t="s">
        <v>179</v>
      </c>
      <c r="D54" s="107" t="s">
        <v>304</v>
      </c>
      <c r="E54" s="109" t="s">
        <v>338</v>
      </c>
      <c r="F54" s="109" t="s">
        <v>339</v>
      </c>
      <c r="G54" s="110" t="n">
        <v>0</v>
      </c>
      <c r="H54" s="107" t="n">
        <v>0</v>
      </c>
    </row>
    <row r="55" customFormat="false" ht="13.5" hidden="false" customHeight="true" outlineLevel="0" collapsed="false">
      <c r="A55" s="107" t="s">
        <v>340</v>
      </c>
      <c r="B55" s="108" t="s">
        <v>341</v>
      </c>
      <c r="C55" s="107" t="s">
        <v>179</v>
      </c>
      <c r="D55" s="107" t="s">
        <v>304</v>
      </c>
      <c r="E55" s="109" t="s">
        <v>342</v>
      </c>
      <c r="F55" s="109" t="s">
        <v>343</v>
      </c>
      <c r="G55" s="110" t="n">
        <v>55</v>
      </c>
      <c r="H55" s="107" t="n">
        <v>0</v>
      </c>
    </row>
    <row r="56" customFormat="false" ht="13.5" hidden="false" customHeight="true" outlineLevel="0" collapsed="false">
      <c r="A56" s="107" t="s">
        <v>344</v>
      </c>
      <c r="B56" s="108" t="s">
        <v>345</v>
      </c>
      <c r="C56" s="107" t="s">
        <v>185</v>
      </c>
      <c r="D56" s="107" t="s">
        <v>304</v>
      </c>
      <c r="E56" s="109" t="s">
        <v>346</v>
      </c>
      <c r="F56" s="109" t="s">
        <v>347</v>
      </c>
      <c r="G56" s="110" t="n">
        <v>55</v>
      </c>
      <c r="H56" s="107" t="n">
        <v>0</v>
      </c>
    </row>
    <row r="57" customFormat="false" ht="13.5" hidden="false" customHeight="true" outlineLevel="0" collapsed="false">
      <c r="A57" s="107" t="s">
        <v>97</v>
      </c>
      <c r="B57" s="108" t="s">
        <v>348</v>
      </c>
      <c r="C57" s="107" t="s">
        <v>179</v>
      </c>
      <c r="D57" s="107" t="s">
        <v>304</v>
      </c>
      <c r="E57" s="109" t="s">
        <v>349</v>
      </c>
      <c r="F57" s="109" t="s">
        <v>350</v>
      </c>
      <c r="G57" s="110" t="n">
        <v>55</v>
      </c>
      <c r="H57" s="107" t="n">
        <v>0</v>
      </c>
    </row>
    <row r="58" customFormat="false" ht="13.5" hidden="false" customHeight="true" outlineLevel="0" collapsed="false">
      <c r="A58" s="107" t="s">
        <v>351</v>
      </c>
      <c r="B58" s="108" t="s">
        <v>352</v>
      </c>
      <c r="C58" s="107" t="s">
        <v>185</v>
      </c>
      <c r="D58" s="107" t="s">
        <v>304</v>
      </c>
      <c r="E58" s="109" t="s">
        <v>353</v>
      </c>
      <c r="F58" s="109" t="s">
        <v>354</v>
      </c>
      <c r="G58" s="110" t="n">
        <v>55</v>
      </c>
      <c r="H58" s="107" t="n">
        <v>0</v>
      </c>
    </row>
    <row r="59" customFormat="false" ht="13.5" hidden="false" customHeight="true" outlineLevel="0" collapsed="false">
      <c r="A59" s="107" t="s">
        <v>72</v>
      </c>
      <c r="B59" s="108" t="s">
        <v>355</v>
      </c>
      <c r="C59" s="107" t="s">
        <v>179</v>
      </c>
      <c r="D59" s="107" t="s">
        <v>304</v>
      </c>
      <c r="E59" s="109" t="s">
        <v>356</v>
      </c>
      <c r="F59" s="109" t="s">
        <v>357</v>
      </c>
      <c r="G59" s="110" t="n">
        <v>55</v>
      </c>
      <c r="H59" s="107" t="n">
        <v>0</v>
      </c>
    </row>
    <row r="60" customFormat="false" ht="13.5" hidden="false" customHeight="true" outlineLevel="0" collapsed="false">
      <c r="A60" s="107" t="s">
        <v>358</v>
      </c>
      <c r="B60" s="108" t="s">
        <v>359</v>
      </c>
      <c r="C60" s="107" t="s">
        <v>185</v>
      </c>
      <c r="D60" s="107" t="s">
        <v>304</v>
      </c>
      <c r="E60" s="109" t="s">
        <v>360</v>
      </c>
      <c r="F60" s="109"/>
      <c r="G60" s="110" t="n">
        <v>55</v>
      </c>
      <c r="H60" s="107" t="n">
        <v>0</v>
      </c>
    </row>
    <row r="61" customFormat="false" ht="13.5" hidden="false" customHeight="true" outlineLevel="0" collapsed="false">
      <c r="A61" s="107" t="s">
        <v>78</v>
      </c>
      <c r="B61" s="108" t="s">
        <v>361</v>
      </c>
      <c r="C61" s="107" t="s">
        <v>179</v>
      </c>
      <c r="D61" s="107" t="s">
        <v>304</v>
      </c>
      <c r="E61" s="109" t="s">
        <v>362</v>
      </c>
      <c r="F61" s="109"/>
      <c r="G61" s="110" t="n">
        <v>55</v>
      </c>
      <c r="H61" s="107" t="n">
        <v>0</v>
      </c>
    </row>
    <row r="62" customFormat="false" ht="13.5" hidden="false" customHeight="true" outlineLevel="0" collapsed="false">
      <c r="A62" s="107" t="s">
        <v>79</v>
      </c>
      <c r="B62" s="108" t="s">
        <v>363</v>
      </c>
      <c r="C62" s="107" t="s">
        <v>179</v>
      </c>
      <c r="D62" s="107" t="s">
        <v>304</v>
      </c>
      <c r="E62" s="109" t="s">
        <v>364</v>
      </c>
      <c r="F62" s="109" t="s">
        <v>365</v>
      </c>
      <c r="G62" s="110" t="n">
        <v>55</v>
      </c>
      <c r="H62" s="107" t="n">
        <v>0</v>
      </c>
    </row>
    <row r="63" customFormat="false" ht="13.5" hidden="false" customHeight="true" outlineLevel="0" collapsed="false">
      <c r="A63" s="107" t="s">
        <v>366</v>
      </c>
      <c r="B63" s="108" t="s">
        <v>367</v>
      </c>
      <c r="C63" s="107" t="s">
        <v>185</v>
      </c>
      <c r="D63" s="107" t="s">
        <v>304</v>
      </c>
      <c r="E63" s="109" t="s">
        <v>368</v>
      </c>
      <c r="F63" s="109" t="s">
        <v>369</v>
      </c>
      <c r="G63" s="110" t="n">
        <v>55</v>
      </c>
      <c r="H63" s="107" t="n">
        <v>0</v>
      </c>
    </row>
    <row r="64" customFormat="false" ht="13.5" hidden="false" customHeight="true" outlineLevel="0" collapsed="false">
      <c r="A64" s="107" t="s">
        <v>75</v>
      </c>
      <c r="B64" s="108" t="s">
        <v>370</v>
      </c>
      <c r="C64" s="107" t="s">
        <v>179</v>
      </c>
      <c r="D64" s="107" t="s">
        <v>304</v>
      </c>
      <c r="E64" s="109" t="s">
        <v>371</v>
      </c>
      <c r="F64" s="109" t="s">
        <v>372</v>
      </c>
      <c r="G64" s="110" t="n">
        <v>55</v>
      </c>
      <c r="H64" s="107" t="n">
        <v>0</v>
      </c>
    </row>
    <row r="65" customFormat="false" ht="13.5" hidden="false" customHeight="true" outlineLevel="0" collapsed="false">
      <c r="A65" s="107" t="s">
        <v>373</v>
      </c>
      <c r="B65" s="108" t="s">
        <v>374</v>
      </c>
      <c r="C65" s="107" t="s">
        <v>185</v>
      </c>
      <c r="D65" s="107" t="s">
        <v>375</v>
      </c>
      <c r="E65" s="109" t="s">
        <v>376</v>
      </c>
      <c r="F65" s="109" t="s">
        <v>377</v>
      </c>
      <c r="G65" s="110" t="n">
        <v>55</v>
      </c>
      <c r="H65" s="107" t="n">
        <v>0</v>
      </c>
    </row>
    <row r="66" customFormat="false" ht="13.5" hidden="false" customHeight="true" outlineLevel="0" collapsed="false">
      <c r="A66" s="107" t="s">
        <v>378</v>
      </c>
      <c r="B66" s="108" t="s">
        <v>379</v>
      </c>
      <c r="C66" s="107" t="s">
        <v>185</v>
      </c>
      <c r="D66" s="107" t="s">
        <v>375</v>
      </c>
      <c r="E66" s="109" t="s">
        <v>380</v>
      </c>
      <c r="F66" s="109" t="s">
        <v>381</v>
      </c>
      <c r="G66" s="110" t="n">
        <v>55</v>
      </c>
      <c r="H66" s="107" t="n">
        <v>0</v>
      </c>
    </row>
    <row r="67" customFormat="false" ht="13.5" hidden="false" customHeight="true" outlineLevel="0" collapsed="false">
      <c r="A67" s="107" t="s">
        <v>382</v>
      </c>
      <c r="B67" s="108" t="s">
        <v>383</v>
      </c>
      <c r="C67" s="107" t="s">
        <v>185</v>
      </c>
      <c r="D67" s="107" t="s">
        <v>375</v>
      </c>
      <c r="E67" s="109" t="s">
        <v>384</v>
      </c>
      <c r="F67" s="109" t="s">
        <v>385</v>
      </c>
      <c r="G67" s="110" t="n">
        <v>55</v>
      </c>
      <c r="H67" s="107" t="n">
        <v>0</v>
      </c>
    </row>
    <row r="68" customFormat="false" ht="13.5" hidden="false" customHeight="true" outlineLevel="0" collapsed="false">
      <c r="A68" s="107" t="s">
        <v>386</v>
      </c>
      <c r="B68" s="108" t="s">
        <v>387</v>
      </c>
      <c r="C68" s="107" t="s">
        <v>185</v>
      </c>
      <c r="D68" s="107" t="s">
        <v>375</v>
      </c>
      <c r="E68" s="109" t="s">
        <v>388</v>
      </c>
      <c r="F68" s="109" t="s">
        <v>389</v>
      </c>
      <c r="G68" s="110" t="n">
        <v>55</v>
      </c>
      <c r="H68" s="107" t="n">
        <v>0</v>
      </c>
    </row>
    <row r="69" customFormat="false" ht="13.5" hidden="false" customHeight="true" outlineLevel="0" collapsed="false">
      <c r="A69" s="107" t="s">
        <v>390</v>
      </c>
      <c r="B69" s="108" t="s">
        <v>391</v>
      </c>
      <c r="C69" s="107" t="s">
        <v>185</v>
      </c>
      <c r="D69" s="107" t="s">
        <v>375</v>
      </c>
      <c r="E69" s="109" t="s">
        <v>392</v>
      </c>
      <c r="F69" s="109" t="s">
        <v>393</v>
      </c>
      <c r="G69" s="110" t="n">
        <v>55</v>
      </c>
      <c r="H69" s="107" t="n">
        <v>0</v>
      </c>
    </row>
    <row r="70" customFormat="false" ht="13.5" hidden="false" customHeight="true" outlineLevel="0" collapsed="false">
      <c r="A70" s="107" t="s">
        <v>394</v>
      </c>
      <c r="B70" s="108" t="s">
        <v>395</v>
      </c>
      <c r="C70" s="107" t="s">
        <v>185</v>
      </c>
      <c r="D70" s="107" t="s">
        <v>375</v>
      </c>
      <c r="E70" s="109" t="s">
        <v>396</v>
      </c>
      <c r="F70" s="109" t="s">
        <v>397</v>
      </c>
      <c r="G70" s="110" t="n">
        <v>55</v>
      </c>
      <c r="H70" s="107" t="n">
        <v>0</v>
      </c>
    </row>
    <row r="71" customFormat="false" ht="13.5" hidden="false" customHeight="true" outlineLevel="0" collapsed="false">
      <c r="A71" s="107" t="s">
        <v>84</v>
      </c>
      <c r="B71" s="108" t="s">
        <v>398</v>
      </c>
      <c r="C71" s="107" t="s">
        <v>179</v>
      </c>
      <c r="D71" s="107" t="s">
        <v>375</v>
      </c>
      <c r="E71" s="109" t="s">
        <v>399</v>
      </c>
      <c r="F71" s="109" t="s">
        <v>400</v>
      </c>
      <c r="G71" s="110" t="n">
        <v>55</v>
      </c>
      <c r="H71" s="107" t="n">
        <v>0</v>
      </c>
    </row>
    <row r="72" customFormat="false" ht="13.5" hidden="false" customHeight="true" outlineLevel="0" collapsed="false">
      <c r="A72" s="107" t="s">
        <v>54</v>
      </c>
      <c r="B72" s="108" t="s">
        <v>401</v>
      </c>
      <c r="C72" s="107" t="s">
        <v>179</v>
      </c>
      <c r="D72" s="107" t="s">
        <v>375</v>
      </c>
      <c r="E72" s="109" t="s">
        <v>402</v>
      </c>
      <c r="F72" s="109" t="s">
        <v>403</v>
      </c>
      <c r="G72" s="110" t="n">
        <v>55</v>
      </c>
      <c r="H72" s="107" t="n">
        <v>0</v>
      </c>
    </row>
    <row r="73" customFormat="false" ht="13.5" hidden="false" customHeight="true" outlineLevel="0" collapsed="false">
      <c r="A73" s="107" t="s">
        <v>61</v>
      </c>
      <c r="B73" s="108" t="s">
        <v>404</v>
      </c>
      <c r="C73" s="107" t="s">
        <v>179</v>
      </c>
      <c r="D73" s="107" t="s">
        <v>375</v>
      </c>
      <c r="E73" s="109" t="s">
        <v>405</v>
      </c>
      <c r="F73" s="109" t="s">
        <v>406</v>
      </c>
      <c r="G73" s="110" t="n">
        <v>55</v>
      </c>
      <c r="H73" s="107" t="n">
        <v>0</v>
      </c>
    </row>
    <row r="74" customFormat="false" ht="13.5" hidden="false" customHeight="true" outlineLevel="0" collapsed="false">
      <c r="A74" s="107" t="s">
        <v>102</v>
      </c>
      <c r="B74" s="108" t="s">
        <v>407</v>
      </c>
      <c r="C74" s="107" t="s">
        <v>179</v>
      </c>
      <c r="D74" s="107" t="s">
        <v>375</v>
      </c>
      <c r="E74" s="109" t="s">
        <v>408</v>
      </c>
      <c r="F74" s="109" t="s">
        <v>409</v>
      </c>
      <c r="G74" s="110" t="n">
        <v>55</v>
      </c>
      <c r="H74" s="107" t="n">
        <v>0</v>
      </c>
    </row>
    <row r="75" customFormat="false" ht="13.5" hidden="false" customHeight="true" outlineLevel="0" collapsed="false">
      <c r="A75" s="107" t="s">
        <v>410</v>
      </c>
      <c r="B75" s="108" t="s">
        <v>411</v>
      </c>
      <c r="C75" s="107" t="s">
        <v>185</v>
      </c>
      <c r="D75" s="107" t="s">
        <v>375</v>
      </c>
      <c r="E75" s="109" t="s">
        <v>412</v>
      </c>
      <c r="F75" s="109" t="s">
        <v>413</v>
      </c>
      <c r="G75" s="110" t="n">
        <v>55</v>
      </c>
      <c r="H75" s="107" t="n">
        <v>0</v>
      </c>
    </row>
    <row r="76" customFormat="false" ht="13.5" hidden="false" customHeight="true" outlineLevel="0" collapsed="false">
      <c r="A76" s="107" t="s">
        <v>414</v>
      </c>
      <c r="B76" s="108" t="s">
        <v>415</v>
      </c>
      <c r="C76" s="107" t="s">
        <v>185</v>
      </c>
      <c r="D76" s="107" t="s">
        <v>375</v>
      </c>
      <c r="E76" s="109" t="s">
        <v>416</v>
      </c>
      <c r="F76" s="109" t="s">
        <v>417</v>
      </c>
      <c r="G76" s="110" t="n">
        <v>55</v>
      </c>
      <c r="H76" s="107" t="n">
        <v>0</v>
      </c>
    </row>
    <row r="77" customFormat="false" ht="13.5" hidden="false" customHeight="true" outlineLevel="0" collapsed="false">
      <c r="A77" s="107" t="s">
        <v>418</v>
      </c>
      <c r="B77" s="108" t="s">
        <v>419</v>
      </c>
      <c r="C77" s="107" t="s">
        <v>185</v>
      </c>
      <c r="D77" s="107" t="s">
        <v>375</v>
      </c>
      <c r="E77" s="109" t="s">
        <v>420</v>
      </c>
      <c r="F77" s="109"/>
      <c r="G77" s="110" t="n">
        <v>55</v>
      </c>
      <c r="H77" s="107" t="n">
        <v>0</v>
      </c>
    </row>
    <row r="78" customFormat="false" ht="13.5" hidden="false" customHeight="true" outlineLevel="0" collapsed="false">
      <c r="A78" s="107" t="s">
        <v>421</v>
      </c>
      <c r="B78" s="108" t="s">
        <v>422</v>
      </c>
      <c r="C78" s="107" t="s">
        <v>185</v>
      </c>
      <c r="D78" s="107" t="s">
        <v>375</v>
      </c>
      <c r="E78" s="109" t="s">
        <v>423</v>
      </c>
      <c r="F78" s="109" t="s">
        <v>424</v>
      </c>
      <c r="G78" s="110" t="n">
        <v>55</v>
      </c>
      <c r="H78" s="107" t="n">
        <v>0</v>
      </c>
    </row>
    <row r="79" customFormat="false" ht="13.5" hidden="false" customHeight="true" outlineLevel="0" collapsed="false">
      <c r="A79" s="107" t="s">
        <v>425</v>
      </c>
      <c r="B79" s="108" t="s">
        <v>426</v>
      </c>
      <c r="C79" s="107" t="s">
        <v>185</v>
      </c>
      <c r="D79" s="107" t="s">
        <v>375</v>
      </c>
      <c r="E79" s="109" t="s">
        <v>427</v>
      </c>
      <c r="F79" s="109"/>
      <c r="G79" s="110" t="n">
        <v>55</v>
      </c>
      <c r="H79" s="107" t="n">
        <v>0</v>
      </c>
    </row>
    <row r="80" customFormat="false" ht="13.5" hidden="false" customHeight="true" outlineLevel="0" collapsed="false">
      <c r="A80" s="107" t="s">
        <v>73</v>
      </c>
      <c r="B80" s="108" t="s">
        <v>428</v>
      </c>
      <c r="C80" s="107" t="s">
        <v>179</v>
      </c>
      <c r="D80" s="107" t="s">
        <v>375</v>
      </c>
      <c r="E80" s="109" t="s">
        <v>429</v>
      </c>
      <c r="F80" s="109" t="s">
        <v>430</v>
      </c>
      <c r="G80" s="110" t="n">
        <v>55</v>
      </c>
      <c r="H80" s="107" t="n">
        <v>0</v>
      </c>
    </row>
    <row r="81" customFormat="false" ht="13.5" hidden="false" customHeight="true" outlineLevel="0" collapsed="false">
      <c r="A81" s="107" t="s">
        <v>431</v>
      </c>
      <c r="B81" s="108" t="s">
        <v>432</v>
      </c>
      <c r="C81" s="107" t="s">
        <v>185</v>
      </c>
      <c r="D81" s="107" t="s">
        <v>375</v>
      </c>
      <c r="E81" s="109" t="s">
        <v>433</v>
      </c>
      <c r="F81" s="109"/>
      <c r="G81" s="110" t="n">
        <v>55</v>
      </c>
      <c r="H81" s="107" t="n">
        <v>0</v>
      </c>
    </row>
    <row r="82" customFormat="false" ht="13.5" hidden="false" customHeight="true" outlineLevel="0" collapsed="false">
      <c r="A82" s="107" t="s">
        <v>434</v>
      </c>
      <c r="B82" s="108" t="s">
        <v>435</v>
      </c>
      <c r="C82" s="107" t="s">
        <v>185</v>
      </c>
      <c r="D82" s="107" t="s">
        <v>375</v>
      </c>
      <c r="E82" s="109" t="s">
        <v>436</v>
      </c>
      <c r="F82" s="109" t="s">
        <v>437</v>
      </c>
      <c r="G82" s="110" t="n">
        <v>55</v>
      </c>
      <c r="H82" s="107" t="n">
        <v>0</v>
      </c>
    </row>
    <row r="83" customFormat="false" ht="13.5" hidden="false" customHeight="true" outlineLevel="0" collapsed="false">
      <c r="A83" s="107" t="s">
        <v>438</v>
      </c>
      <c r="B83" s="108" t="s">
        <v>439</v>
      </c>
      <c r="C83" s="107" t="s">
        <v>185</v>
      </c>
      <c r="D83" s="107" t="s">
        <v>375</v>
      </c>
      <c r="E83" s="109" t="s">
        <v>440</v>
      </c>
      <c r="F83" s="109"/>
      <c r="G83" s="110" t="n">
        <v>55</v>
      </c>
      <c r="H83" s="107" t="n">
        <v>0</v>
      </c>
    </row>
    <row r="84" customFormat="false" ht="13.5" hidden="false" customHeight="true" outlineLevel="0" collapsed="false">
      <c r="A84" s="107" t="s">
        <v>86</v>
      </c>
      <c r="B84" s="108" t="s">
        <v>441</v>
      </c>
      <c r="C84" s="107" t="s">
        <v>179</v>
      </c>
      <c r="D84" s="107" t="s">
        <v>375</v>
      </c>
      <c r="E84" s="109" t="s">
        <v>442</v>
      </c>
      <c r="F84" s="109" t="s">
        <v>443</v>
      </c>
      <c r="G84" s="110" t="n">
        <v>55</v>
      </c>
      <c r="H84" s="107" t="n">
        <v>0</v>
      </c>
    </row>
    <row r="85" customFormat="false" ht="13.5" hidden="false" customHeight="true" outlineLevel="0" collapsed="false">
      <c r="A85" s="107" t="s">
        <v>444</v>
      </c>
      <c r="B85" s="108" t="s">
        <v>445</v>
      </c>
      <c r="C85" s="107" t="s">
        <v>185</v>
      </c>
      <c r="D85" s="107" t="s">
        <v>446</v>
      </c>
      <c r="E85" s="109" t="s">
        <v>447</v>
      </c>
      <c r="F85" s="109" t="s">
        <v>448</v>
      </c>
      <c r="G85" s="110" t="n">
        <v>55</v>
      </c>
      <c r="H85" s="107" t="n">
        <v>0</v>
      </c>
    </row>
    <row r="86" customFormat="false" ht="13.5" hidden="false" customHeight="true" outlineLevel="0" collapsed="false">
      <c r="A86" s="107" t="s">
        <v>449</v>
      </c>
      <c r="B86" s="108" t="s">
        <v>450</v>
      </c>
      <c r="C86" s="107" t="s">
        <v>185</v>
      </c>
      <c r="D86" s="107" t="s">
        <v>446</v>
      </c>
      <c r="E86" s="109" t="s">
        <v>451</v>
      </c>
      <c r="F86" s="109" t="s">
        <v>452</v>
      </c>
      <c r="G86" s="110" t="n">
        <v>55</v>
      </c>
      <c r="H86" s="107" t="n">
        <v>0</v>
      </c>
    </row>
    <row r="87" customFormat="false" ht="13.5" hidden="false" customHeight="true" outlineLevel="0" collapsed="false">
      <c r="A87" s="107" t="s">
        <v>453</v>
      </c>
      <c r="B87" s="108" t="s">
        <v>454</v>
      </c>
      <c r="C87" s="107" t="s">
        <v>185</v>
      </c>
      <c r="D87" s="107" t="s">
        <v>446</v>
      </c>
      <c r="E87" s="109" t="s">
        <v>455</v>
      </c>
      <c r="F87" s="109" t="s">
        <v>456</v>
      </c>
      <c r="G87" s="110" t="n">
        <v>55</v>
      </c>
      <c r="H87" s="107" t="n">
        <v>0</v>
      </c>
    </row>
    <row r="88" customFormat="false" ht="13.5" hidden="false" customHeight="true" outlineLevel="0" collapsed="false">
      <c r="A88" s="107" t="s">
        <v>457</v>
      </c>
      <c r="B88" s="108" t="s">
        <v>458</v>
      </c>
      <c r="C88" s="107" t="s">
        <v>185</v>
      </c>
      <c r="D88" s="107" t="s">
        <v>446</v>
      </c>
      <c r="E88" s="109" t="s">
        <v>459</v>
      </c>
      <c r="F88" s="109" t="s">
        <v>460</v>
      </c>
      <c r="G88" s="110" t="n">
        <v>55</v>
      </c>
      <c r="H88" s="107" t="n">
        <v>0</v>
      </c>
    </row>
    <row r="89" customFormat="false" ht="13.5" hidden="false" customHeight="true" outlineLevel="0" collapsed="false">
      <c r="A89" s="107" t="s">
        <v>461</v>
      </c>
      <c r="B89" s="108" t="s">
        <v>462</v>
      </c>
      <c r="C89" s="107" t="s">
        <v>185</v>
      </c>
      <c r="D89" s="107" t="s">
        <v>446</v>
      </c>
      <c r="E89" s="109" t="s">
        <v>463</v>
      </c>
      <c r="F89" s="109" t="s">
        <v>464</v>
      </c>
      <c r="G89" s="110" t="n">
        <v>55</v>
      </c>
      <c r="H89" s="107" t="n">
        <v>0</v>
      </c>
    </row>
    <row r="90" customFormat="false" ht="13.5" hidden="false" customHeight="true" outlineLevel="0" collapsed="false">
      <c r="A90" s="107" t="s">
        <v>465</v>
      </c>
      <c r="B90" s="108" t="s">
        <v>466</v>
      </c>
      <c r="C90" s="107" t="s">
        <v>185</v>
      </c>
      <c r="D90" s="107" t="s">
        <v>446</v>
      </c>
      <c r="E90" s="109" t="s">
        <v>467</v>
      </c>
      <c r="F90" s="109" t="s">
        <v>468</v>
      </c>
      <c r="G90" s="110" t="n">
        <v>55</v>
      </c>
      <c r="H90" s="107" t="n">
        <v>0</v>
      </c>
    </row>
    <row r="91" customFormat="false" ht="13.5" hidden="false" customHeight="true" outlineLevel="0" collapsed="false">
      <c r="A91" s="107" t="s">
        <v>469</v>
      </c>
      <c r="B91" s="108" t="s">
        <v>470</v>
      </c>
      <c r="C91" s="107" t="s">
        <v>185</v>
      </c>
      <c r="D91" s="107" t="s">
        <v>446</v>
      </c>
      <c r="E91" s="109" t="s">
        <v>471</v>
      </c>
      <c r="F91" s="109" t="s">
        <v>472</v>
      </c>
      <c r="G91" s="110" t="n">
        <v>55</v>
      </c>
      <c r="H91" s="107" t="n">
        <v>0</v>
      </c>
    </row>
    <row r="92" customFormat="false" ht="13.5" hidden="false" customHeight="true" outlineLevel="0" collapsed="false">
      <c r="A92" s="107" t="s">
        <v>473</v>
      </c>
      <c r="B92" s="108" t="s">
        <v>474</v>
      </c>
      <c r="C92" s="107" t="s">
        <v>185</v>
      </c>
      <c r="D92" s="107" t="s">
        <v>375</v>
      </c>
      <c r="E92" s="109" t="s">
        <v>475</v>
      </c>
      <c r="F92" s="109"/>
      <c r="G92" s="110" t="n">
        <v>55</v>
      </c>
      <c r="H92" s="107" t="n">
        <v>0</v>
      </c>
    </row>
    <row r="93" customFormat="false" ht="13.5" hidden="false" customHeight="true" outlineLevel="0" collapsed="false">
      <c r="A93" s="107" t="s">
        <v>476</v>
      </c>
      <c r="B93" s="108" t="s">
        <v>477</v>
      </c>
      <c r="C93" s="107" t="s">
        <v>156</v>
      </c>
      <c r="D93" s="107" t="s">
        <v>157</v>
      </c>
      <c r="E93" s="109" t="s">
        <v>478</v>
      </c>
      <c r="F93" s="109"/>
      <c r="G93" s="110" t="n">
        <v>55</v>
      </c>
      <c r="H93" s="107" t="n">
        <v>0</v>
      </c>
    </row>
    <row r="94" customFormat="false" ht="13.5" hidden="false" customHeight="true" outlineLevel="0" collapsed="false">
      <c r="A94" s="107" t="s">
        <v>479</v>
      </c>
      <c r="B94" s="108" t="s">
        <v>480</v>
      </c>
      <c r="C94" s="107" t="s">
        <v>156</v>
      </c>
      <c r="D94" s="107" t="s">
        <v>157</v>
      </c>
      <c r="E94" s="109" t="s">
        <v>481</v>
      </c>
      <c r="F94" s="109"/>
      <c r="G94" s="110" t="n">
        <v>55</v>
      </c>
      <c r="H94" s="107" t="n">
        <v>0</v>
      </c>
    </row>
    <row r="95" customFormat="false" ht="13.5" hidden="false" customHeight="true" outlineLevel="0" collapsed="false">
      <c r="A95" s="107" t="s">
        <v>482</v>
      </c>
      <c r="B95" s="108" t="s">
        <v>483</v>
      </c>
      <c r="C95" s="107" t="s">
        <v>185</v>
      </c>
      <c r="D95" s="107" t="s">
        <v>446</v>
      </c>
      <c r="E95" s="109" t="s">
        <v>484</v>
      </c>
      <c r="F95" s="109"/>
      <c r="G95" s="110" t="n">
        <v>0</v>
      </c>
      <c r="H95" s="107" t="n">
        <v>0</v>
      </c>
    </row>
    <row r="96" customFormat="false" ht="13.5" hidden="false" customHeight="true" outlineLevel="0" collapsed="false">
      <c r="A96" s="107" t="s">
        <v>485</v>
      </c>
      <c r="B96" s="108" t="s">
        <v>486</v>
      </c>
      <c r="C96" s="107" t="s">
        <v>179</v>
      </c>
      <c r="D96" s="107" t="s">
        <v>304</v>
      </c>
      <c r="E96" s="109" t="s">
        <v>487</v>
      </c>
      <c r="F96" s="109"/>
      <c r="G96" s="110" t="n">
        <v>55</v>
      </c>
      <c r="H96" s="107" t="n">
        <v>0</v>
      </c>
    </row>
    <row r="97" customFormat="false" ht="13.5" hidden="false" customHeight="true" outlineLevel="0" collapsed="false">
      <c r="A97" s="107" t="s">
        <v>488</v>
      </c>
      <c r="B97" s="108" t="s">
        <v>489</v>
      </c>
      <c r="C97" s="107" t="s">
        <v>185</v>
      </c>
      <c r="D97" s="107" t="s">
        <v>375</v>
      </c>
      <c r="E97" s="109" t="s">
        <v>490</v>
      </c>
      <c r="F97" s="109"/>
      <c r="G97" s="110" t="n">
        <v>55</v>
      </c>
      <c r="H97" s="107" t="n">
        <v>0</v>
      </c>
    </row>
    <row r="98" customFormat="false" ht="13.5" hidden="false" customHeight="true" outlineLevel="0" collapsed="false">
      <c r="A98" s="107" t="s">
        <v>491</v>
      </c>
      <c r="B98" s="108" t="s">
        <v>492</v>
      </c>
      <c r="C98" s="107" t="s">
        <v>185</v>
      </c>
      <c r="D98" s="107" t="s">
        <v>375</v>
      </c>
      <c r="E98" s="109" t="s">
        <v>493</v>
      </c>
      <c r="F98" s="109"/>
      <c r="G98" s="110" t="n">
        <v>55</v>
      </c>
      <c r="H98" s="107" t="n">
        <v>0</v>
      </c>
    </row>
    <row r="99" customFormat="false" ht="13.5" hidden="false" customHeight="true" outlineLevel="0" collapsed="false">
      <c r="A99" s="107" t="s">
        <v>494</v>
      </c>
      <c r="B99" s="108" t="s">
        <v>495</v>
      </c>
      <c r="C99" s="107" t="s">
        <v>179</v>
      </c>
      <c r="D99" s="107" t="s">
        <v>304</v>
      </c>
      <c r="E99" s="109" t="s">
        <v>496</v>
      </c>
      <c r="F99" s="109"/>
      <c r="G99" s="110" t="n">
        <v>55</v>
      </c>
      <c r="H99" s="107" t="n">
        <v>0</v>
      </c>
    </row>
    <row r="100" customFormat="false" ht="13.5" hidden="false" customHeight="true" outlineLevel="0" collapsed="false">
      <c r="A100" s="107" t="s">
        <v>497</v>
      </c>
      <c r="B100" s="108" t="s">
        <v>498</v>
      </c>
      <c r="C100" s="107" t="s">
        <v>179</v>
      </c>
      <c r="D100" s="107" t="s">
        <v>304</v>
      </c>
      <c r="E100" s="109" t="s">
        <v>499</v>
      </c>
      <c r="F100" s="109"/>
      <c r="G100" s="110" t="n">
        <v>55</v>
      </c>
      <c r="H100" s="107" t="n">
        <v>0</v>
      </c>
    </row>
    <row r="101" customFormat="false" ht="13.5" hidden="false" customHeight="true" outlineLevel="0" collapsed="false">
      <c r="A101" s="107" t="s">
        <v>500</v>
      </c>
      <c r="B101" s="108" t="s">
        <v>501</v>
      </c>
      <c r="C101" s="107" t="s">
        <v>185</v>
      </c>
      <c r="D101" s="107" t="s">
        <v>375</v>
      </c>
      <c r="E101" s="109" t="s">
        <v>502</v>
      </c>
      <c r="F101" s="109" t="s">
        <v>503</v>
      </c>
      <c r="G101" s="110" t="n">
        <v>55</v>
      </c>
      <c r="H101" s="107" t="n">
        <v>0</v>
      </c>
    </row>
    <row r="102" customFormat="false" ht="13.5" hidden="false" customHeight="true" outlineLevel="0" collapsed="false">
      <c r="A102" s="107" t="s">
        <v>504</v>
      </c>
      <c r="B102" s="108" t="s">
        <v>505</v>
      </c>
      <c r="C102" s="107" t="s">
        <v>179</v>
      </c>
      <c r="D102" s="107" t="s">
        <v>304</v>
      </c>
      <c r="E102" s="109" t="s">
        <v>506</v>
      </c>
      <c r="F102" s="109" t="s">
        <v>507</v>
      </c>
      <c r="G102" s="110" t="n">
        <v>55</v>
      </c>
      <c r="H102" s="107" t="n">
        <v>0</v>
      </c>
    </row>
    <row r="103" customFormat="false" ht="13.5" hidden="false" customHeight="true" outlineLevel="0" collapsed="false">
      <c r="A103" s="107" t="s">
        <v>508</v>
      </c>
      <c r="B103" s="108" t="s">
        <v>509</v>
      </c>
      <c r="C103" s="107" t="s">
        <v>179</v>
      </c>
      <c r="D103" s="107" t="s">
        <v>266</v>
      </c>
      <c r="E103" s="109" t="s">
        <v>510</v>
      </c>
      <c r="F103" s="109"/>
      <c r="G103" s="110" t="n">
        <v>55</v>
      </c>
      <c r="H103" s="107" t="n">
        <v>0</v>
      </c>
    </row>
    <row r="104" customFormat="false" ht="13.5" hidden="false" customHeight="true" outlineLevel="0" collapsed="false">
      <c r="A104" s="107" t="s">
        <v>511</v>
      </c>
      <c r="B104" s="108" t="s">
        <v>512</v>
      </c>
      <c r="C104" s="107" t="s">
        <v>231</v>
      </c>
      <c r="D104" s="107" t="s">
        <v>232</v>
      </c>
      <c r="E104" s="109" t="s">
        <v>513</v>
      </c>
      <c r="F104" s="109"/>
      <c r="G104" s="110" t="n">
        <v>55</v>
      </c>
      <c r="H104" s="107" t="n">
        <v>0</v>
      </c>
    </row>
    <row r="105" customFormat="false" ht="13.5" hidden="false" customHeight="true" outlineLevel="0" collapsed="false">
      <c r="A105" s="107" t="s">
        <v>514</v>
      </c>
      <c r="B105" s="108" t="s">
        <v>515</v>
      </c>
      <c r="C105" s="107" t="s">
        <v>185</v>
      </c>
      <c r="D105" s="107" t="s">
        <v>375</v>
      </c>
      <c r="E105" s="109" t="s">
        <v>516</v>
      </c>
      <c r="F105" s="109" t="s">
        <v>517</v>
      </c>
      <c r="G105" s="110" t="n">
        <v>55</v>
      </c>
      <c r="H105" s="107" t="n">
        <v>0</v>
      </c>
    </row>
    <row r="106" customFormat="false" ht="13.5" hidden="false" customHeight="true" outlineLevel="0" collapsed="false">
      <c r="A106" s="107" t="s">
        <v>518</v>
      </c>
      <c r="B106" s="108" t="s">
        <v>519</v>
      </c>
      <c r="C106" s="107" t="s">
        <v>156</v>
      </c>
      <c r="D106" s="107" t="s">
        <v>157</v>
      </c>
      <c r="E106" s="109" t="s">
        <v>520</v>
      </c>
      <c r="F106" s="109" t="s">
        <v>521</v>
      </c>
      <c r="G106" s="110" t="n">
        <v>55</v>
      </c>
      <c r="H106" s="107" t="n">
        <v>0</v>
      </c>
    </row>
    <row r="107" customFormat="false" ht="13.5" hidden="false" customHeight="true" outlineLevel="0" collapsed="false">
      <c r="A107" s="107" t="s">
        <v>522</v>
      </c>
      <c r="B107" s="108" t="s">
        <v>523</v>
      </c>
      <c r="C107" s="107" t="s">
        <v>156</v>
      </c>
      <c r="D107" s="107" t="s">
        <v>157</v>
      </c>
      <c r="E107" s="109" t="s">
        <v>524</v>
      </c>
      <c r="F107" s="109" t="s">
        <v>525</v>
      </c>
      <c r="G107" s="110" t="n">
        <v>55</v>
      </c>
      <c r="H107" s="107" t="n">
        <v>0</v>
      </c>
    </row>
    <row r="108" customFormat="false" ht="13.5" hidden="false" customHeight="true" outlineLevel="0" collapsed="false">
      <c r="A108" s="107" t="s">
        <v>526</v>
      </c>
      <c r="B108" s="108" t="s">
        <v>527</v>
      </c>
      <c r="C108" s="107" t="s">
        <v>185</v>
      </c>
      <c r="D108" s="107" t="s">
        <v>446</v>
      </c>
      <c r="E108" s="109"/>
      <c r="F108" s="109"/>
      <c r="G108" s="110" t="n">
        <v>0</v>
      </c>
      <c r="H108" s="107" t="n">
        <v>0</v>
      </c>
    </row>
    <row r="109" customFormat="false" ht="13.5" hidden="false" customHeight="true" outlineLevel="0" collapsed="false">
      <c r="A109" s="107" t="s">
        <v>528</v>
      </c>
      <c r="B109" s="108" t="s">
        <v>529</v>
      </c>
      <c r="C109" s="107" t="s">
        <v>185</v>
      </c>
      <c r="D109" s="107" t="s">
        <v>375</v>
      </c>
      <c r="E109" s="109" t="s">
        <v>530</v>
      </c>
      <c r="F109" s="109" t="s">
        <v>531</v>
      </c>
      <c r="G109" s="110" t="n">
        <v>55</v>
      </c>
      <c r="H109" s="107" t="n">
        <v>0</v>
      </c>
    </row>
    <row r="110" customFormat="false" ht="13.5" hidden="false" customHeight="true" outlineLevel="0" collapsed="false">
      <c r="A110" s="107" t="s">
        <v>532</v>
      </c>
      <c r="B110" s="108" t="s">
        <v>533</v>
      </c>
      <c r="C110" s="107" t="s">
        <v>185</v>
      </c>
      <c r="D110" s="107" t="s">
        <v>375</v>
      </c>
      <c r="E110" s="109" t="s">
        <v>534</v>
      </c>
      <c r="F110" s="109" t="s">
        <v>535</v>
      </c>
      <c r="G110" s="110" t="n">
        <v>0</v>
      </c>
      <c r="H110" s="107" t="n">
        <v>0</v>
      </c>
    </row>
    <row r="111" customFormat="false" ht="13.5" hidden="false" customHeight="true" outlineLevel="0" collapsed="false">
      <c r="A111" s="107" t="s">
        <v>536</v>
      </c>
      <c r="B111" s="108" t="s">
        <v>537</v>
      </c>
      <c r="C111" s="107" t="s">
        <v>185</v>
      </c>
      <c r="D111" s="107" t="s">
        <v>375</v>
      </c>
      <c r="E111" s="109" t="s">
        <v>538</v>
      </c>
      <c r="F111" s="109" t="s">
        <v>539</v>
      </c>
      <c r="G111" s="110" t="n">
        <v>0</v>
      </c>
      <c r="H111" s="107" t="n">
        <v>0</v>
      </c>
    </row>
    <row r="112" customFormat="false" ht="13.5" hidden="false" customHeight="true" outlineLevel="0" collapsed="false">
      <c r="A112" s="107" t="s">
        <v>540</v>
      </c>
      <c r="B112" s="108" t="s">
        <v>541</v>
      </c>
      <c r="C112" s="107" t="s">
        <v>185</v>
      </c>
      <c r="D112" s="107" t="s">
        <v>375</v>
      </c>
      <c r="E112" s="109" t="s">
        <v>542</v>
      </c>
      <c r="F112" s="109"/>
      <c r="G112" s="110" t="n">
        <v>0</v>
      </c>
      <c r="H112" s="107" t="n">
        <v>0</v>
      </c>
    </row>
    <row r="113" customFormat="false" ht="13.5" hidden="false" customHeight="true" outlineLevel="0" collapsed="false">
      <c r="A113" s="107" t="s">
        <v>543</v>
      </c>
      <c r="B113" s="108" t="s">
        <v>544</v>
      </c>
      <c r="C113" s="107" t="s">
        <v>179</v>
      </c>
      <c r="D113" s="107" t="s">
        <v>375</v>
      </c>
      <c r="E113" s="109" t="s">
        <v>545</v>
      </c>
      <c r="F113" s="109" t="s">
        <v>546</v>
      </c>
      <c r="G113" s="110" t="n">
        <v>0</v>
      </c>
      <c r="H113" s="107" t="n">
        <v>0</v>
      </c>
    </row>
    <row r="114" customFormat="false" ht="13.5" hidden="false" customHeight="true" outlineLevel="0" collapsed="false">
      <c r="A114" s="107" t="s">
        <v>547</v>
      </c>
      <c r="B114" s="108" t="s">
        <v>548</v>
      </c>
      <c r="C114" s="107" t="s">
        <v>231</v>
      </c>
      <c r="D114" s="107" t="s">
        <v>232</v>
      </c>
      <c r="E114" s="109" t="s">
        <v>549</v>
      </c>
      <c r="F114" s="109"/>
      <c r="G114" s="110" t="n">
        <v>55</v>
      </c>
      <c r="H114" s="107" t="n">
        <v>0</v>
      </c>
    </row>
    <row r="115" customFormat="false" ht="13.5" hidden="false" customHeight="true" outlineLevel="0" collapsed="false">
      <c r="A115" s="107" t="s">
        <v>550</v>
      </c>
      <c r="B115" s="108" t="s">
        <v>551</v>
      </c>
      <c r="C115" s="107" t="s">
        <v>185</v>
      </c>
      <c r="D115" s="107" t="s">
        <v>446</v>
      </c>
      <c r="E115" s="109" t="s">
        <v>552</v>
      </c>
      <c r="F115" s="109"/>
      <c r="G115" s="110" t="n">
        <v>55</v>
      </c>
      <c r="H115" s="107" t="n">
        <v>0</v>
      </c>
    </row>
    <row r="116" customFormat="false" ht="13.5" hidden="false" customHeight="true" outlineLevel="0" collapsed="false">
      <c r="A116" s="107" t="s">
        <v>553</v>
      </c>
      <c r="B116" s="108" t="s">
        <v>554</v>
      </c>
      <c r="C116" s="107" t="s">
        <v>185</v>
      </c>
      <c r="D116" s="107" t="s">
        <v>446</v>
      </c>
      <c r="E116" s="109" t="s">
        <v>555</v>
      </c>
      <c r="F116" s="109"/>
      <c r="G116" s="110" t="n">
        <v>55</v>
      </c>
      <c r="H116" s="107" t="n">
        <v>0</v>
      </c>
    </row>
    <row r="117" customFormat="false" ht="13.5" hidden="false" customHeight="true" outlineLevel="0" collapsed="false">
      <c r="A117" s="107" t="s">
        <v>556</v>
      </c>
      <c r="B117" s="108" t="s">
        <v>557</v>
      </c>
      <c r="C117" s="107" t="s">
        <v>185</v>
      </c>
      <c r="D117" s="107" t="s">
        <v>446</v>
      </c>
      <c r="E117" s="109" t="s">
        <v>558</v>
      </c>
      <c r="F117" s="109"/>
      <c r="G117" s="110" t="n">
        <v>55</v>
      </c>
      <c r="H117" s="107" t="n">
        <v>0</v>
      </c>
    </row>
    <row r="118" customFormat="false" ht="13.5" hidden="false" customHeight="true" outlineLevel="0" collapsed="false">
      <c r="A118" s="107" t="s">
        <v>559</v>
      </c>
      <c r="B118" s="108" t="s">
        <v>560</v>
      </c>
      <c r="C118" s="107" t="s">
        <v>185</v>
      </c>
      <c r="D118" s="107" t="s">
        <v>446</v>
      </c>
      <c r="E118" s="109" t="s">
        <v>561</v>
      </c>
      <c r="F118" s="109"/>
      <c r="G118" s="110" t="n">
        <v>55</v>
      </c>
      <c r="H118" s="107" t="n">
        <v>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3:AI16"/>
  <sheetViews>
    <sheetView windowProtection="false"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D16" activeCellId="0" sqref="D16"/>
    </sheetView>
  </sheetViews>
  <sheetFormatPr defaultRowHeight="13.2"/>
  <cols>
    <col collapsed="false" hidden="false" max="1" min="1" style="0" width="27.8061224489796"/>
    <col collapsed="false" hidden="false" max="2" min="2" style="0" width="19.3061224489796"/>
    <col collapsed="false" hidden="false" max="7" min="3" style="0" width="10.2602040816327"/>
    <col collapsed="false" hidden="false" max="8" min="8" style="0" width="13.2295918367347"/>
    <col collapsed="false" hidden="false" max="10" min="9" style="0" width="10.2602040816327"/>
    <col collapsed="false" hidden="false" max="11" min="11" style="0" width="13.2295918367347"/>
    <col collapsed="false" hidden="false" max="15" min="12" style="0" width="10.2602040816327"/>
    <col collapsed="false" hidden="false" max="16" min="16" style="0" width="13.2295918367347"/>
    <col collapsed="false" hidden="false" max="19" min="17" style="0" width="10.2602040816327"/>
    <col collapsed="false" hidden="false" max="20" min="20" style="0" width="13.2295918367347"/>
    <col collapsed="false" hidden="false" max="22" min="21" style="0" width="10.2602040816327"/>
    <col collapsed="false" hidden="false" max="23" min="23" style="0" width="13.2295918367347"/>
    <col collapsed="false" hidden="false" max="25" min="24" style="0" width="10.2602040816327"/>
    <col collapsed="false" hidden="false" max="26" min="26" style="0" width="13.2295918367347"/>
    <col collapsed="false" hidden="false" max="29" min="27" style="0" width="10.2602040816327"/>
    <col collapsed="false" hidden="false" max="30" min="30" style="0" width="13.2295918367347"/>
    <col collapsed="false" hidden="false" max="32" min="31" style="0" width="10.2602040816327"/>
    <col collapsed="false" hidden="false" max="33" min="33" style="0" width="13.2295918367347"/>
    <col collapsed="false" hidden="false" max="35" min="34" style="0" width="12.1479591836735"/>
    <col collapsed="false" hidden="false" max="1025" min="36" style="0" width="10.530612244898"/>
  </cols>
  <sheetData>
    <row r="3" customFormat="false" ht="13.2" hidden="false" customHeight="false" outlineLevel="0" collapsed="false">
      <c r="A3" s="0" t="s">
        <v>562</v>
      </c>
      <c r="C3" s="0" t="s">
        <v>4</v>
      </c>
      <c r="D3" s="0" t="s">
        <v>6</v>
      </c>
    </row>
    <row r="4" customFormat="false" ht="13.2" hidden="false" customHeight="false" outlineLevel="0" collapsed="false">
      <c r="C4" s="0" t="s">
        <v>47</v>
      </c>
      <c r="H4" s="0" t="s">
        <v>563</v>
      </c>
      <c r="I4" s="0" t="s">
        <v>55</v>
      </c>
      <c r="K4" s="0" t="s">
        <v>564</v>
      </c>
      <c r="L4" s="0" t="s">
        <v>49</v>
      </c>
      <c r="P4" s="0" t="s">
        <v>565</v>
      </c>
      <c r="Q4" s="0" t="s">
        <v>59</v>
      </c>
      <c r="T4" s="0" t="s">
        <v>566</v>
      </c>
      <c r="U4" s="0" t="s">
        <v>69</v>
      </c>
      <c r="W4" s="0" t="s">
        <v>567</v>
      </c>
      <c r="X4" s="0" t="s">
        <v>52</v>
      </c>
      <c r="Z4" s="0" t="s">
        <v>568</v>
      </c>
      <c r="AA4" s="0" t="s">
        <v>44</v>
      </c>
      <c r="AD4" s="0" t="s">
        <v>569</v>
      </c>
      <c r="AE4" s="0" t="s">
        <v>62</v>
      </c>
      <c r="AG4" s="0" t="s">
        <v>570</v>
      </c>
      <c r="AH4" s="0" t="s">
        <v>571</v>
      </c>
    </row>
    <row r="5" customFormat="false" ht="13.2" hidden="false" customHeight="false" outlineLevel="0" collapsed="false">
      <c r="A5" s="0" t="s">
        <v>22</v>
      </c>
      <c r="B5" s="0" t="s">
        <v>20</v>
      </c>
      <c r="C5" s="0" t="n">
        <v>1</v>
      </c>
      <c r="D5" s="0" t="n">
        <v>2</v>
      </c>
      <c r="E5" s="0" t="n">
        <v>3</v>
      </c>
      <c r="F5" s="0" t="n">
        <v>4</v>
      </c>
      <c r="G5" s="0" t="n">
        <v>5</v>
      </c>
      <c r="I5" s="0" t="n">
        <v>1</v>
      </c>
      <c r="J5" s="0" t="n">
        <v>2</v>
      </c>
      <c r="L5" s="0" t="n">
        <v>1</v>
      </c>
      <c r="M5" s="0" t="n">
        <v>2</v>
      </c>
      <c r="N5" s="0" t="n">
        <v>3</v>
      </c>
      <c r="O5" s="0" t="n">
        <v>4</v>
      </c>
      <c r="Q5" s="0" t="n">
        <v>1</v>
      </c>
      <c r="R5" s="0" t="n">
        <v>2</v>
      </c>
      <c r="S5" s="0" t="n">
        <v>3</v>
      </c>
      <c r="U5" s="0" t="n">
        <v>1</v>
      </c>
      <c r="V5" s="0" t="n">
        <v>2</v>
      </c>
      <c r="X5" s="0" t="n">
        <v>1</v>
      </c>
      <c r="Y5" s="0" t="n">
        <v>2</v>
      </c>
      <c r="AA5" s="0" t="n">
        <v>1</v>
      </c>
      <c r="AB5" s="0" t="n">
        <v>2</v>
      </c>
      <c r="AC5" s="0" t="n">
        <v>3</v>
      </c>
      <c r="AE5" s="0" t="n">
        <v>1</v>
      </c>
      <c r="AF5" s="0" t="n">
        <v>2</v>
      </c>
    </row>
    <row r="6" customFormat="false" ht="13.2" hidden="false" customHeight="false" outlineLevel="0" collapsed="false">
      <c r="A6" s="0" t="n">
        <v>0</v>
      </c>
      <c r="B6" s="0" t="n">
        <v>0</v>
      </c>
      <c r="C6" s="111" t="n">
        <v>141</v>
      </c>
      <c r="D6" s="111" t="n">
        <v>140</v>
      </c>
      <c r="E6" s="111" t="n">
        <v>191</v>
      </c>
      <c r="F6" s="111" t="n">
        <v>196</v>
      </c>
      <c r="G6" s="111" t="n">
        <v>71</v>
      </c>
      <c r="H6" s="111" t="n">
        <v>739</v>
      </c>
      <c r="I6" s="111" t="n">
        <v>180</v>
      </c>
      <c r="J6" s="111" t="n">
        <v>224</v>
      </c>
      <c r="K6" s="111" t="n">
        <v>404</v>
      </c>
      <c r="L6" s="111" t="n">
        <v>81</v>
      </c>
      <c r="M6" s="111" t="n">
        <v>254</v>
      </c>
      <c r="N6" s="111" t="n">
        <v>97</v>
      </c>
      <c r="O6" s="111" t="n">
        <v>156</v>
      </c>
      <c r="P6" s="111" t="n">
        <v>588</v>
      </c>
      <c r="Q6" s="111" t="n">
        <v>69</v>
      </c>
      <c r="R6" s="111" t="n">
        <v>14</v>
      </c>
      <c r="S6" s="111" t="n">
        <v>45</v>
      </c>
      <c r="T6" s="111" t="n">
        <v>128</v>
      </c>
      <c r="U6" s="111" t="n">
        <v>193</v>
      </c>
      <c r="V6" s="111" t="n">
        <v>119</v>
      </c>
      <c r="W6" s="111" t="n">
        <v>312</v>
      </c>
      <c r="X6" s="111" t="n">
        <v>232</v>
      </c>
      <c r="Y6" s="111" t="n">
        <v>163</v>
      </c>
      <c r="Z6" s="111" t="n">
        <v>395</v>
      </c>
      <c r="AA6" s="111" t="n">
        <v>142</v>
      </c>
      <c r="AB6" s="111" t="n">
        <v>197</v>
      </c>
      <c r="AC6" s="111" t="n">
        <v>86</v>
      </c>
      <c r="AD6" s="111" t="n">
        <v>425</v>
      </c>
      <c r="AE6" s="111" t="n">
        <v>81</v>
      </c>
      <c r="AF6" s="111" t="n">
        <v>96</v>
      </c>
      <c r="AG6" s="111" t="n">
        <v>177</v>
      </c>
      <c r="AH6" s="111" t="n">
        <v>3168</v>
      </c>
    </row>
    <row r="7" customFormat="false" ht="13.2" hidden="false" customHeight="false" outlineLevel="0" collapsed="false">
      <c r="B7" s="0" t="n">
        <v>1</v>
      </c>
      <c r="C7" s="111" t="n">
        <v>7</v>
      </c>
      <c r="D7" s="111" t="n">
        <v>8</v>
      </c>
      <c r="E7" s="111" t="n">
        <v>22</v>
      </c>
      <c r="F7" s="111" t="n">
        <v>17</v>
      </c>
      <c r="G7" s="111" t="n">
        <v>4</v>
      </c>
      <c r="H7" s="111" t="n">
        <v>58</v>
      </c>
      <c r="I7" s="111" t="n">
        <v>17</v>
      </c>
      <c r="J7" s="111" t="n">
        <v>24</v>
      </c>
      <c r="K7" s="111" t="n">
        <v>41</v>
      </c>
      <c r="L7" s="111" t="n">
        <v>17</v>
      </c>
      <c r="M7" s="111" t="n">
        <v>57</v>
      </c>
      <c r="N7" s="111" t="n">
        <v>36</v>
      </c>
      <c r="O7" s="111" t="n">
        <v>40</v>
      </c>
      <c r="P7" s="111" t="n">
        <v>150</v>
      </c>
      <c r="Q7" s="111" t="n">
        <v>7</v>
      </c>
      <c r="R7" s="111" t="n">
        <v>4</v>
      </c>
      <c r="S7" s="111" t="n">
        <v>7</v>
      </c>
      <c r="T7" s="111" t="n">
        <v>18</v>
      </c>
      <c r="U7" s="111"/>
      <c r="V7" s="111"/>
      <c r="W7" s="111"/>
      <c r="X7" s="111" t="n">
        <v>23</v>
      </c>
      <c r="Y7" s="111" t="n">
        <v>12</v>
      </c>
      <c r="Z7" s="111" t="n">
        <v>35</v>
      </c>
      <c r="AA7" s="111" t="n">
        <v>25</v>
      </c>
      <c r="AB7" s="111" t="n">
        <v>40</v>
      </c>
      <c r="AC7" s="111" t="n">
        <v>8</v>
      </c>
      <c r="AD7" s="111" t="n">
        <v>73</v>
      </c>
      <c r="AE7" s="111" t="n">
        <v>16</v>
      </c>
      <c r="AF7" s="111" t="n">
        <v>4</v>
      </c>
      <c r="AG7" s="111" t="n">
        <v>20</v>
      </c>
      <c r="AH7" s="111" t="n">
        <v>395</v>
      </c>
    </row>
    <row r="8" customFormat="false" ht="13.2" hidden="false" customHeight="false" outlineLevel="0" collapsed="false">
      <c r="A8" s="0" t="s">
        <v>572</v>
      </c>
      <c r="C8" s="111" t="n">
        <v>148</v>
      </c>
      <c r="D8" s="111" t="n">
        <v>148</v>
      </c>
      <c r="E8" s="111" t="n">
        <v>213</v>
      </c>
      <c r="F8" s="111" t="n">
        <v>213</v>
      </c>
      <c r="G8" s="111" t="n">
        <v>75</v>
      </c>
      <c r="H8" s="111" t="n">
        <v>797</v>
      </c>
      <c r="I8" s="111" t="n">
        <v>197</v>
      </c>
      <c r="J8" s="111" t="n">
        <v>248</v>
      </c>
      <c r="K8" s="111" t="n">
        <v>445</v>
      </c>
      <c r="L8" s="111" t="n">
        <v>98</v>
      </c>
      <c r="M8" s="111" t="n">
        <v>311</v>
      </c>
      <c r="N8" s="111" t="n">
        <v>133</v>
      </c>
      <c r="O8" s="111" t="n">
        <v>196</v>
      </c>
      <c r="P8" s="111" t="n">
        <v>738</v>
      </c>
      <c r="Q8" s="111" t="n">
        <v>76</v>
      </c>
      <c r="R8" s="111" t="n">
        <v>18</v>
      </c>
      <c r="S8" s="111" t="n">
        <v>52</v>
      </c>
      <c r="T8" s="111" t="n">
        <v>146</v>
      </c>
      <c r="U8" s="111" t="n">
        <v>193</v>
      </c>
      <c r="V8" s="111" t="n">
        <v>119</v>
      </c>
      <c r="W8" s="111" t="n">
        <v>312</v>
      </c>
      <c r="X8" s="111" t="n">
        <v>255</v>
      </c>
      <c r="Y8" s="111" t="n">
        <v>175</v>
      </c>
      <c r="Z8" s="111" t="n">
        <v>430</v>
      </c>
      <c r="AA8" s="111" t="n">
        <v>167</v>
      </c>
      <c r="AB8" s="111" t="n">
        <v>237</v>
      </c>
      <c r="AC8" s="111" t="n">
        <v>94</v>
      </c>
      <c r="AD8" s="111" t="n">
        <v>498</v>
      </c>
      <c r="AE8" s="111" t="n">
        <v>97</v>
      </c>
      <c r="AF8" s="111" t="n">
        <v>100</v>
      </c>
      <c r="AG8" s="111" t="n">
        <v>197</v>
      </c>
      <c r="AH8" s="111" t="n">
        <v>3563</v>
      </c>
    </row>
    <row r="9" customFormat="false" ht="13.2" hidden="false" customHeight="false" outlineLevel="0" collapsed="false">
      <c r="A9" s="0" t="n">
        <v>1</v>
      </c>
      <c r="B9" s="0" t="n">
        <v>0</v>
      </c>
      <c r="C9" s="111" t="n">
        <v>19</v>
      </c>
      <c r="D9" s="111" t="n">
        <v>1</v>
      </c>
      <c r="E9" s="111" t="n">
        <v>1</v>
      </c>
      <c r="F9" s="111" t="n">
        <v>4</v>
      </c>
      <c r="G9" s="111" t="n">
        <v>1</v>
      </c>
      <c r="H9" s="111" t="n">
        <v>26</v>
      </c>
      <c r="I9" s="111" t="n">
        <v>21</v>
      </c>
      <c r="J9" s="111" t="n">
        <v>28</v>
      </c>
      <c r="K9" s="111" t="n">
        <v>49</v>
      </c>
      <c r="L9" s="111"/>
      <c r="M9" s="111" t="n">
        <v>5</v>
      </c>
      <c r="N9" s="111" t="n">
        <v>6</v>
      </c>
      <c r="O9" s="111" t="n">
        <v>6</v>
      </c>
      <c r="P9" s="111" t="n">
        <v>17</v>
      </c>
      <c r="Q9" s="111" t="n">
        <v>17</v>
      </c>
      <c r="R9" s="111" t="n">
        <v>4</v>
      </c>
      <c r="S9" s="111" t="n">
        <v>10</v>
      </c>
      <c r="T9" s="111" t="n">
        <v>31</v>
      </c>
      <c r="U9" s="111" t="n">
        <v>29</v>
      </c>
      <c r="V9" s="111" t="n">
        <v>1</v>
      </c>
      <c r="W9" s="111" t="n">
        <v>30</v>
      </c>
      <c r="X9" s="111" t="n">
        <v>27</v>
      </c>
      <c r="Y9" s="111" t="n">
        <v>26</v>
      </c>
      <c r="Z9" s="111" t="n">
        <v>53</v>
      </c>
      <c r="AA9" s="111" t="n">
        <v>18</v>
      </c>
      <c r="AB9" s="111" t="n">
        <v>18</v>
      </c>
      <c r="AC9" s="111" t="n">
        <v>2</v>
      </c>
      <c r="AD9" s="111" t="n">
        <v>38</v>
      </c>
      <c r="AE9" s="111" t="n">
        <v>2</v>
      </c>
      <c r="AF9" s="111" t="n">
        <v>7</v>
      </c>
      <c r="AG9" s="111" t="n">
        <v>9</v>
      </c>
      <c r="AH9" s="111" t="n">
        <v>253</v>
      </c>
    </row>
    <row r="10" customFormat="false" ht="13.2" hidden="false" customHeight="false" outlineLevel="0" collapsed="false">
      <c r="A10" s="0" t="s">
        <v>573</v>
      </c>
      <c r="C10" s="111" t="n">
        <v>19</v>
      </c>
      <c r="D10" s="111" t="n">
        <v>1</v>
      </c>
      <c r="E10" s="111" t="n">
        <v>1</v>
      </c>
      <c r="F10" s="111" t="n">
        <v>4</v>
      </c>
      <c r="G10" s="111" t="n">
        <v>1</v>
      </c>
      <c r="H10" s="111" t="n">
        <v>26</v>
      </c>
      <c r="I10" s="111" t="n">
        <v>21</v>
      </c>
      <c r="J10" s="111" t="n">
        <v>28</v>
      </c>
      <c r="K10" s="111" t="n">
        <v>49</v>
      </c>
      <c r="L10" s="111"/>
      <c r="M10" s="111" t="n">
        <v>5</v>
      </c>
      <c r="N10" s="111" t="n">
        <v>6</v>
      </c>
      <c r="O10" s="111" t="n">
        <v>6</v>
      </c>
      <c r="P10" s="111" t="n">
        <v>17</v>
      </c>
      <c r="Q10" s="111" t="n">
        <v>17</v>
      </c>
      <c r="R10" s="111" t="n">
        <v>4</v>
      </c>
      <c r="S10" s="111" t="n">
        <v>10</v>
      </c>
      <c r="T10" s="111" t="n">
        <v>31</v>
      </c>
      <c r="U10" s="111" t="n">
        <v>29</v>
      </c>
      <c r="V10" s="111" t="n">
        <v>1</v>
      </c>
      <c r="W10" s="111" t="n">
        <v>30</v>
      </c>
      <c r="X10" s="111" t="n">
        <v>27</v>
      </c>
      <c r="Y10" s="111" t="n">
        <v>26</v>
      </c>
      <c r="Z10" s="111" t="n">
        <v>53</v>
      </c>
      <c r="AA10" s="111" t="n">
        <v>18</v>
      </c>
      <c r="AB10" s="111" t="n">
        <v>18</v>
      </c>
      <c r="AC10" s="111" t="n">
        <v>2</v>
      </c>
      <c r="AD10" s="111" t="n">
        <v>38</v>
      </c>
      <c r="AE10" s="111" t="n">
        <v>2</v>
      </c>
      <c r="AF10" s="111" t="n">
        <v>7</v>
      </c>
      <c r="AG10" s="111" t="n">
        <v>9</v>
      </c>
      <c r="AH10" s="111" t="n">
        <v>253</v>
      </c>
    </row>
    <row r="11" customFormat="false" ht="13.2" hidden="false" customHeight="false" outlineLevel="0" collapsed="false">
      <c r="A11" s="0" t="s">
        <v>571</v>
      </c>
      <c r="C11" s="111" t="n">
        <v>167</v>
      </c>
      <c r="D11" s="111" t="n">
        <v>149</v>
      </c>
      <c r="E11" s="111" t="n">
        <v>214</v>
      </c>
      <c r="F11" s="111" t="n">
        <v>217</v>
      </c>
      <c r="G11" s="111" t="n">
        <v>76</v>
      </c>
      <c r="H11" s="111" t="n">
        <v>823</v>
      </c>
      <c r="I11" s="111" t="n">
        <v>218</v>
      </c>
      <c r="J11" s="111" t="n">
        <v>276</v>
      </c>
      <c r="K11" s="111" t="n">
        <v>494</v>
      </c>
      <c r="L11" s="111" t="n">
        <v>98</v>
      </c>
      <c r="M11" s="111" t="n">
        <v>316</v>
      </c>
      <c r="N11" s="111" t="n">
        <v>139</v>
      </c>
      <c r="O11" s="111" t="n">
        <v>202</v>
      </c>
      <c r="P11" s="111" t="n">
        <v>755</v>
      </c>
      <c r="Q11" s="111" t="n">
        <v>93</v>
      </c>
      <c r="R11" s="111" t="n">
        <v>22</v>
      </c>
      <c r="S11" s="111" t="n">
        <v>62</v>
      </c>
      <c r="T11" s="111" t="n">
        <v>177</v>
      </c>
      <c r="U11" s="111" t="n">
        <v>222</v>
      </c>
      <c r="V11" s="111" t="n">
        <v>120</v>
      </c>
      <c r="W11" s="111" t="n">
        <v>342</v>
      </c>
      <c r="X11" s="111" t="n">
        <v>282</v>
      </c>
      <c r="Y11" s="111" t="n">
        <v>201</v>
      </c>
      <c r="Z11" s="111" t="n">
        <v>483</v>
      </c>
      <c r="AA11" s="111" t="n">
        <v>185</v>
      </c>
      <c r="AB11" s="111" t="n">
        <v>255</v>
      </c>
      <c r="AC11" s="111" t="n">
        <v>96</v>
      </c>
      <c r="AD11" s="111" t="n">
        <v>536</v>
      </c>
      <c r="AE11" s="111" t="n">
        <v>99</v>
      </c>
      <c r="AF11" s="111" t="n">
        <v>107</v>
      </c>
      <c r="AG11" s="111" t="n">
        <v>206</v>
      </c>
      <c r="AH11" s="111" t="n">
        <v>3816</v>
      </c>
    </row>
    <row r="12" customFormat="false" ht="13.2" hidden="false" customHeight="false" outlineLevel="0" collapsed="false">
      <c r="A12" s="0" t="s">
        <v>574</v>
      </c>
      <c r="C12" s="81" t="n">
        <f aca="false">C7/(C9+C7)</f>
        <v>0.269230769230769</v>
      </c>
      <c r="D12" s="88" t="n">
        <f aca="false">D7/(D9+D7)</f>
        <v>0.888888888888889</v>
      </c>
      <c r="E12" s="88" t="n">
        <f aca="false">E7/(E9+E7)</f>
        <v>0.956521739130435</v>
      </c>
      <c r="F12" s="81" t="n">
        <f aca="false">F7/(F9+F7)</f>
        <v>0.80952380952381</v>
      </c>
      <c r="G12" s="81" t="n">
        <f aca="false">G7/(G9+G7)</f>
        <v>0.8</v>
      </c>
      <c r="H12" s="81" t="n">
        <f aca="false">H7/(H9+H7)</f>
        <v>0.69047619047619</v>
      </c>
      <c r="I12" s="81" t="n">
        <f aca="false">I7/(I9+I7)</f>
        <v>0.447368421052632</v>
      </c>
      <c r="J12" s="81" t="n">
        <f aca="false">J7/(J9+J7)</f>
        <v>0.461538461538462</v>
      </c>
      <c r="K12" s="81" t="n">
        <f aca="false">K7/(K9+K7)</f>
        <v>0.455555555555556</v>
      </c>
      <c r="L12" s="88" t="n">
        <f aca="false">L7/(L9+L7)</f>
        <v>1</v>
      </c>
      <c r="M12" s="88" t="n">
        <f aca="false">M7/(M9+M7)</f>
        <v>0.919354838709677</v>
      </c>
      <c r="N12" s="88" t="n">
        <f aca="false">N7/(N9+N7)</f>
        <v>0.857142857142857</v>
      </c>
      <c r="O12" s="88" t="n">
        <f aca="false">O7/(O9+O7)</f>
        <v>0.869565217391304</v>
      </c>
      <c r="P12" s="88" t="n">
        <f aca="false">P7/(P9+P7)</f>
        <v>0.898203592814371</v>
      </c>
      <c r="Q12" s="81" t="n">
        <f aca="false">Q7/(Q9+Q7)</f>
        <v>0.291666666666667</v>
      </c>
      <c r="R12" s="81" t="n">
        <f aca="false">R7/(R9+R7)</f>
        <v>0.5</v>
      </c>
      <c r="S12" s="81" t="n">
        <f aca="false">S7/(S9+S7)</f>
        <v>0.411764705882353</v>
      </c>
      <c r="T12" s="81" t="n">
        <f aca="false">T7/(T9+T7)</f>
        <v>0.36734693877551</v>
      </c>
      <c r="U12" s="81" t="n">
        <f aca="false">U7/(U9+U7)</f>
        <v>0</v>
      </c>
      <c r="V12" s="81" t="n">
        <f aca="false">V7/(V9+V7)</f>
        <v>0</v>
      </c>
      <c r="W12" s="81" t="n">
        <f aca="false">W7/(W9+W7)</f>
        <v>0</v>
      </c>
      <c r="X12" s="81" t="n">
        <f aca="false">X7/(X9+X7)</f>
        <v>0.46</v>
      </c>
      <c r="Y12" s="81" t="n">
        <f aca="false">Y7/(Y9+Y7)</f>
        <v>0.31578947368421</v>
      </c>
      <c r="Z12" s="81" t="n">
        <f aca="false">Z7/(Z9+Z7)</f>
        <v>0.397727272727273</v>
      </c>
      <c r="AA12" s="81" t="n">
        <f aca="false">AA7/(AA9+AA7)</f>
        <v>0.581395348837209</v>
      </c>
      <c r="AB12" s="81" t="n">
        <f aca="false">AB7/(AB9+AB7)</f>
        <v>0.689655172413793</v>
      </c>
      <c r="AC12" s="81" t="n">
        <f aca="false">AC7/(AC9+AC7)</f>
        <v>0.8</v>
      </c>
      <c r="AD12" s="81" t="n">
        <f aca="false">AD7/(AD9+AD7)</f>
        <v>0.657657657657658</v>
      </c>
      <c r="AE12" s="88" t="n">
        <f aca="false">AE7/(AE9+AE7)</f>
        <v>0.888888888888889</v>
      </c>
      <c r="AF12" s="81" t="n">
        <f aca="false">AF7/(AF9+AF7)</f>
        <v>0.363636363636364</v>
      </c>
      <c r="AG12" s="81" t="n">
        <f aca="false">AG7/(AG9+AG7)</f>
        <v>0.689655172413793</v>
      </c>
      <c r="AH12" s="81" t="n">
        <f aca="false">AH7/(AH9+AH7)</f>
        <v>0.609567901234568</v>
      </c>
      <c r="AI12" s="81"/>
    </row>
    <row r="14" customFormat="false" ht="13.2" hidden="false" customHeight="false" outlineLevel="0" collapsed="false">
      <c r="C14" s="0" t="str">
        <f aca="false">IF(ISBLANK(C4),B14,C4)</f>
        <v>MAW744</v>
      </c>
      <c r="D14" s="0" t="str">
        <f aca="false">IF(ISBLANK(D4),C14,D4)</f>
        <v>MAW744</v>
      </c>
      <c r="E14" s="0" t="str">
        <f aca="false">IF(ISBLANK(E4),D14,E4)</f>
        <v>MAW744</v>
      </c>
      <c r="F14" s="0" t="str">
        <f aca="false">IF(ISBLANK(F4),E14,F4)</f>
        <v>MAW744</v>
      </c>
      <c r="G14" s="0" t="str">
        <f aca="false">IF(ISBLANK(G4),F14,G4)</f>
        <v>MAW744</v>
      </c>
      <c r="H14" s="0" t="str">
        <f aca="false">IF(ISBLANK(H4),G14,H4)</f>
        <v>Total MAW744</v>
      </c>
      <c r="I14" s="0" t="str">
        <f aca="false">IF(ISBLANK(I4),H14,I4)</f>
        <v>MAW745</v>
      </c>
      <c r="J14" s="0" t="str">
        <f aca="false">IF(ISBLANK(J4),I14,J4)</f>
        <v>MAW745</v>
      </c>
      <c r="K14" s="0" t="str">
        <f aca="false">IF(ISBLANK(K4),J14,K4)</f>
        <v>Total MAW745</v>
      </c>
      <c r="L14" s="0" t="str">
        <f aca="false">IF(ISBLANK(L4),K14,L4)</f>
        <v>MAW746</v>
      </c>
      <c r="M14" s="0" t="str">
        <f aca="false">IF(ISBLANK(M4),L14,M4)</f>
        <v>MAW746</v>
      </c>
      <c r="N14" s="0" t="str">
        <f aca="false">IF(ISBLANK(N4),M14,N4)</f>
        <v>MAW746</v>
      </c>
      <c r="O14" s="0" t="str">
        <f aca="false">IF(ISBLANK(O4),N14,O4)</f>
        <v>MAW746</v>
      </c>
      <c r="P14" s="0" t="str">
        <f aca="false">IF(ISBLANK(P4),O14,P4)</f>
        <v>Total MAW746</v>
      </c>
      <c r="Q14" s="0" t="str">
        <f aca="false">IF(ISBLANK(Q4),P14,Q4)</f>
        <v>MAW748</v>
      </c>
      <c r="R14" s="0" t="str">
        <f aca="false">IF(ISBLANK(R4),Q14,R4)</f>
        <v>MAW748</v>
      </c>
      <c r="S14" s="0" t="str">
        <f aca="false">IF(ISBLANK(S4),R14,S4)</f>
        <v>MAW748</v>
      </c>
      <c r="T14" s="0" t="str">
        <f aca="false">IF(ISBLANK(T4),S14,T4)</f>
        <v>Total MAW748</v>
      </c>
      <c r="U14" s="0" t="str">
        <f aca="false">IF(ISBLANK(U4),T14,U4)</f>
        <v>MAW750</v>
      </c>
      <c r="V14" s="0" t="str">
        <f aca="false">IF(ISBLANK(V4),U14,V4)</f>
        <v>MAW750</v>
      </c>
      <c r="W14" s="0" t="str">
        <f aca="false">IF(ISBLANK(W4),V14,W4)</f>
        <v>Total MAW750</v>
      </c>
      <c r="X14" s="0" t="str">
        <f aca="false">IF(ISBLANK(X4),W14,X4)</f>
        <v>MAW751</v>
      </c>
      <c r="Y14" s="0" t="str">
        <f aca="false">IF(ISBLANK(Y4),X14,Y4)</f>
        <v>MAW751</v>
      </c>
      <c r="Z14" s="0" t="str">
        <f aca="false">IF(ISBLANK(Z4),Y14,Z4)</f>
        <v>Total MAW751</v>
      </c>
      <c r="AA14" s="0" t="str">
        <f aca="false">IF(ISBLANK(AA4),Z14,AA4)</f>
        <v>MAW752</v>
      </c>
      <c r="AB14" s="0" t="str">
        <f aca="false">IF(ISBLANK(AB4),AA14,AB4)</f>
        <v>MAW752</v>
      </c>
      <c r="AC14" s="0" t="str">
        <f aca="false">IF(ISBLANK(AC4),AB14,AC4)</f>
        <v>MAW752</v>
      </c>
      <c r="AD14" s="0" t="str">
        <f aca="false">IF(ISBLANK(AD4),AC14,AD4)</f>
        <v>Total MAW752</v>
      </c>
      <c r="AE14" s="0" t="str">
        <f aca="false">IF(ISBLANK(AE4),AD14,AE4)</f>
        <v>MAW753</v>
      </c>
      <c r="AF14" s="0" t="str">
        <f aca="false">IF(ISBLANK(AF4),AE14,AF4)</f>
        <v>MAW753</v>
      </c>
      <c r="AG14" s="0" t="str">
        <f aca="false">IF(ISBLANK(AG4),AF14,AG4)</f>
        <v>Total MAW753</v>
      </c>
      <c r="AH14" s="0" t="str">
        <f aca="false">IF(ISBLANK(AH4),AG14,AH4)</f>
        <v>Total général</v>
      </c>
    </row>
    <row r="15" customFormat="false" ht="13.2" hidden="false" customHeight="false" outlineLevel="0" collapsed="false">
      <c r="B15" s="1" t="s">
        <v>575</v>
      </c>
      <c r="C15" s="0" t="str">
        <f aca="false">IF(ISBLANK(C5),"",C14&amp;"_"&amp;C5)</f>
        <v>MAW744_1</v>
      </c>
      <c r="D15" s="0" t="str">
        <f aca="false">IF(ISBLANK(D5),"",D14&amp;"_"&amp;D5)</f>
        <v>MAW744_2</v>
      </c>
      <c r="E15" s="0" t="str">
        <f aca="false">IF(ISBLANK(E5),"",E14&amp;"_"&amp;E5)</f>
        <v>MAW744_3</v>
      </c>
      <c r="F15" s="0" t="str">
        <f aca="false">IF(ISBLANK(F5),"",F14&amp;"_"&amp;F5)</f>
        <v>MAW744_4</v>
      </c>
      <c r="G15" s="0" t="str">
        <f aca="false">IF(ISBLANK(G5),"",G14&amp;"_"&amp;G5)</f>
        <v>MAW744_5</v>
      </c>
      <c r="H15" s="0" t="str">
        <f aca="false">IF(ISBLANK(H5),"",H14&amp;"_"&amp;H5)</f>
        <v/>
      </c>
      <c r="I15" s="0" t="str">
        <f aca="false">IF(ISBLANK(I5),"",I14&amp;"_"&amp;I5)</f>
        <v>MAW745_1</v>
      </c>
      <c r="J15" s="0" t="str">
        <f aca="false">IF(ISBLANK(J5),"",J14&amp;"_"&amp;J5)</f>
        <v>MAW745_2</v>
      </c>
      <c r="K15" s="0" t="str">
        <f aca="false">IF(ISBLANK(K5),"",K14&amp;"_"&amp;K5)</f>
        <v/>
      </c>
      <c r="L15" s="0" t="str">
        <f aca="false">IF(ISBLANK(L5),"",L14&amp;"_"&amp;L5)</f>
        <v>MAW746_1</v>
      </c>
      <c r="M15" s="0" t="str">
        <f aca="false">IF(ISBLANK(M5),"",M14&amp;"_"&amp;M5)</f>
        <v>MAW746_2</v>
      </c>
      <c r="N15" s="0" t="str">
        <f aca="false">IF(ISBLANK(N5),"",N14&amp;"_"&amp;N5)</f>
        <v>MAW746_3</v>
      </c>
      <c r="O15" s="0" t="str">
        <f aca="false">IF(ISBLANK(O5),"",O14&amp;"_"&amp;O5)</f>
        <v>MAW746_4</v>
      </c>
      <c r="P15" s="0" t="str">
        <f aca="false">IF(ISBLANK(P5),"",P14&amp;"_"&amp;P5)</f>
        <v/>
      </c>
      <c r="Q15" s="0" t="str">
        <f aca="false">IF(ISBLANK(Q5),"",Q14&amp;"_"&amp;Q5)</f>
        <v>MAW748_1</v>
      </c>
      <c r="R15" s="0" t="str">
        <f aca="false">IF(ISBLANK(R5),"",R14&amp;"_"&amp;R5)</f>
        <v>MAW748_2</v>
      </c>
      <c r="S15" s="0" t="str">
        <f aca="false">IF(ISBLANK(S5),"",S14&amp;"_"&amp;S5)</f>
        <v>MAW748_3</v>
      </c>
      <c r="T15" s="0" t="str">
        <f aca="false">IF(ISBLANK(T5),"",T14&amp;"_"&amp;T5)</f>
        <v/>
      </c>
      <c r="U15" s="0" t="str">
        <f aca="false">IF(ISBLANK(U5),"",U14&amp;"_"&amp;U5)</f>
        <v>MAW750_1</v>
      </c>
      <c r="V15" s="0" t="str">
        <f aca="false">IF(ISBLANK(V5),"",V14&amp;"_"&amp;V5)</f>
        <v>MAW750_2</v>
      </c>
      <c r="W15" s="0" t="str">
        <f aca="false">IF(ISBLANK(W5),"",W14&amp;"_"&amp;W5)</f>
        <v/>
      </c>
      <c r="X15" s="0" t="str">
        <f aca="false">IF(ISBLANK(X5),"",X14&amp;"_"&amp;X5)</f>
        <v>MAW751_1</v>
      </c>
      <c r="Y15" s="0" t="str">
        <f aca="false">IF(ISBLANK(Y5),"",Y14&amp;"_"&amp;Y5)</f>
        <v>MAW751_2</v>
      </c>
      <c r="Z15" s="0" t="str">
        <f aca="false">IF(ISBLANK(Z5),"",Z14&amp;"_"&amp;Z5)</f>
        <v/>
      </c>
      <c r="AA15" s="0" t="str">
        <f aca="false">IF(ISBLANK(AA5),"",AA14&amp;"_"&amp;AA5)</f>
        <v>MAW752_1</v>
      </c>
      <c r="AB15" s="0" t="str">
        <f aca="false">IF(ISBLANK(AB5),"",AB14&amp;"_"&amp;AB5)</f>
        <v>MAW752_2</v>
      </c>
      <c r="AC15" s="0" t="str">
        <f aca="false">IF(ISBLANK(AC5),"",AC14&amp;"_"&amp;AC5)</f>
        <v>MAW752_3</v>
      </c>
      <c r="AD15" s="0" t="str">
        <f aca="false">IF(ISBLANK(AD5),"",AD14&amp;"_"&amp;AD5)</f>
        <v/>
      </c>
      <c r="AE15" s="0" t="str">
        <f aca="false">IF(ISBLANK(AE5),"",AE14&amp;"_"&amp;AE5)</f>
        <v>MAW753_1</v>
      </c>
      <c r="AF15" s="0" t="str">
        <f aca="false">IF(ISBLANK(AF5),"",AF14&amp;"_"&amp;AF5)</f>
        <v>MAW753_2</v>
      </c>
      <c r="AG15" s="0" t="str">
        <f aca="false">IF(ISBLANK(AG5),"",AG14&amp;"_"&amp;AG5)</f>
        <v/>
      </c>
      <c r="AH15" s="0" t="str">
        <f aca="false">IF(ISBLANK(AH5),"",AH14&amp;"_"&amp;AH5)</f>
        <v/>
      </c>
    </row>
    <row r="16" customFormat="false" ht="13.2" hidden="false" customHeight="false" outlineLevel="0" collapsed="false">
      <c r="A16" s="112" t="n">
        <v>0.85</v>
      </c>
      <c r="B16" s="1" t="s">
        <v>32</v>
      </c>
      <c r="C16" s="0" t="n">
        <f aca="false">IF(C12&gt;0.85,1,0)</f>
        <v>0</v>
      </c>
      <c r="D16" s="0" t="n">
        <f aca="false">IF(D12&gt;0.85,1,0)</f>
        <v>1</v>
      </c>
      <c r="E16" s="0" t="n">
        <f aca="false">IF(E12&gt;0.85,1,0)</f>
        <v>1</v>
      </c>
      <c r="F16" s="0" t="n">
        <f aca="false">IF(F12&gt;0.85,1,0)</f>
        <v>0</v>
      </c>
      <c r="G16" s="0" t="n">
        <f aca="false">IF(G12&gt;0.85,1,0)</f>
        <v>0</v>
      </c>
      <c r="H16" s="0" t="n">
        <f aca="false">IF(H12&gt;0.85,1,0)</f>
        <v>0</v>
      </c>
      <c r="I16" s="0" t="n">
        <f aca="false">IF(I12&gt;0.85,1,0)</f>
        <v>0</v>
      </c>
      <c r="J16" s="0" t="n">
        <f aca="false">IF(J12&gt;0.85,1,0)</f>
        <v>0</v>
      </c>
      <c r="K16" s="0" t="n">
        <f aca="false">IF(K12&gt;0.85,1,0)</f>
        <v>0</v>
      </c>
      <c r="L16" s="0" t="n">
        <f aca="false">IF(L12&gt;0.85,1,0)</f>
        <v>1</v>
      </c>
      <c r="M16" s="0" t="n">
        <f aca="false">IF(M12&gt;0.85,1,0)</f>
        <v>1</v>
      </c>
      <c r="N16" s="0" t="n">
        <f aca="false">IF(N12&gt;0.85,1,0)</f>
        <v>1</v>
      </c>
      <c r="O16" s="0" t="n">
        <f aca="false">IF(O12&gt;0.85,1,0)</f>
        <v>1</v>
      </c>
      <c r="P16" s="0" t="n">
        <f aca="false">IF(P12&gt;0.85,1,0)</f>
        <v>1</v>
      </c>
      <c r="Q16" s="0" t="n">
        <f aca="false">IF(Q12&gt;0.85,1,0)</f>
        <v>0</v>
      </c>
      <c r="R16" s="0" t="n">
        <f aca="false">IF(R12&gt;0.85,1,0)</f>
        <v>0</v>
      </c>
      <c r="S16" s="0" t="n">
        <f aca="false">IF(S12&gt;0.85,1,0)</f>
        <v>0</v>
      </c>
      <c r="T16" s="0" t="n">
        <f aca="false">IF(T12&gt;0.85,1,0)</f>
        <v>0</v>
      </c>
      <c r="U16" s="0" t="n">
        <f aca="false">IF(U12&gt;0.85,1,0)</f>
        <v>0</v>
      </c>
      <c r="V16" s="0" t="n">
        <f aca="false">IF(V12&gt;0.85,1,0)</f>
        <v>0</v>
      </c>
      <c r="W16" s="0" t="n">
        <f aca="false">IF(W12&gt;0.85,1,0)</f>
        <v>0</v>
      </c>
      <c r="X16" s="0" t="n">
        <f aca="false">IF(X12&gt;0.85,1,0)</f>
        <v>0</v>
      </c>
      <c r="Y16" s="0" t="n">
        <f aca="false">IF(Y12&gt;0.85,1,0)</f>
        <v>0</v>
      </c>
      <c r="Z16" s="0" t="n">
        <f aca="false">IF(Z12&gt;0.85,1,0)</f>
        <v>0</v>
      </c>
      <c r="AA16" s="0" t="n">
        <f aca="false">IF(AA12&gt;0.85,1,0)</f>
        <v>0</v>
      </c>
      <c r="AB16" s="0" t="n">
        <f aca="false">IF(AB12&gt;0.85,1,0)</f>
        <v>0</v>
      </c>
      <c r="AC16" s="0" t="n">
        <f aca="false">IF(AC12&gt;0.85,1,0)</f>
        <v>0</v>
      </c>
      <c r="AD16" s="0" t="n">
        <f aca="false">IF(AD12&gt;0.85,1,0)</f>
        <v>0</v>
      </c>
      <c r="AE16" s="0" t="n">
        <f aca="false">IF(AE12&gt;0.85,1,0)</f>
        <v>1</v>
      </c>
      <c r="AF16" s="0" t="n">
        <f aca="false">IF(AF12&gt;0.85,1,0)</f>
        <v>0</v>
      </c>
      <c r="AG16" s="0" t="n">
        <f aca="false">IF(AG12&gt;0.85,1,0)</f>
        <v>0</v>
      </c>
      <c r="AH16" s="0" t="n">
        <f aca="false">IF(AH12&gt;0.85,1,0)</f>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ONF</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2007-08-30T18:05:05Z</dcterms:created>
  <dc:creator>emarimoutou</dc:creator>
  <dc:description/>
  <dc:language>en-US</dc:language>
  <cp:lastModifiedBy>LDX</cp:lastModifiedBy>
  <cp:lastPrinted>2011-11-18T12:45:57Z</cp:lastPrinted>
  <dcterms:modified xsi:type="dcterms:W3CDTF">2017-04-24T14:29:12Z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ONF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