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pifs03\Assy_Maintenance\FOLMaint\General\Ryan\Illustrations\"/>
    </mc:Choice>
  </mc:AlternateContent>
  <xr:revisionPtr revIDLastSave="0" documentId="13_ncr:1_{2958A85A-85E0-4CF1-8401-66336E7BBB67}" xr6:coauthVersionLast="47" xr6:coauthVersionMax="47" xr10:uidLastSave="{00000000-0000-0000-0000-000000000000}"/>
  <bookViews>
    <workbookView xWindow="-120" yWindow="-120" windowWidth="24240" windowHeight="13020" xr2:uid="{49BFD8C4-1B27-4E58-9145-2A0A9AA9D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0" i="1"/>
  <c r="Z7" i="1"/>
  <c r="AD5" i="1"/>
  <c r="Z5" i="1"/>
  <c r="AD4" i="1"/>
  <c r="AD3" i="1"/>
  <c r="Z3" i="1"/>
  <c r="AD2" i="1"/>
  <c r="AD21" i="1" s="1"/>
  <c r="R3" i="1"/>
  <c r="R7" i="1" s="1"/>
  <c r="V11" i="1"/>
  <c r="V10" i="1"/>
  <c r="V5" i="1"/>
  <c r="R5" i="1"/>
  <c r="V4" i="1"/>
  <c r="V3" i="1"/>
  <c r="V2" i="1"/>
  <c r="V21" i="1" s="1"/>
  <c r="N3" i="1"/>
  <c r="N21" i="1" s="1"/>
  <c r="J5" i="1"/>
  <c r="F21" i="1"/>
  <c r="N11" i="1"/>
  <c r="N10" i="1"/>
  <c r="N5" i="1"/>
  <c r="N4" i="1"/>
  <c r="N2" i="1"/>
  <c r="J3" i="1"/>
  <c r="F11" i="1"/>
  <c r="F10" i="1"/>
  <c r="F5" i="1"/>
  <c r="F4" i="1"/>
  <c r="B7" i="1"/>
  <c r="F3" i="1"/>
  <c r="F2" i="1"/>
  <c r="B5" i="1"/>
  <c r="B3" i="1"/>
  <c r="J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Balaguer, Ryan</author>
  </authors>
  <commentList>
    <comment ref="A2" authorId="0" shapeId="0" xr:uid="{57BB60B5-49BD-4BC2-AB0D-AF7FF3565D9D}">
      <text>
        <r>
          <rPr>
            <b/>
            <sz val="9"/>
            <color indexed="81"/>
            <rFont val="Tahoma"/>
            <family val="2"/>
          </rPr>
          <t>Balaguer, Ryan:</t>
        </r>
        <r>
          <rPr>
            <sz val="9"/>
            <color indexed="81"/>
            <rFont val="Tahoma"/>
            <family val="2"/>
          </rPr>
          <t xml:space="preserve">
(minus all deductions tax sss hmo pagibig loans etc.)</t>
        </r>
      </text>
    </comment>
    <comment ref="I2" authorId="0" shapeId="0" xr:uid="{538B707A-D5DB-4813-8266-802675CABF0C}">
      <text>
        <r>
          <rPr>
            <b/>
            <sz val="9"/>
            <color indexed="81"/>
            <rFont val="Tahoma"/>
            <family val="2"/>
          </rPr>
          <t>Balaguer, Ryan:</t>
        </r>
        <r>
          <rPr>
            <sz val="9"/>
            <color indexed="81"/>
            <rFont val="Tahoma"/>
            <family val="2"/>
          </rPr>
          <t xml:space="preserve">
(minus all deductions tax sss hmo pagibig loans etc.)</t>
        </r>
      </text>
    </comment>
    <comment ref="Q2" authorId="0" shapeId="0" xr:uid="{FB14DE4C-1B86-4DFC-97BB-2636EB6DE319}">
      <text>
        <r>
          <rPr>
            <b/>
            <sz val="9"/>
            <color indexed="81"/>
            <rFont val="Tahoma"/>
            <family val="2"/>
          </rPr>
          <t>Balaguer, Ryan:</t>
        </r>
        <r>
          <rPr>
            <sz val="9"/>
            <color indexed="81"/>
            <rFont val="Tahoma"/>
            <family val="2"/>
          </rPr>
          <t xml:space="preserve">
(minus all deductions tax sss hmo pagibig loans etc.)</t>
        </r>
      </text>
    </comment>
    <comment ref="Y2" authorId="0" shapeId="0" xr:uid="{2038A36C-D5B7-4383-B772-091D8E28F6DF}">
      <text>
        <r>
          <rPr>
            <b/>
            <sz val="9"/>
            <color indexed="81"/>
            <rFont val="Tahoma"/>
            <family val="2"/>
          </rPr>
          <t>Balaguer, Ryan:</t>
        </r>
        <r>
          <rPr>
            <sz val="9"/>
            <color indexed="81"/>
            <rFont val="Tahoma"/>
            <family val="2"/>
          </rPr>
          <t xml:space="preserve">
(minus all deductions tax sss hmo pagibig loans etc.)</t>
        </r>
      </text>
    </comment>
    <comment ref="I6" authorId="0" shapeId="0" xr:uid="{4ACC6372-32BE-45CE-A19E-EBC5EDC1A7C7}">
      <text>
        <r>
          <rPr>
            <b/>
            <sz val="9"/>
            <color indexed="81"/>
            <rFont val="Tahoma"/>
            <charset val="1"/>
          </rPr>
          <t>Balaguer, Ryan:</t>
        </r>
        <r>
          <rPr>
            <sz val="9"/>
            <color indexed="81"/>
            <rFont val="Tahoma"/>
            <charset val="1"/>
          </rPr>
          <t xml:space="preserve">
aine resigned, will look for other income</t>
        </r>
      </text>
    </comment>
    <comment ref="Q6" authorId="0" shapeId="0" xr:uid="{4AD8AAE4-0D8C-4A1F-8EDA-14EC33D99F0B}">
      <text>
        <r>
          <rPr>
            <b/>
            <sz val="9"/>
            <color indexed="81"/>
            <rFont val="Tahoma"/>
            <charset val="1"/>
          </rPr>
          <t>Balaguer, Ryan:</t>
        </r>
        <r>
          <rPr>
            <sz val="9"/>
            <color indexed="81"/>
            <rFont val="Tahoma"/>
            <charset val="1"/>
          </rPr>
          <t xml:space="preserve">
aine find other job near borland</t>
        </r>
      </text>
    </comment>
    <comment ref="Y6" authorId="0" shapeId="0" xr:uid="{F71BC026-401F-462C-AA81-CA0ACC2F7D8B}">
      <text>
        <r>
          <rPr>
            <b/>
            <sz val="9"/>
            <color indexed="81"/>
            <rFont val="Tahoma"/>
            <charset val="1"/>
          </rPr>
          <t>Balaguer, Ryan:</t>
        </r>
        <r>
          <rPr>
            <sz val="9"/>
            <color indexed="81"/>
            <rFont val="Tahoma"/>
            <charset val="1"/>
          </rPr>
          <t xml:space="preserve">
aine find other job near borland</t>
        </r>
      </text>
    </comment>
  </commentList>
</comments>
</file>

<file path=xl/sharedStrings.xml><?xml version="1.0" encoding="utf-8"?>
<sst xmlns="http://schemas.openxmlformats.org/spreadsheetml/2006/main" count="168" uniqueCount="57">
  <si>
    <t>Income when in Btngas</t>
  </si>
  <si>
    <t>Income Current Monthly</t>
  </si>
  <si>
    <t>KFC</t>
  </si>
  <si>
    <t>Aine</t>
  </si>
  <si>
    <t>Allegro Bonus</t>
  </si>
  <si>
    <t>Allegro Medical</t>
  </si>
  <si>
    <t>Expenses Current Monthly</t>
  </si>
  <si>
    <t>Grocery</t>
  </si>
  <si>
    <t>TOTAL</t>
  </si>
  <si>
    <t>KFC savings</t>
  </si>
  <si>
    <t xml:space="preserve">Allegro Salary take home </t>
  </si>
  <si>
    <t>Ryan Insurance</t>
  </si>
  <si>
    <t>Aine Insurance</t>
  </si>
  <si>
    <t>Rent and Due</t>
  </si>
  <si>
    <t>PAGIBIG housing</t>
  </si>
  <si>
    <t>Internet</t>
  </si>
  <si>
    <t>Jollibee luho etc</t>
  </si>
  <si>
    <t>Hotdog Tocino Fish etc.</t>
  </si>
  <si>
    <t>Bigas</t>
  </si>
  <si>
    <t>Other savings</t>
  </si>
  <si>
    <t>Gasul</t>
  </si>
  <si>
    <t>Mantika</t>
  </si>
  <si>
    <t>School</t>
  </si>
  <si>
    <t>Transportation</t>
  </si>
  <si>
    <t>Other Needs, unexpected</t>
  </si>
  <si>
    <t>Napabili sa labas</t>
  </si>
  <si>
    <t>Kuryente</t>
  </si>
  <si>
    <t>Tubig</t>
  </si>
  <si>
    <t>Expenses when in Btngas</t>
  </si>
  <si>
    <t>CURRENT SITUATION</t>
  </si>
  <si>
    <t>AINE RESIGN, WE MOVE TO STO TOMAS</t>
  </si>
  <si>
    <t>Living situation @ san isidro</t>
  </si>
  <si>
    <t>things to consider @ batangas</t>
  </si>
  <si>
    <t>safe and easy access</t>
  </si>
  <si>
    <t>childrens school</t>
  </si>
  <si>
    <t>location to work (Ryan)</t>
  </si>
  <si>
    <t>location to work (Aine)</t>
  </si>
  <si>
    <t xml:space="preserve">near shuttle </t>
  </si>
  <si>
    <t>near work</t>
  </si>
  <si>
    <t>subdivision</t>
  </si>
  <si>
    <t>safe / high security / peaceful</t>
  </si>
  <si>
    <t>stores</t>
  </si>
  <si>
    <t>ease of access</t>
  </si>
  <si>
    <t>for confirmation</t>
  </si>
  <si>
    <t>if apply on near jobs</t>
  </si>
  <si>
    <t>far from shuttle</t>
  </si>
  <si>
    <t>if max</t>
  </si>
  <si>
    <t>own a house</t>
  </si>
  <si>
    <t>RYAN WFH, WE MOVE TO STO TOMAS, AINE FIND NEW JOB</t>
  </si>
  <si>
    <t>Work from home</t>
  </si>
  <si>
    <t>bonus</t>
  </si>
  <si>
    <t>Work situation current 2025</t>
  </si>
  <si>
    <t>Salary</t>
  </si>
  <si>
    <t>Work Life Balance</t>
  </si>
  <si>
    <t>Time Freedom</t>
  </si>
  <si>
    <t>RYAN WFH, HOUSE ON STO TOMAS FOR RENT, AINE SAME JOB</t>
  </si>
  <si>
    <t>house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</si>
</sst>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379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7" borderId="0" xfId="0" applyFill="1"/>
    <xf numFmtId="3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10" borderId="23" xfId="0" applyNumberFormat="1" applyFill="1" applyBorder="1" applyAlignment="1">
      <alignment horizontal="center" vertical="center"/>
    </xf>
    <xf numFmtId="3" fontId="0" fillId="10" borderId="7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10" borderId="9" xfId="0" applyNumberFormat="1" applyFill="1" applyBorder="1" applyAlignment="1">
      <alignment horizontal="center" vertical="center"/>
    </xf>
    <xf numFmtId="3" fontId="0" fillId="11" borderId="23" xfId="0" applyNumberFormat="1" applyFill="1" applyBorder="1" applyAlignment="1">
      <alignment horizontal="center" vertical="center"/>
    </xf>
    <xf numFmtId="3" fontId="0" fillId="11" borderId="7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9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center" vertical="center" wrapText="1"/>
    </xf>
    <xf numFmtId="0" fontId="8" fillId="11" borderId="21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73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5577-9FE9-48A1-847E-7E5A89C645F6}">
  <dimension ref="A1:AF26"/>
  <sheetViews>
    <sheetView tabSelected="1" topLeftCell="N1" zoomScale="85" zoomScaleNormal="85" workbookViewId="0">
      <selection activeCell="Y18" sqref="Y18"/>
    </sheetView>
  </sheetViews>
  <sheetFormatPr defaultRowHeight="15" x14ac:dyDescent="0.25"/>
  <cols>
    <col min="1" max="1" width="23.85546875" bestFit="1" customWidth="1"/>
    <col min="5" max="5" width="24.28515625" bestFit="1" customWidth="1"/>
    <col min="6" max="6" width="10.28515625" customWidth="1"/>
    <col min="7" max="7" width="11" customWidth="1"/>
    <col min="8" max="8" width="9.140625" style="13"/>
    <col min="9" max="9" width="23.85546875" bestFit="1" customWidth="1"/>
    <col min="10" max="10" width="10.7109375" customWidth="1"/>
    <col min="11" max="11" width="11" customWidth="1"/>
    <col min="13" max="13" width="24.28515625" bestFit="1" customWidth="1"/>
    <col min="15" max="15" width="12.140625" bestFit="1" customWidth="1"/>
    <col min="16" max="16" width="9.140625" style="24"/>
    <col min="17" max="17" width="25.28515625" bestFit="1" customWidth="1"/>
    <col min="18" max="18" width="9.28515625" bestFit="1" customWidth="1"/>
    <col min="20" max="20" width="10.42578125" customWidth="1"/>
    <col min="21" max="21" width="26" bestFit="1" customWidth="1"/>
    <col min="23" max="23" width="13.140625" bestFit="1" customWidth="1"/>
    <col min="24" max="24" width="9.140625" style="24"/>
    <col min="25" max="25" width="22.7109375" bestFit="1" customWidth="1"/>
    <col min="26" max="26" width="8.28515625" customWidth="1"/>
    <col min="28" max="28" width="10.140625" customWidth="1"/>
    <col min="29" max="29" width="24.7109375" bestFit="1" customWidth="1"/>
    <col min="30" max="30" width="7.85546875" customWidth="1"/>
    <col min="31" max="31" width="12.85546875" bestFit="1" customWidth="1"/>
    <col min="32" max="32" width="9.140625" style="24"/>
  </cols>
  <sheetData>
    <row r="1" spans="1:31" ht="19.5" thickBot="1" x14ac:dyDescent="0.35">
      <c r="A1" s="36" t="s">
        <v>1</v>
      </c>
      <c r="B1" s="37"/>
      <c r="C1" s="38"/>
      <c r="D1" s="1"/>
      <c r="E1" s="42" t="s">
        <v>6</v>
      </c>
      <c r="F1" s="43"/>
      <c r="G1" s="44"/>
      <c r="H1" s="12"/>
      <c r="I1" s="39" t="s">
        <v>0</v>
      </c>
      <c r="J1" s="40"/>
      <c r="K1" s="41"/>
      <c r="M1" s="42" t="s">
        <v>28</v>
      </c>
      <c r="N1" s="43"/>
      <c r="O1" s="44"/>
      <c r="Q1" s="39" t="s">
        <v>0</v>
      </c>
      <c r="R1" s="40"/>
      <c r="S1" s="41"/>
      <c r="U1" s="42" t="s">
        <v>28</v>
      </c>
      <c r="V1" s="43"/>
      <c r="W1" s="44"/>
      <c r="Y1" s="39" t="s">
        <v>0</v>
      </c>
      <c r="Z1" s="40"/>
      <c r="AA1" s="41"/>
      <c r="AC1" s="42" t="s">
        <v>28</v>
      </c>
      <c r="AD1" s="43"/>
      <c r="AE1" s="44"/>
    </row>
    <row r="2" spans="1:31" x14ac:dyDescent="0.25">
      <c r="A2" s="5" t="s">
        <v>10</v>
      </c>
      <c r="B2" s="6">
        <v>28000</v>
      </c>
      <c r="C2" s="1"/>
      <c r="D2" s="1"/>
      <c r="E2" s="16" t="s">
        <v>7</v>
      </c>
      <c r="F2" s="17">
        <f>4500 * 2</f>
        <v>9000</v>
      </c>
      <c r="G2" s="1"/>
      <c r="H2" s="12"/>
      <c r="I2" s="22" t="s">
        <v>10</v>
      </c>
      <c r="J2" s="23">
        <v>28000</v>
      </c>
      <c r="M2" s="16" t="s">
        <v>7</v>
      </c>
      <c r="N2" s="17">
        <f>4500 * 2</f>
        <v>9000</v>
      </c>
      <c r="O2" s="1"/>
      <c r="Q2" s="22" t="s">
        <v>49</v>
      </c>
      <c r="R2" s="23">
        <v>20000</v>
      </c>
      <c r="U2" s="16" t="s">
        <v>7</v>
      </c>
      <c r="V2" s="17">
        <f>4500 * 2</f>
        <v>9000</v>
      </c>
      <c r="W2" s="1"/>
      <c r="Y2" s="22" t="s">
        <v>49</v>
      </c>
      <c r="Z2" s="23">
        <v>20000</v>
      </c>
      <c r="AC2" s="16" t="s">
        <v>7</v>
      </c>
      <c r="AD2" s="17">
        <f>4500 * 2</f>
        <v>9000</v>
      </c>
      <c r="AE2" s="1"/>
    </row>
    <row r="3" spans="1:31" x14ac:dyDescent="0.25">
      <c r="A3" s="7" t="s">
        <v>4</v>
      </c>
      <c r="B3" s="8">
        <f>(26300+16000+15000)/12</f>
        <v>4775</v>
      </c>
      <c r="C3" s="1"/>
      <c r="D3" s="1"/>
      <c r="E3" s="18" t="s">
        <v>9</v>
      </c>
      <c r="F3" s="19">
        <f>1600*2</f>
        <v>3200</v>
      </c>
      <c r="G3" s="1"/>
      <c r="H3" s="12"/>
      <c r="I3" s="7" t="s">
        <v>4</v>
      </c>
      <c r="J3" s="8">
        <f>(26300+16000+15000)/12</f>
        <v>4775</v>
      </c>
      <c r="M3" s="18" t="s">
        <v>9</v>
      </c>
      <c r="N3" s="19">
        <f>600*2</f>
        <v>1200</v>
      </c>
      <c r="O3" s="1" t="s">
        <v>46</v>
      </c>
      <c r="Q3" s="7" t="s">
        <v>50</v>
      </c>
      <c r="R3" s="25">
        <f>(20000)/12</f>
        <v>1666.6666666666667</v>
      </c>
      <c r="U3" s="18" t="s">
        <v>9</v>
      </c>
      <c r="V3" s="19">
        <f>600*2</f>
        <v>1200</v>
      </c>
      <c r="W3" s="1" t="s">
        <v>46</v>
      </c>
      <c r="Y3" s="7" t="s">
        <v>50</v>
      </c>
      <c r="Z3" s="25">
        <f>(20000)/12</f>
        <v>1666.6666666666667</v>
      </c>
      <c r="AC3" s="18" t="s">
        <v>9</v>
      </c>
      <c r="AD3" s="19">
        <f>600*2</f>
        <v>1200</v>
      </c>
      <c r="AE3" s="1" t="s">
        <v>46</v>
      </c>
    </row>
    <row r="4" spans="1:31" x14ac:dyDescent="0.25">
      <c r="A4" s="7" t="s">
        <v>5</v>
      </c>
      <c r="B4" s="9">
        <v>350</v>
      </c>
      <c r="C4" s="1"/>
      <c r="D4" s="1"/>
      <c r="E4" s="18" t="s">
        <v>11</v>
      </c>
      <c r="F4" s="19">
        <f>8052/3</f>
        <v>2684</v>
      </c>
      <c r="G4" s="1"/>
      <c r="H4" s="12"/>
      <c r="I4" s="7" t="s">
        <v>5</v>
      </c>
      <c r="J4" s="9">
        <v>350</v>
      </c>
      <c r="M4" s="18" t="s">
        <v>11</v>
      </c>
      <c r="N4" s="19">
        <f>8052/3</f>
        <v>2684</v>
      </c>
      <c r="O4" s="1"/>
      <c r="Q4" s="7"/>
      <c r="R4" s="9"/>
      <c r="U4" s="18" t="s">
        <v>11</v>
      </c>
      <c r="V4" s="19">
        <f>8052/3</f>
        <v>2684</v>
      </c>
      <c r="W4" s="1"/>
      <c r="Y4" s="7" t="s">
        <v>56</v>
      </c>
      <c r="Z4" s="9">
        <v>5000</v>
      </c>
      <c r="AC4" s="18" t="s">
        <v>11</v>
      </c>
      <c r="AD4" s="19">
        <f>8052/3</f>
        <v>2684</v>
      </c>
      <c r="AE4" s="1"/>
    </row>
    <row r="5" spans="1:31" x14ac:dyDescent="0.25">
      <c r="A5" s="7" t="s">
        <v>2</v>
      </c>
      <c r="B5" s="8">
        <f>50000/12</f>
        <v>4166.666666666667</v>
      </c>
      <c r="C5" s="1"/>
      <c r="D5" s="1"/>
      <c r="E5" s="18" t="s">
        <v>12</v>
      </c>
      <c r="F5" s="19">
        <f>6210/3</f>
        <v>2070</v>
      </c>
      <c r="G5" s="1"/>
      <c r="H5" s="12"/>
      <c r="I5" s="7" t="s">
        <v>2</v>
      </c>
      <c r="J5" s="8">
        <f>60000/12</f>
        <v>5000</v>
      </c>
      <c r="M5" s="18" t="s">
        <v>12</v>
      </c>
      <c r="N5" s="19">
        <f>6210/3</f>
        <v>2070</v>
      </c>
      <c r="O5" s="1"/>
      <c r="Q5" s="7" t="s">
        <v>2</v>
      </c>
      <c r="R5" s="25">
        <f>60000/12</f>
        <v>5000</v>
      </c>
      <c r="U5" s="18" t="s">
        <v>12</v>
      </c>
      <c r="V5" s="19">
        <f>6210/3</f>
        <v>2070</v>
      </c>
      <c r="W5" s="1"/>
      <c r="Y5" s="7" t="s">
        <v>2</v>
      </c>
      <c r="Z5" s="25">
        <f>60000/12</f>
        <v>5000</v>
      </c>
      <c r="AC5" s="18" t="s">
        <v>12</v>
      </c>
      <c r="AD5" s="19">
        <f>6210/3</f>
        <v>2070</v>
      </c>
      <c r="AE5" s="1"/>
    </row>
    <row r="6" spans="1:31" ht="15.75" thickBot="1" x14ac:dyDescent="0.3">
      <c r="A6" s="10" t="s">
        <v>3</v>
      </c>
      <c r="B6" s="11">
        <v>13000</v>
      </c>
      <c r="C6" s="1"/>
      <c r="D6" s="1"/>
      <c r="E6" s="18" t="s">
        <v>13</v>
      </c>
      <c r="F6" s="19">
        <v>7150</v>
      </c>
      <c r="G6" s="1"/>
      <c r="H6" s="12"/>
      <c r="I6" s="10" t="s">
        <v>3</v>
      </c>
      <c r="J6" s="11">
        <v>0</v>
      </c>
      <c r="M6" s="18" t="s">
        <v>13</v>
      </c>
      <c r="N6" s="19">
        <v>0</v>
      </c>
      <c r="O6" s="1" t="s">
        <v>47</v>
      </c>
      <c r="Q6" s="10" t="s">
        <v>3</v>
      </c>
      <c r="R6" s="11">
        <v>13000</v>
      </c>
      <c r="U6" s="18" t="s">
        <v>13</v>
      </c>
      <c r="V6" s="19">
        <v>0</v>
      </c>
      <c r="W6" s="1" t="s">
        <v>47</v>
      </c>
      <c r="Y6" s="10" t="s">
        <v>3</v>
      </c>
      <c r="Z6" s="11">
        <v>13000</v>
      </c>
      <c r="AC6" s="18" t="s">
        <v>13</v>
      </c>
      <c r="AD6" s="19">
        <v>7150</v>
      </c>
      <c r="AE6" s="1"/>
    </row>
    <row r="7" spans="1:31" ht="15.75" thickBot="1" x14ac:dyDescent="0.3">
      <c r="A7" s="3" t="s">
        <v>8</v>
      </c>
      <c r="B7" s="4">
        <f>SUM(B2:B6)</f>
        <v>50291.666666666664</v>
      </c>
      <c r="C7" s="1"/>
      <c r="D7" s="1"/>
      <c r="E7" s="18" t="s">
        <v>14</v>
      </c>
      <c r="F7" s="19">
        <v>6250</v>
      </c>
      <c r="G7" s="1"/>
      <c r="H7" s="12"/>
      <c r="I7" s="3" t="s">
        <v>8</v>
      </c>
      <c r="J7" s="4">
        <f>SUM(J2:J6)</f>
        <v>38125</v>
      </c>
      <c r="M7" s="18" t="s">
        <v>14</v>
      </c>
      <c r="N7" s="19">
        <v>6250</v>
      </c>
      <c r="O7" s="1"/>
      <c r="Q7" s="3" t="s">
        <v>8</v>
      </c>
      <c r="R7" s="4">
        <f>SUM(R2:R6)</f>
        <v>39666.666666666672</v>
      </c>
      <c r="U7" s="18" t="s">
        <v>14</v>
      </c>
      <c r="V7" s="19">
        <v>6250</v>
      </c>
      <c r="W7" s="1"/>
      <c r="Y7" s="3" t="s">
        <v>8</v>
      </c>
      <c r="Z7" s="4">
        <f>SUM(Z2:Z6)</f>
        <v>44666.666666666672</v>
      </c>
      <c r="AC7" s="18" t="s">
        <v>14</v>
      </c>
      <c r="AD7" s="19">
        <v>6250</v>
      </c>
      <c r="AE7" s="1"/>
    </row>
    <row r="8" spans="1:31" ht="15.75" thickBot="1" x14ac:dyDescent="0.3">
      <c r="A8" s="1"/>
      <c r="B8" s="2"/>
      <c r="C8" s="1"/>
      <c r="D8" s="1"/>
      <c r="E8" s="18" t="s">
        <v>15</v>
      </c>
      <c r="F8" s="19">
        <v>1500</v>
      </c>
      <c r="G8" s="1"/>
      <c r="H8" s="12"/>
      <c r="M8" s="18" t="s">
        <v>15</v>
      </c>
      <c r="N8" s="19">
        <v>1500</v>
      </c>
      <c r="O8" s="1"/>
      <c r="U8" s="18" t="s">
        <v>15</v>
      </c>
      <c r="V8" s="19">
        <v>1500</v>
      </c>
      <c r="W8" s="1"/>
      <c r="AC8" s="18" t="s">
        <v>15</v>
      </c>
      <c r="AD8" s="19">
        <v>1500</v>
      </c>
      <c r="AE8" s="1"/>
    </row>
    <row r="9" spans="1:31" ht="19.5" thickBot="1" x14ac:dyDescent="0.3">
      <c r="A9" s="33" t="s">
        <v>31</v>
      </c>
      <c r="B9" s="34"/>
      <c r="C9" s="35"/>
      <c r="D9" s="1"/>
      <c r="E9" s="18" t="s">
        <v>16</v>
      </c>
      <c r="F9" s="19">
        <v>1500</v>
      </c>
      <c r="G9" s="1"/>
      <c r="H9" s="12"/>
      <c r="I9" s="36" t="s">
        <v>32</v>
      </c>
      <c r="J9" s="37"/>
      <c r="K9" s="38"/>
      <c r="M9" s="18" t="s">
        <v>16</v>
      </c>
      <c r="N9" s="19">
        <v>1500</v>
      </c>
      <c r="O9" s="1"/>
      <c r="Q9" s="33" t="s">
        <v>32</v>
      </c>
      <c r="R9" s="34"/>
      <c r="S9" s="35"/>
      <c r="U9" s="18" t="s">
        <v>16</v>
      </c>
      <c r="V9" s="19">
        <v>1500</v>
      </c>
      <c r="W9" s="1"/>
      <c r="Y9" s="33" t="s">
        <v>32</v>
      </c>
      <c r="Z9" s="34"/>
      <c r="AA9" s="35"/>
      <c r="AC9" s="18" t="s">
        <v>16</v>
      </c>
      <c r="AD9" s="19">
        <v>1500</v>
      </c>
      <c r="AE9" s="1"/>
    </row>
    <row r="10" spans="1:31" ht="15.75" thickBot="1" x14ac:dyDescent="0.3">
      <c r="A10" s="5" t="s">
        <v>34</v>
      </c>
      <c r="B10" s="66" t="s">
        <v>33</v>
      </c>
      <c r="C10" s="66"/>
      <c r="D10" s="67"/>
      <c r="E10" s="18" t="s">
        <v>17</v>
      </c>
      <c r="F10" s="19">
        <f>((186+60+60+60)*2)+600</f>
        <v>1332</v>
      </c>
      <c r="G10" s="1"/>
      <c r="H10" s="12"/>
      <c r="I10" s="5" t="s">
        <v>34</v>
      </c>
      <c r="J10" s="62" t="s">
        <v>43</v>
      </c>
      <c r="K10" s="62"/>
      <c r="L10" s="63"/>
      <c r="M10" s="18" t="s">
        <v>17</v>
      </c>
      <c r="N10" s="19">
        <f>((186+60+60+60)*2)+600</f>
        <v>1332</v>
      </c>
      <c r="O10" s="1"/>
      <c r="Q10" s="5" t="s">
        <v>34</v>
      </c>
      <c r="R10" s="62" t="s">
        <v>43</v>
      </c>
      <c r="S10" s="62"/>
      <c r="T10" s="63"/>
      <c r="U10" s="57" t="s">
        <v>17</v>
      </c>
      <c r="V10" s="19">
        <f>((186+60+60+60)*2)+600</f>
        <v>1332</v>
      </c>
      <c r="W10" s="1"/>
      <c r="Y10" s="5" t="s">
        <v>34</v>
      </c>
      <c r="Z10" s="66" t="s">
        <v>33</v>
      </c>
      <c r="AA10" s="66"/>
      <c r="AB10" s="67"/>
      <c r="AC10" s="57" t="s">
        <v>17</v>
      </c>
      <c r="AD10" s="19">
        <f>((186+60+60+60)*2)+600</f>
        <v>1332</v>
      </c>
      <c r="AE10" s="1"/>
    </row>
    <row r="11" spans="1:31" ht="15.75" thickBot="1" x14ac:dyDescent="0.3">
      <c r="A11" s="7" t="s">
        <v>35</v>
      </c>
      <c r="B11" s="68" t="s">
        <v>37</v>
      </c>
      <c r="C11" s="68"/>
      <c r="D11" s="69"/>
      <c r="E11" s="18" t="s">
        <v>18</v>
      </c>
      <c r="F11" s="19">
        <f>(50*8*2)</f>
        <v>800</v>
      </c>
      <c r="G11" s="1"/>
      <c r="H11" s="12"/>
      <c r="I11" s="7" t="s">
        <v>35</v>
      </c>
      <c r="J11" s="62" t="s">
        <v>45</v>
      </c>
      <c r="K11" s="62"/>
      <c r="L11" s="63"/>
      <c r="M11" s="18" t="s">
        <v>18</v>
      </c>
      <c r="N11" s="19">
        <f>(50*8*2)</f>
        <v>800</v>
      </c>
      <c r="O11" s="1"/>
      <c r="Q11" s="7" t="s">
        <v>35</v>
      </c>
      <c r="R11" s="64" t="s">
        <v>45</v>
      </c>
      <c r="S11" s="64"/>
      <c r="T11" s="65"/>
      <c r="U11" s="57" t="s">
        <v>18</v>
      </c>
      <c r="V11" s="19">
        <f>(50*8*2)</f>
        <v>800</v>
      </c>
      <c r="W11" s="1"/>
      <c r="Y11" s="7" t="s">
        <v>35</v>
      </c>
      <c r="Z11" s="68" t="s">
        <v>37</v>
      </c>
      <c r="AA11" s="68"/>
      <c r="AB11" s="69"/>
      <c r="AC11" s="57" t="s">
        <v>18</v>
      </c>
      <c r="AD11" s="19">
        <f>(50*8*2)</f>
        <v>800</v>
      </c>
      <c r="AE11" s="1"/>
    </row>
    <row r="12" spans="1:31" ht="15.75" thickBot="1" x14ac:dyDescent="0.3">
      <c r="A12" s="7" t="s">
        <v>36</v>
      </c>
      <c r="B12" s="68" t="s">
        <v>38</v>
      </c>
      <c r="C12" s="68"/>
      <c r="D12" s="69"/>
      <c r="E12" s="18" t="s">
        <v>19</v>
      </c>
      <c r="F12" s="19">
        <v>3000</v>
      </c>
      <c r="H12" s="12"/>
      <c r="I12" s="7" t="s">
        <v>36</v>
      </c>
      <c r="J12" s="66" t="s">
        <v>44</v>
      </c>
      <c r="K12" s="66"/>
      <c r="L12" s="67"/>
      <c r="M12" s="18" t="s">
        <v>19</v>
      </c>
      <c r="N12" s="19">
        <v>3000</v>
      </c>
      <c r="Q12" s="7" t="s">
        <v>36</v>
      </c>
      <c r="R12" s="68" t="s">
        <v>44</v>
      </c>
      <c r="S12" s="68"/>
      <c r="T12" s="69"/>
      <c r="U12" s="57" t="s">
        <v>19</v>
      </c>
      <c r="V12" s="19">
        <v>3000</v>
      </c>
      <c r="Y12" s="7" t="s">
        <v>36</v>
      </c>
      <c r="Z12" s="68" t="s">
        <v>38</v>
      </c>
      <c r="AA12" s="68"/>
      <c r="AB12" s="69"/>
      <c r="AC12" s="57" t="s">
        <v>19</v>
      </c>
      <c r="AD12" s="19">
        <v>3000</v>
      </c>
    </row>
    <row r="13" spans="1:31" x14ac:dyDescent="0.25">
      <c r="A13" s="7" t="s">
        <v>39</v>
      </c>
      <c r="B13" s="68" t="s">
        <v>40</v>
      </c>
      <c r="C13" s="68"/>
      <c r="D13" s="69"/>
      <c r="E13" s="18" t="s">
        <v>20</v>
      </c>
      <c r="F13" s="19">
        <v>250</v>
      </c>
      <c r="G13" s="1"/>
      <c r="H13" s="12"/>
      <c r="I13" s="7" t="s">
        <v>39</v>
      </c>
      <c r="J13" s="62" t="s">
        <v>43</v>
      </c>
      <c r="K13" s="62"/>
      <c r="L13" s="63"/>
      <c r="M13" s="18" t="s">
        <v>20</v>
      </c>
      <c r="N13" s="19">
        <v>250</v>
      </c>
      <c r="O13" s="1"/>
      <c r="Q13" s="7" t="s">
        <v>39</v>
      </c>
      <c r="R13" s="64" t="s">
        <v>43</v>
      </c>
      <c r="S13" s="64"/>
      <c r="T13" s="65"/>
      <c r="U13" s="57" t="s">
        <v>20</v>
      </c>
      <c r="V13" s="19">
        <v>250</v>
      </c>
      <c r="W13" s="1"/>
      <c r="Y13" s="7" t="s">
        <v>39</v>
      </c>
      <c r="Z13" s="68" t="s">
        <v>40</v>
      </c>
      <c r="AA13" s="68"/>
      <c r="AB13" s="69"/>
      <c r="AC13" s="57" t="s">
        <v>20</v>
      </c>
      <c r="AD13" s="19">
        <v>250</v>
      </c>
      <c r="AE13" s="1"/>
    </row>
    <row r="14" spans="1:31" x14ac:dyDescent="0.25">
      <c r="A14" s="7" t="s">
        <v>41</v>
      </c>
      <c r="B14" s="68" t="s">
        <v>42</v>
      </c>
      <c r="C14" s="68"/>
      <c r="D14" s="69"/>
      <c r="E14" s="18" t="s">
        <v>21</v>
      </c>
      <c r="F14" s="19">
        <v>150</v>
      </c>
      <c r="G14" s="1"/>
      <c r="H14" s="12"/>
      <c r="I14" s="7" t="s">
        <v>41</v>
      </c>
      <c r="J14" s="68" t="s">
        <v>42</v>
      </c>
      <c r="K14" s="68"/>
      <c r="L14" s="69"/>
      <c r="M14" s="18" t="s">
        <v>21</v>
      </c>
      <c r="N14" s="19">
        <v>150</v>
      </c>
      <c r="O14" s="1"/>
      <c r="Q14" s="7" t="s">
        <v>41</v>
      </c>
      <c r="R14" s="68" t="s">
        <v>42</v>
      </c>
      <c r="S14" s="68"/>
      <c r="T14" s="69"/>
      <c r="U14" s="57" t="s">
        <v>21</v>
      </c>
      <c r="V14" s="19">
        <v>150</v>
      </c>
      <c r="W14" s="1"/>
      <c r="Y14" s="7" t="s">
        <v>41</v>
      </c>
      <c r="Z14" s="68" t="s">
        <v>42</v>
      </c>
      <c r="AA14" s="68"/>
      <c r="AB14" s="69"/>
      <c r="AC14" s="57" t="s">
        <v>21</v>
      </c>
      <c r="AD14" s="19">
        <v>150</v>
      </c>
      <c r="AE14" s="1"/>
    </row>
    <row r="15" spans="1:31" ht="15.75" thickBot="1" x14ac:dyDescent="0.3">
      <c r="A15" s="26"/>
      <c r="B15" s="72"/>
      <c r="C15" s="70"/>
      <c r="D15" s="71"/>
      <c r="E15" s="18" t="s">
        <v>22</v>
      </c>
      <c r="F15" s="19">
        <v>500</v>
      </c>
      <c r="G15" s="1"/>
      <c r="H15" s="12"/>
      <c r="I15" s="26"/>
      <c r="J15" s="72"/>
      <c r="K15" s="70"/>
      <c r="L15" s="71"/>
      <c r="M15" s="18" t="s">
        <v>22</v>
      </c>
      <c r="N15" s="19">
        <v>500</v>
      </c>
      <c r="O15" s="1"/>
      <c r="Q15" s="59"/>
      <c r="R15" s="60"/>
      <c r="S15" s="60"/>
      <c r="T15" s="61"/>
      <c r="U15" s="57" t="s">
        <v>22</v>
      </c>
      <c r="V15" s="19">
        <v>500</v>
      </c>
      <c r="W15" s="1"/>
      <c r="Y15" s="59"/>
      <c r="Z15" s="60"/>
      <c r="AA15" s="60"/>
      <c r="AB15" s="61"/>
      <c r="AC15" s="57" t="s">
        <v>22</v>
      </c>
      <c r="AD15" s="19">
        <v>500</v>
      </c>
      <c r="AE15" s="1"/>
    </row>
    <row r="16" spans="1:31" ht="15.75" thickBot="1" x14ac:dyDescent="0.3">
      <c r="A16" s="1"/>
      <c r="B16" s="1"/>
      <c r="C16" s="1"/>
      <c r="D16" s="1"/>
      <c r="E16" s="18" t="s">
        <v>23</v>
      </c>
      <c r="F16" s="19">
        <v>500</v>
      </c>
      <c r="G16" s="1"/>
      <c r="H16" s="12"/>
      <c r="M16" s="18" t="s">
        <v>23</v>
      </c>
      <c r="N16" s="19">
        <v>500</v>
      </c>
      <c r="O16" s="1"/>
      <c r="U16" s="18" t="s">
        <v>23</v>
      </c>
      <c r="V16" s="19">
        <v>500</v>
      </c>
      <c r="W16" s="1"/>
      <c r="AC16" s="18" t="s">
        <v>23</v>
      </c>
      <c r="AD16" s="19">
        <v>500</v>
      </c>
      <c r="AE16" s="1"/>
    </row>
    <row r="17" spans="1:31" ht="19.5" thickBot="1" x14ac:dyDescent="0.3">
      <c r="A17" s="33" t="s">
        <v>51</v>
      </c>
      <c r="B17" s="34"/>
      <c r="C17" s="35"/>
      <c r="D17" s="1"/>
      <c r="E17" s="18" t="s">
        <v>24</v>
      </c>
      <c r="F17" s="14">
        <v>1000</v>
      </c>
      <c r="G17" s="1"/>
      <c r="H17" s="12"/>
      <c r="M17" s="18" t="s">
        <v>24</v>
      </c>
      <c r="N17" s="14">
        <v>1000</v>
      </c>
      <c r="O17" s="1"/>
      <c r="U17" s="18" t="s">
        <v>24</v>
      </c>
      <c r="V17" s="14">
        <v>1000</v>
      </c>
      <c r="W17" s="1"/>
      <c r="AC17" s="18" t="s">
        <v>24</v>
      </c>
      <c r="AD17" s="14">
        <v>1000</v>
      </c>
      <c r="AE17" s="1"/>
    </row>
    <row r="18" spans="1:31" x14ac:dyDescent="0.25">
      <c r="A18" s="5" t="s">
        <v>52</v>
      </c>
      <c r="B18" s="73"/>
      <c r="C18" s="74"/>
      <c r="D18" s="1"/>
      <c r="E18" s="18" t="s">
        <v>25</v>
      </c>
      <c r="F18" s="14">
        <v>1500</v>
      </c>
      <c r="G18" s="1"/>
      <c r="H18" s="12"/>
      <c r="M18" s="18" t="s">
        <v>25</v>
      </c>
      <c r="N18" s="14">
        <v>1500</v>
      </c>
      <c r="O18" s="1"/>
      <c r="U18" s="18" t="s">
        <v>25</v>
      </c>
      <c r="V18" s="14">
        <v>1500</v>
      </c>
      <c r="W18" s="1"/>
      <c r="AC18" s="18" t="s">
        <v>25</v>
      </c>
      <c r="AD18" s="14">
        <v>1500</v>
      </c>
      <c r="AE18" s="1"/>
    </row>
    <row r="19" spans="1:31" x14ac:dyDescent="0.25">
      <c r="A19" s="7" t="s">
        <v>53</v>
      </c>
      <c r="B19" s="58"/>
      <c r="C19" s="9"/>
      <c r="D19" s="1"/>
      <c r="E19" s="20" t="s">
        <v>26</v>
      </c>
      <c r="F19" s="14">
        <v>3000</v>
      </c>
      <c r="G19" s="1"/>
      <c r="H19" s="12"/>
      <c r="M19" s="20" t="s">
        <v>26</v>
      </c>
      <c r="N19" s="14">
        <v>3000</v>
      </c>
      <c r="O19" s="1"/>
      <c r="U19" s="20" t="s">
        <v>26</v>
      </c>
      <c r="V19" s="14">
        <v>3000</v>
      </c>
      <c r="W19" s="1"/>
      <c r="AC19" s="20" t="s">
        <v>26</v>
      </c>
      <c r="AD19" s="14">
        <v>3000</v>
      </c>
      <c r="AE19" s="1"/>
    </row>
    <row r="20" spans="1:31" ht="15.75" thickBot="1" x14ac:dyDescent="0.3">
      <c r="A20" s="59" t="s">
        <v>54</v>
      </c>
      <c r="B20" s="60"/>
      <c r="C20" s="61"/>
      <c r="D20" s="1"/>
      <c r="E20" s="21" t="s">
        <v>27</v>
      </c>
      <c r="F20" s="15">
        <v>250</v>
      </c>
      <c r="G20" s="1"/>
      <c r="H20" s="12"/>
      <c r="M20" s="21" t="s">
        <v>27</v>
      </c>
      <c r="N20" s="15">
        <v>500</v>
      </c>
      <c r="O20" s="1"/>
      <c r="U20" s="21" t="s">
        <v>27</v>
      </c>
      <c r="V20" s="15">
        <v>500</v>
      </c>
      <c r="W20" s="1"/>
      <c r="AC20" s="21" t="s">
        <v>27</v>
      </c>
      <c r="AD20" s="15">
        <v>500</v>
      </c>
      <c r="AE20" s="1"/>
    </row>
    <row r="21" spans="1:31" ht="15.75" thickBot="1" x14ac:dyDescent="0.3">
      <c r="A21" s="1"/>
      <c r="B21" s="1"/>
      <c r="C21" s="1"/>
      <c r="D21" s="1"/>
      <c r="E21" s="3" t="s">
        <v>8</v>
      </c>
      <c r="F21" s="4">
        <f>SUM(F2:F20)</f>
        <v>45636</v>
      </c>
      <c r="G21" s="1"/>
      <c r="H21" s="12"/>
      <c r="M21" s="3" t="s">
        <v>8</v>
      </c>
      <c r="N21" s="4">
        <f>SUM(N2:N20)</f>
        <v>36736</v>
      </c>
      <c r="O21" s="1"/>
      <c r="U21" s="3" t="s">
        <v>8</v>
      </c>
      <c r="V21" s="4">
        <f>SUM(V2:V20)</f>
        <v>36736</v>
      </c>
      <c r="W21" s="1"/>
      <c r="AC21" s="3" t="s">
        <v>8</v>
      </c>
      <c r="AD21" s="4">
        <f>SUM(AD2:AD20)</f>
        <v>43886</v>
      </c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2"/>
    </row>
    <row r="23" spans="1:31" ht="15.75" thickBot="1" x14ac:dyDescent="0.3">
      <c r="A23" s="1"/>
      <c r="B23" s="1"/>
      <c r="C23" s="1"/>
      <c r="D23" s="1"/>
      <c r="E23" s="1"/>
      <c r="F23" s="1"/>
      <c r="G23" s="1"/>
      <c r="H23" s="12"/>
    </row>
    <row r="24" spans="1:31" ht="15" customHeight="1" x14ac:dyDescent="0.25">
      <c r="A24" s="27" t="s">
        <v>29</v>
      </c>
      <c r="B24" s="28"/>
      <c r="C24" s="28"/>
      <c r="D24" s="28"/>
      <c r="E24" s="28"/>
      <c r="F24" s="28"/>
      <c r="G24" s="29"/>
      <c r="H24" s="12"/>
      <c r="I24" s="51" t="s">
        <v>30</v>
      </c>
      <c r="J24" s="52"/>
      <c r="K24" s="52"/>
      <c r="L24" s="52"/>
      <c r="M24" s="52"/>
      <c r="N24" s="52"/>
      <c r="O24" s="53"/>
      <c r="Q24" s="45" t="s">
        <v>48</v>
      </c>
      <c r="R24" s="46"/>
      <c r="S24" s="46"/>
      <c r="T24" s="46"/>
      <c r="U24" s="46"/>
      <c r="V24" s="46"/>
      <c r="W24" s="47"/>
      <c r="Y24" s="75" t="s">
        <v>55</v>
      </c>
      <c r="Z24" s="76"/>
      <c r="AA24" s="76"/>
      <c r="AB24" s="76"/>
      <c r="AC24" s="76"/>
      <c r="AD24" s="76"/>
      <c r="AE24" s="77"/>
    </row>
    <row r="25" spans="1:31" ht="15.75" customHeight="1" thickBot="1" x14ac:dyDescent="0.3">
      <c r="A25" s="30"/>
      <c r="B25" s="31"/>
      <c r="C25" s="31"/>
      <c r="D25" s="31"/>
      <c r="E25" s="31"/>
      <c r="F25" s="31"/>
      <c r="G25" s="32"/>
      <c r="H25" s="12"/>
      <c r="I25" s="54"/>
      <c r="J25" s="55"/>
      <c r="K25" s="55"/>
      <c r="L25" s="55"/>
      <c r="M25" s="55"/>
      <c r="N25" s="55"/>
      <c r="O25" s="56"/>
      <c r="Q25" s="48"/>
      <c r="R25" s="49"/>
      <c r="S25" s="49"/>
      <c r="T25" s="49"/>
      <c r="U25" s="49"/>
      <c r="V25" s="49"/>
      <c r="W25" s="50"/>
      <c r="Y25" s="78"/>
      <c r="Z25" s="79"/>
      <c r="AA25" s="79"/>
      <c r="AB25" s="79"/>
      <c r="AC25" s="79"/>
      <c r="AD25" s="79"/>
      <c r="AE25" s="80"/>
    </row>
    <row r="26" spans="1:31" x14ac:dyDescent="0.25">
      <c r="A26" s="1"/>
      <c r="B26" s="1"/>
      <c r="C26" s="1"/>
      <c r="D26" s="1"/>
      <c r="E26" s="1"/>
      <c r="F26" s="1"/>
      <c r="G26" s="1"/>
      <c r="H26" s="12"/>
    </row>
  </sheetData>
  <mergeCells count="39">
    <mergeCell ref="Z12:AB12"/>
    <mergeCell ref="Z13:AB13"/>
    <mergeCell ref="Z14:AB14"/>
    <mergeCell ref="Y24:AE25"/>
    <mergeCell ref="Y1:AA1"/>
    <mergeCell ref="AC1:AE1"/>
    <mergeCell ref="Y9:AA9"/>
    <mergeCell ref="Z10:AB10"/>
    <mergeCell ref="Z11:AB11"/>
    <mergeCell ref="R12:T12"/>
    <mergeCell ref="R13:T13"/>
    <mergeCell ref="R14:T14"/>
    <mergeCell ref="Q24:W25"/>
    <mergeCell ref="B15:D15"/>
    <mergeCell ref="J15:L15"/>
    <mergeCell ref="A17:C17"/>
    <mergeCell ref="Q1:S1"/>
    <mergeCell ref="U1:W1"/>
    <mergeCell ref="Q9:S9"/>
    <mergeCell ref="R10:T10"/>
    <mergeCell ref="R11:T11"/>
    <mergeCell ref="A1:C1"/>
    <mergeCell ref="I1:K1"/>
    <mergeCell ref="E1:G1"/>
    <mergeCell ref="M1:O1"/>
    <mergeCell ref="J10:L10"/>
    <mergeCell ref="A24:G25"/>
    <mergeCell ref="I24:O25"/>
    <mergeCell ref="A9:C9"/>
    <mergeCell ref="I9:K9"/>
    <mergeCell ref="B10:D10"/>
    <mergeCell ref="B11:D11"/>
    <mergeCell ref="B12:D12"/>
    <mergeCell ref="B13:D13"/>
    <mergeCell ref="B14:D14"/>
    <mergeCell ref="J11:L11"/>
    <mergeCell ref="J12:L12"/>
    <mergeCell ref="J13:L13"/>
    <mergeCell ref="J14:L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Allegro MicroSystems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Balaguer, Ryan</dc:creator>
  <cp:lastModifiedBy>Balaguer, Ryan</cp:lastModifiedBy>
  <dcterms:created xsi:type="dcterms:W3CDTF">2025-07-29T16:27:13Z</dcterms:created>
  <dcterms:modified xsi:type="dcterms:W3CDTF">2025-07-29T21:21:53Z</dcterms:modified>
</cp:coreProperties>
</file>