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2024-2025 NEW GOAL\"/>
    </mc:Choice>
  </mc:AlternateContent>
  <xr:revisionPtr revIDLastSave="0" documentId="13_ncr:1_{7C0363A7-2778-4661-A997-34939F9CB2C7}" xr6:coauthVersionLast="36" xr6:coauthVersionMax="47" xr10:uidLastSave="{00000000-0000-0000-0000-000000000000}"/>
  <bookViews>
    <workbookView xWindow="0" yWindow="0" windowWidth="28800" windowHeight="11625" tabRatio="711" activeTab="3" xr2:uid="{00000000-000D-0000-FFFF-FFFF00000000}"/>
  </bookViews>
  <sheets>
    <sheet name="SUMMARY" sheetId="5" r:id="rId1"/>
    <sheet name="Habits" sheetId="11" r:id="rId2"/>
    <sheet name="2025 Habits" sheetId="1" r:id="rId3"/>
    <sheet name="Budgeting" sheetId="12" r:id="rId4"/>
    <sheet name="Freelance" sheetId="4" r:id="rId5"/>
    <sheet name="Books Reading" sheetId="2" r:id="rId6"/>
    <sheet name="Client" sheetId="10" r:id="rId7"/>
    <sheet name="Deliverate Practice" sheetId="8" r:id="rId8"/>
    <sheet name="Workout" sheetId="3" r:id="rId9"/>
    <sheet name="Web Dev" sheetId="7" r:id="rId10"/>
    <sheet name="Plan" sheetId="13" r:id="rId11"/>
    <sheet name="Meal Plan" sheetId="14" r:id="rId12"/>
    <sheet name="Assym. Bet" sheetId="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5" i="5"/>
  <c r="F964" i="1"/>
  <c r="I961" i="1" s="1"/>
  <c r="B964" i="1"/>
  <c r="I927" i="1"/>
  <c r="I926" i="1" s="1"/>
  <c r="I964" i="1" l="1"/>
  <c r="F924" i="1"/>
  <c r="I921" i="1" s="1"/>
  <c r="B924" i="1"/>
  <c r="I887" i="1"/>
  <c r="I886" i="1" s="1"/>
  <c r="I924" i="1" l="1"/>
  <c r="F884" i="1"/>
  <c r="I881" i="1" s="1"/>
  <c r="B884" i="1"/>
  <c r="I847" i="1"/>
  <c r="I846" i="1" s="1"/>
  <c r="I884" i="1" l="1"/>
  <c r="F844" i="1"/>
  <c r="I841" i="1" s="1"/>
  <c r="B844" i="1"/>
  <c r="I807" i="1"/>
  <c r="I806" i="1" s="1"/>
  <c r="I844" i="1" l="1"/>
  <c r="F804" i="1"/>
  <c r="I801" i="1"/>
  <c r="B804" i="1"/>
  <c r="I767" i="1"/>
  <c r="I766" i="1" s="1"/>
  <c r="I804" i="1" l="1"/>
  <c r="F764" i="1"/>
  <c r="I761" i="1" s="1"/>
  <c r="B764" i="1"/>
  <c r="I727" i="1"/>
  <c r="I726" i="1" s="1"/>
  <c r="I764" i="1" l="1"/>
  <c r="F724" i="1"/>
  <c r="I721" i="1" s="1"/>
  <c r="B724" i="1"/>
  <c r="I687" i="1"/>
  <c r="I686" i="1" s="1"/>
  <c r="I724" i="1" l="1"/>
  <c r="F684" i="1"/>
  <c r="I681" i="1" s="1"/>
  <c r="B684" i="1"/>
  <c r="I647" i="1"/>
  <c r="I646" i="1" s="1"/>
  <c r="I684" i="1" l="1"/>
  <c r="F644" i="1"/>
  <c r="I641" i="1" s="1"/>
  <c r="B644" i="1"/>
  <c r="I607" i="1"/>
  <c r="I606" i="1" s="1"/>
  <c r="I644" i="1" l="1"/>
  <c r="E2" i="2"/>
  <c r="F604" i="1"/>
  <c r="I601" i="1" s="1"/>
  <c r="B604" i="1"/>
  <c r="I567" i="1"/>
  <c r="I566" i="1" s="1"/>
  <c r="F564" i="1"/>
  <c r="I561" i="1" s="1"/>
  <c r="B564" i="1"/>
  <c r="I564" i="1" s="1"/>
  <c r="I527" i="1"/>
  <c r="I526" i="1" s="1"/>
  <c r="I604" i="1" l="1"/>
  <c r="F524" i="1"/>
  <c r="I521" i="1" s="1"/>
  <c r="B524" i="1"/>
  <c r="I487" i="1"/>
  <c r="I486" i="1" s="1"/>
  <c r="I524" i="1" l="1"/>
  <c r="F484" i="1"/>
  <c r="I481" i="1" s="1"/>
  <c r="B484" i="1"/>
  <c r="I447" i="1"/>
  <c r="I446" i="1" s="1"/>
  <c r="I484" i="1" l="1"/>
  <c r="F444" i="1"/>
  <c r="I441" i="1" s="1"/>
  <c r="B444" i="1"/>
  <c r="I407" i="1"/>
  <c r="I406" i="1" s="1"/>
  <c r="I444" i="1" l="1"/>
  <c r="I401" i="1"/>
  <c r="F404" i="1"/>
  <c r="B404" i="1"/>
  <c r="I367" i="1"/>
  <c r="I366" i="1" s="1"/>
  <c r="I404" i="1" l="1"/>
  <c r="F364" i="1"/>
  <c r="B364" i="1"/>
  <c r="I327" i="1"/>
  <c r="I326" i="1" s="1"/>
  <c r="I364" i="1" l="1"/>
  <c r="I361" i="1"/>
  <c r="F324" i="1"/>
  <c r="I321" i="1" s="1"/>
  <c r="B324" i="1"/>
  <c r="I287" i="1"/>
  <c r="I286" i="1" s="1"/>
  <c r="I324" i="1" l="1"/>
  <c r="F284" i="1"/>
  <c r="I281" i="1" s="1"/>
  <c r="B284" i="1"/>
  <c r="I247" i="1"/>
  <c r="I246" i="1" s="1"/>
  <c r="I284" i="1" l="1"/>
  <c r="F244" i="1"/>
  <c r="I241" i="1" s="1"/>
  <c r="C6" i="5" s="1"/>
  <c r="B244" i="1"/>
  <c r="I207" i="1"/>
  <c r="I206" i="1" s="1"/>
  <c r="I244" i="1" l="1"/>
  <c r="F204" i="1"/>
  <c r="B204" i="1"/>
  <c r="I167" i="1"/>
  <c r="I166" i="1" s="1"/>
  <c r="I204" i="1" l="1"/>
  <c r="F164" i="1"/>
  <c r="B164" i="1"/>
  <c r="I127" i="1"/>
  <c r="I126" i="1" s="1"/>
  <c r="I164" i="1" l="1"/>
  <c r="F124" i="1"/>
  <c r="B124" i="1"/>
  <c r="I87" i="1"/>
  <c r="I86" i="1" s="1"/>
  <c r="I124" i="1" l="1"/>
  <c r="F84" i="1"/>
  <c r="B84" i="1"/>
  <c r="I47" i="1"/>
  <c r="I46" i="1" s="1"/>
  <c r="I84" i="1" l="1"/>
  <c r="F27" i="3" l="1"/>
  <c r="F28" i="3"/>
  <c r="F29" i="3"/>
  <c r="F30" i="3"/>
  <c r="F31" i="3"/>
  <c r="B2" i="3" l="1"/>
  <c r="I7" i="1" l="1"/>
  <c r="I6" i="1" s="1"/>
  <c r="B44" i="1"/>
  <c r="F44" i="1"/>
  <c r="I44" i="1" l="1"/>
  <c r="B2" i="1" l="1"/>
  <c r="C5" i="5" l="1"/>
  <c r="B2" i="2" l="1"/>
  <c r="G1" i="7" l="1"/>
  <c r="B1" i="7"/>
  <c r="B3" i="10" l="1"/>
  <c r="B10" i="5" s="1"/>
  <c r="D8" i="10" l="1"/>
  <c r="D7" i="10"/>
  <c r="D6" i="10"/>
  <c r="D5" i="10"/>
  <c r="D4" i="10"/>
  <c r="D3" i="10"/>
  <c r="B8" i="10"/>
  <c r="B7" i="10"/>
  <c r="B6" i="10"/>
  <c r="B5" i="10"/>
  <c r="B4" i="10"/>
  <c r="E1" i="10" l="1"/>
  <c r="C10" i="5"/>
  <c r="D8" i="8" l="1"/>
  <c r="D7" i="8"/>
  <c r="D6" i="8"/>
  <c r="D5" i="8"/>
  <c r="B1" i="8" s="1"/>
  <c r="D4" i="8"/>
  <c r="D3" i="8"/>
  <c r="B8" i="8"/>
  <c r="B7" i="8"/>
  <c r="B6" i="8"/>
  <c r="B5" i="8"/>
  <c r="B4" i="8"/>
  <c r="B3" i="8"/>
  <c r="B9" i="5" s="1"/>
  <c r="D7" i="3"/>
  <c r="D6" i="3"/>
  <c r="D5" i="3"/>
  <c r="D4" i="3"/>
  <c r="D3" i="3"/>
  <c r="D2" i="3"/>
  <c r="B7" i="3"/>
  <c r="B6" i="3"/>
  <c r="B5" i="3"/>
  <c r="B3" i="3"/>
  <c r="B4" i="3"/>
  <c r="C7" i="5" l="1"/>
  <c r="C15" i="5" l="1"/>
  <c r="C37" i="5"/>
  <c r="C36" i="5"/>
  <c r="C35" i="5"/>
  <c r="C34" i="5"/>
  <c r="C33" i="5"/>
  <c r="C32" i="5"/>
  <c r="C31" i="5"/>
  <c r="B2" i="4"/>
  <c r="F87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25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3" i="3"/>
  <c r="F4" i="3"/>
  <c r="F5" i="3"/>
  <c r="F6" i="3"/>
  <c r="F2" i="3"/>
  <c r="C27" i="5"/>
  <c r="C28" i="5"/>
  <c r="C14" i="5"/>
  <c r="C16" i="5"/>
  <c r="C17" i="5"/>
  <c r="C18" i="5"/>
  <c r="C19" i="5"/>
  <c r="C20" i="5"/>
  <c r="C21" i="5"/>
  <c r="C22" i="5"/>
  <c r="C13" i="5"/>
  <c r="F4" i="2" l="1"/>
  <c r="B8" i="5" s="1"/>
  <c r="F6" i="2"/>
  <c r="B26" i="5"/>
  <c r="C26" i="5" s="1"/>
  <c r="M6" i="3"/>
  <c r="M7" i="3" s="1"/>
  <c r="C9" i="5"/>
  <c r="H2" i="2"/>
  <c r="G2" i="2"/>
  <c r="B7" i="5" s="1"/>
  <c r="M2" i="3"/>
  <c r="M3" i="3" s="1"/>
  <c r="M4" i="3"/>
  <c r="E4" i="4"/>
  <c r="C4" i="4"/>
  <c r="C6" i="4"/>
  <c r="C8" i="5" l="1"/>
  <c r="M5" i="3"/>
  <c r="B25" i="5"/>
  <c r="C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 Computer</author>
  </authors>
  <commentList>
    <comment ref="G30" authorId="0" shapeId="0" xr:uid="{98D98DD3-003A-4FF3-85B3-3D050DA91491}">
      <text>
        <r>
          <rPr>
            <b/>
            <sz val="9"/>
            <color indexed="81"/>
            <rFont val="Tahoma"/>
            <charset val="1"/>
          </rPr>
          <t>My Computer:</t>
        </r>
        <r>
          <rPr>
            <sz val="9"/>
            <color indexed="81"/>
            <rFont val="Tahoma"/>
            <charset val="1"/>
          </rPr>
          <t xml:space="preserve">
chapter 9 - do your homework
</t>
        </r>
      </text>
    </comment>
  </commentList>
</comments>
</file>

<file path=xl/sharedStrings.xml><?xml version="1.0" encoding="utf-8"?>
<sst xmlns="http://schemas.openxmlformats.org/spreadsheetml/2006/main" count="6081" uniqueCount="1228">
  <si>
    <t>Good Habits</t>
  </si>
  <si>
    <t>Bad Habits</t>
  </si>
  <si>
    <t>Watching Satisfying Clips</t>
  </si>
  <si>
    <t>Mind Reading</t>
  </si>
  <si>
    <t>Predicting</t>
  </si>
  <si>
    <t>Mad When interrupted</t>
  </si>
  <si>
    <t>Overthinking</t>
  </si>
  <si>
    <t>Thinking what others think</t>
  </si>
  <si>
    <t>Healthy self talk</t>
  </si>
  <si>
    <t>Understanding Situation</t>
  </si>
  <si>
    <t>calmer</t>
  </si>
  <si>
    <t>GAMES</t>
  </si>
  <si>
    <t>handling intense emotion</t>
  </si>
  <si>
    <t>Always stopping the learning and not taking action</t>
  </si>
  <si>
    <t>Self-Observation</t>
  </si>
  <si>
    <t>sleeping late</t>
  </si>
  <si>
    <t>✔</t>
  </si>
  <si>
    <t>web developer</t>
  </si>
  <si>
    <t>Books Finished</t>
  </si>
  <si>
    <t>Rich Dad Poor Dad</t>
  </si>
  <si>
    <t>How to Influence Friends</t>
  </si>
  <si>
    <t>Emotional Intelligence</t>
  </si>
  <si>
    <t>Subtle Art of Not Giving a F*ck</t>
  </si>
  <si>
    <t>Total</t>
  </si>
  <si>
    <t>Atomic Habits</t>
  </si>
  <si>
    <t>Books Ongoing</t>
  </si>
  <si>
    <t>48 Laws of Power</t>
  </si>
  <si>
    <t>Current Page</t>
  </si>
  <si>
    <t>Date Red</t>
  </si>
  <si>
    <t>Number of Page</t>
  </si>
  <si>
    <t>Progress</t>
  </si>
  <si>
    <t>Udemy Web Developer</t>
  </si>
  <si>
    <t>Date Accomplished</t>
  </si>
  <si>
    <t>Number of Lesson</t>
  </si>
  <si>
    <t>Freelance Checklist</t>
  </si>
  <si>
    <t>Facebook Account</t>
  </si>
  <si>
    <t>LinkedIn Account</t>
  </si>
  <si>
    <t>Figma Account</t>
  </si>
  <si>
    <t>Sample Landing Page</t>
  </si>
  <si>
    <t>Sample Blogsite</t>
  </si>
  <si>
    <t>Sample Eccomerce Site</t>
  </si>
  <si>
    <t>Web Portfolio</t>
  </si>
  <si>
    <t>Paypal Account</t>
  </si>
  <si>
    <t>Web Developer Certificate</t>
  </si>
  <si>
    <t>Figma Certificate</t>
  </si>
  <si>
    <t>HTML Skills</t>
  </si>
  <si>
    <t>CSS skills</t>
  </si>
  <si>
    <t>Javascript Skills</t>
  </si>
  <si>
    <t>Graphic Design Skills</t>
  </si>
  <si>
    <t>Fully Update Linkedin</t>
  </si>
  <si>
    <t>Fully Update Facebook</t>
  </si>
  <si>
    <t>First Client</t>
  </si>
  <si>
    <t>Finished</t>
  </si>
  <si>
    <t>Total Lessons</t>
  </si>
  <si>
    <t>Remaining</t>
  </si>
  <si>
    <t>Target Lesson</t>
  </si>
  <si>
    <t>5 per day</t>
  </si>
  <si>
    <t>Estimated Completion</t>
  </si>
  <si>
    <t>Deep Work</t>
  </si>
  <si>
    <t>Intensity</t>
  </si>
  <si>
    <t>Date</t>
  </si>
  <si>
    <t>Work Shift</t>
  </si>
  <si>
    <t>Legend</t>
  </si>
  <si>
    <r>
      <rPr>
        <b/>
        <i/>
        <sz val="11"/>
        <color theme="1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- daff-off/leave</t>
    </r>
  </si>
  <si>
    <r>
      <rPr>
        <b/>
        <i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- day shift</t>
    </r>
  </si>
  <si>
    <r>
      <rPr>
        <b/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- night shift</t>
    </r>
  </si>
  <si>
    <t>Remarks</t>
  </si>
  <si>
    <t>ok</t>
  </si>
  <si>
    <t>PROGRESS VIEWER</t>
  </si>
  <si>
    <t>Target</t>
  </si>
  <si>
    <t>Full/Semi</t>
  </si>
  <si>
    <t>Good Attitude/Mindset</t>
  </si>
  <si>
    <t>Minding my own business</t>
  </si>
  <si>
    <t>Following List of Daily Goals</t>
  </si>
  <si>
    <t>Design</t>
  </si>
  <si>
    <t>Bonding With Family</t>
  </si>
  <si>
    <t>Web Development/ Freelance / Programming</t>
  </si>
  <si>
    <t>Score</t>
  </si>
  <si>
    <t>Lists</t>
  </si>
  <si>
    <t>Habits</t>
  </si>
  <si>
    <t>Skills</t>
  </si>
  <si>
    <t>HTML</t>
  </si>
  <si>
    <t>Freelance</t>
  </si>
  <si>
    <t>CSS</t>
  </si>
  <si>
    <t>Javascript</t>
  </si>
  <si>
    <t>Web Dev</t>
  </si>
  <si>
    <t>Client</t>
  </si>
  <si>
    <t>Bad Habits/Mindset</t>
  </si>
  <si>
    <t>-</t>
  </si>
  <si>
    <t>injured</t>
  </si>
  <si>
    <t>family bonding</t>
  </si>
  <si>
    <t>REMARKS</t>
  </si>
  <si>
    <t>Monthly</t>
  </si>
  <si>
    <t>cond</t>
  </si>
  <si>
    <t>Formulas</t>
  </si>
  <si>
    <t>Portfolio</t>
  </si>
  <si>
    <t>Node Js</t>
  </si>
  <si>
    <t>Monggo DB</t>
  </si>
  <si>
    <t>React JS</t>
  </si>
  <si>
    <t>Yelp Camp</t>
  </si>
  <si>
    <t>Gratitude</t>
  </si>
  <si>
    <t>Practice</t>
  </si>
  <si>
    <t>Finish</t>
  </si>
  <si>
    <t>Many more clients</t>
  </si>
  <si>
    <t>Income</t>
  </si>
  <si>
    <t>Work</t>
  </si>
  <si>
    <t>Selling</t>
  </si>
  <si>
    <t>Skill</t>
  </si>
  <si>
    <t>Duration</t>
  </si>
  <si>
    <t>Target Duration</t>
  </si>
  <si>
    <t>30mins</t>
  </si>
  <si>
    <t>FINISH</t>
  </si>
  <si>
    <t>MINDSET SCORE</t>
  </si>
  <si>
    <t>PRACTICE</t>
  </si>
  <si>
    <t>HTML CSS JS</t>
  </si>
  <si>
    <t>Stretching and Exercise</t>
  </si>
  <si>
    <t>React</t>
  </si>
  <si>
    <t>Angular</t>
  </si>
  <si>
    <t>API</t>
  </si>
  <si>
    <t>Mongo DB</t>
  </si>
  <si>
    <t>Web Design</t>
  </si>
  <si>
    <t>Posted 38 minutes ago</t>
  </si>
  <si>
    <t>Worldwide</t>
  </si>
  <si>
    <t>Hey, as you know hiring a web developer involves careful consideration of the skills, experience, and qualities, after application the hiring process may take some time, please be patient.</t>
  </si>
  <si>
    <t>1. **Technical Expertise:**</t>
  </si>
  <si>
    <t>   - ANY level proficiency in programming languages such as HTML, CSS, and JavaScript is essential for building and styling web pages.</t>
  </si>
  <si>
    <t>   - Knowledge of back-end programming languages and frameworks</t>
  </si>
  <si>
    <t>   - Familiarity with front-end frameworks like React, Angular, or Vue.js for creating interactive and dynamic user interfaces.</t>
  </si>
  <si>
    <t>2. **Responsive Design:**</t>
  </si>
  <si>
    <t>   - A strong understanding of responsive design principles to ensure your website looks and functions well across various devices and screen sizes.</t>
  </si>
  <si>
    <t>3. **User Experience (UX) Design:**</t>
  </si>
  <si>
    <t>   - Ability to create user-friendly and intuitive interfaces that enhance the overall user experience and engagement on your website.</t>
  </si>
  <si>
    <t>4. **Cross-Browser Compatibility:**</t>
  </si>
  <si>
    <t>   - Ensuring your website functions properly and appears consistent across different web browsers like Chrome, Firefox, Safari, and Edge.</t>
  </si>
  <si>
    <t>5. **Version Control/Git:**</t>
  </si>
  <si>
    <t>   - Proficiency in using version control systems like Git to manage codebase changes, collaborate with team members, and track progress.</t>
  </si>
  <si>
    <t>6. **Web Performance Optimization:**</t>
  </si>
  <si>
    <t>   - Skill in optimizing website performance by minimizing load times, reducing server requests, and optimizing images and other assets.</t>
  </si>
  <si>
    <t>7. **Security Measures:**</t>
  </si>
  <si>
    <t>   - Understanding of basic web security practices to protect your website from vulnerabilities and cyber threats.</t>
  </si>
  <si>
    <t>8. **Database Management:**</t>
  </si>
  <si>
    <t>   - Knowledge of working with databases, both relational (e.g., MySQL, PostgreSQL) and NoSQL (e.g., MongoDB), to manage and store dynamic content.</t>
  </si>
  <si>
    <t>9. **API Integration:**</t>
  </si>
  <si>
    <t>   - Ability to integrate third-party APIs and services into your website, enabling additional features and functionality.</t>
  </si>
  <si>
    <t>10. **Problem-Solving Skills:**</t>
  </si>
  <si>
    <t>    - Strong analytical and problem-solving abilities to troubleshoot issues, debug code, and implement effective solutions.</t>
  </si>
  <si>
    <t>11. **Continuous Learning:**</t>
  </si>
  <si>
    <t>    - A willingness to stay up-to-date with the latest web development trends, technologies, and best practices in a rapidly evolving field.</t>
  </si>
  <si>
    <t>12. **Communication Skills:**</t>
  </si>
  <si>
    <t>    - Effective communication to collaborate with designers, project managers, and other team members, as well as to clearly explain technical concepts to non-technical stakeholders.</t>
  </si>
  <si>
    <t>13. **Project Management:**</t>
  </si>
  <si>
    <t>    - Basic project management skills to meet deadlines, prioritize tasks, and efficiently work within a team environment.</t>
  </si>
  <si>
    <t>14. **Portfolio and Experience:**</t>
  </si>
  <si>
    <t>    - A strong portfolio showcasing past projects, demonstrating the developer's abilities and experience in building a variety of web applications.</t>
  </si>
  <si>
    <t>15. **Soft Skills:**</t>
  </si>
  <si>
    <t>    - Attention to detail, patience, adaptability, and a proactive attitude are valuable traits that contribute to successful collaboration and project execution.</t>
  </si>
  <si>
    <t>Create Account on Freelance Site and Observe</t>
  </si>
  <si>
    <t>Freelance Site</t>
  </si>
  <si>
    <t>InDemand Daily Jobs Posting</t>
  </si>
  <si>
    <t>Upwork</t>
  </si>
  <si>
    <t>OnlineJobs.Ph</t>
  </si>
  <si>
    <t>HTML CSS Javascript</t>
  </si>
  <si>
    <t>Done</t>
  </si>
  <si>
    <t>Upwork Account</t>
  </si>
  <si>
    <t>Out of Rat Race Plan</t>
  </si>
  <si>
    <t>Online Business</t>
  </si>
  <si>
    <t>Assymetrical Bet</t>
  </si>
  <si>
    <t>Business/Selling</t>
  </si>
  <si>
    <t>Online Selling</t>
  </si>
  <si>
    <t>Apply for freelance or online Job as part Time</t>
  </si>
  <si>
    <t>NA</t>
  </si>
  <si>
    <t>Part time description</t>
  </si>
  <si>
    <t>still practicing</t>
  </si>
  <si>
    <t>PHP/Laravel</t>
  </si>
  <si>
    <t>Status</t>
  </si>
  <si>
    <t>on track</t>
  </si>
  <si>
    <t>not yet</t>
  </si>
  <si>
    <t>Youtube Content</t>
  </si>
  <si>
    <t>Passive Income</t>
  </si>
  <si>
    <t>Passive Incomes</t>
  </si>
  <si>
    <t>Vendo Machine</t>
  </si>
  <si>
    <t>Online Banking</t>
  </si>
  <si>
    <t>Outsourcing</t>
  </si>
  <si>
    <t>Crowd Funding</t>
  </si>
  <si>
    <t>Online Memebership Sites</t>
  </si>
  <si>
    <t>Android apps</t>
  </si>
  <si>
    <t>Web Dev Cert.</t>
  </si>
  <si>
    <t>Insurances of children</t>
  </si>
  <si>
    <t>Vehicle</t>
  </si>
  <si>
    <t>Equipment for robotics</t>
  </si>
  <si>
    <t>Workshop</t>
  </si>
  <si>
    <t>under studies</t>
  </si>
  <si>
    <t>Own New House</t>
  </si>
  <si>
    <t>Income from side hustle</t>
  </si>
  <si>
    <t>designing</t>
  </si>
  <si>
    <t>video</t>
  </si>
  <si>
    <t>Pesos</t>
  </si>
  <si>
    <t>Wordpress</t>
  </si>
  <si>
    <t>Video Content</t>
  </si>
  <si>
    <t>Applications</t>
  </si>
  <si>
    <t>business</t>
  </si>
  <si>
    <t>applications</t>
  </si>
  <si>
    <t>SEO - search engine optimization</t>
  </si>
  <si>
    <t xml:space="preserve">4 Hour Work Week </t>
  </si>
  <si>
    <t>80/20 Principle</t>
  </si>
  <si>
    <t>Figma</t>
  </si>
  <si>
    <t>HTML CSS JavaScript</t>
  </si>
  <si>
    <t>2nd Savings</t>
  </si>
  <si>
    <t>Amount</t>
  </si>
  <si>
    <t>Savings for --&gt;</t>
  </si>
  <si>
    <t>Github Account</t>
  </si>
  <si>
    <t>Github Skill</t>
  </si>
  <si>
    <t>Figma Skill</t>
  </si>
  <si>
    <t>Mental Trap</t>
  </si>
  <si>
    <t>Atomic Habits (More Focus)</t>
  </si>
  <si>
    <t>Finished 10 books</t>
  </si>
  <si>
    <t>Leave blank if no sctivity done</t>
  </si>
  <si>
    <t>Reading (per Book)</t>
  </si>
  <si>
    <t>PROJECT</t>
  </si>
  <si>
    <t>Progressing</t>
  </si>
  <si>
    <t>Practicing</t>
  </si>
  <si>
    <t>SIX LAWS OF MATURITY:</t>
  </si>
  <si>
    <t>1. Stop Telling People Everything</t>
  </si>
  <si>
    <t>Most people don't care, and some secretly want you to fail.</t>
  </si>
  <si>
    <t>2. Choose Your Friends Wisely</t>
  </si>
  <si>
    <t>The fastest way to become better is to surround yourself with better people.</t>
  </si>
  <si>
    <t>3. Expect Nothing, Appreciate Everything</t>
  </si>
  <si>
    <t>Be grateful for the little things in your life to find inner peace.</t>
  </si>
  <si>
    <t>4. Do Your Best And Trust The Process</t>
  </si>
  <si>
    <t>The harder you work, the luckier you will get.</t>
  </si>
  <si>
    <t>5. Control Yourself, Not Others</t>
  </si>
  <si>
    <t>Controlling others is strength. Controlling yourself is true power.</t>
  </si>
  <si>
    <t>6. Learn To React Less</t>
  </si>
  <si>
    <t>When you control your reaction, nobody can manipulate you.</t>
  </si>
  <si>
    <t>Semi</t>
  </si>
  <si>
    <t>CLIENT TRACKING</t>
  </si>
  <si>
    <t>Platform</t>
  </si>
  <si>
    <t>Activity</t>
  </si>
  <si>
    <t>none</t>
  </si>
  <si>
    <t>Clients</t>
  </si>
  <si>
    <t xml:space="preserve">Bamboo can barely be seen for the first five years as it builds </t>
  </si>
  <si>
    <t xml:space="preserve">extensive root systems underground before exploding ninety </t>
  </si>
  <si>
    <t>feet into the air within six weeks.</t>
  </si>
  <si>
    <t>Full</t>
  </si>
  <si>
    <t>Laziness</t>
  </si>
  <si>
    <t>5.  I will fill-out my progress tracking everyday in my room in the computer.</t>
  </si>
  <si>
    <t>1.  After I eat my breakfast and wait for 30mins, I will workout for 60mins.</t>
  </si>
  <si>
    <t>3.   After I browse on my phone, I will check for web developer information and will find motivation.</t>
  </si>
  <si>
    <t>5.   After I watch or play games for few minutes, I will read books or apply the lesson.</t>
  </si>
  <si>
    <t>1st Law - CUE - Make it Obvious</t>
  </si>
  <si>
    <t xml:space="preserve">      Habit Stacking</t>
  </si>
  <si>
    <t>1. On my computer, separate games on web development programs</t>
  </si>
  <si>
    <t>2. Remove cellphone or any distraction from your sight.</t>
  </si>
  <si>
    <t>2.  After I played games for only 30mins, I will practive web development for 30mins.</t>
  </si>
  <si>
    <t xml:space="preserve">      Intention Implementation</t>
  </si>
  <si>
    <t>Inversion of the 1st Law - Make it Invisible</t>
  </si>
  <si>
    <t>Reduce Exposure. Remove the cues or trigger of your bad habits from your environment.</t>
  </si>
  <si>
    <t xml:space="preserve">      FIX ENVIRONMENT</t>
  </si>
  <si>
    <t xml:space="preserve">      Use Temptation Bundling</t>
  </si>
  <si>
    <t>3. I can buy anything I want after I complete my first website portfolio.</t>
  </si>
  <si>
    <t xml:space="preserve">      Join a culture where your  desired behavior is the normal behaviour</t>
  </si>
  <si>
    <t>1. Find a group online where everyone do web development or programming.</t>
  </si>
  <si>
    <t>2. Be close to a friend who is a programmer or web developer</t>
  </si>
  <si>
    <t>3. Teach someone to become a web developer.</t>
  </si>
  <si>
    <t>4. Find a group of people where everyone do web development or programming.</t>
  </si>
  <si>
    <t xml:space="preserve">      Do a motivational ritual. Do something you enjoy immediately before a difficult habit.</t>
  </si>
  <si>
    <t>In the context of a meaningful life, the yin yang can be seen as a symbol of</t>
  </si>
  <si>
    <t xml:space="preserve"> balance and harmony. It suggests that a meaningful life involves embracing and</t>
  </si>
  <si>
    <t xml:space="preserve"> integrating opposing forces, such as joy and sorrow, success and failure, activity </t>
  </si>
  <si>
    <t xml:space="preserve">and rest. It encourages individuals to seek harmony and equilibrium in their lives, </t>
  </si>
  <si>
    <t xml:space="preserve">recognizing that both positive and negative experiences are essential for growth </t>
  </si>
  <si>
    <t xml:space="preserve">and wholeness. By acknowledging and balancing these dualities, individuals can </t>
  </si>
  <si>
    <t>2nd Law - CRAVINGS - Make it Attractive</t>
  </si>
  <si>
    <t>Inversion of the 2nd Law - Make it Unattractive</t>
  </si>
  <si>
    <t>Reframe your mindset. Highlight the benefits of avoiding your bad habbits.</t>
  </si>
  <si>
    <t>3.  I will workout every morning or afternoon at my room for atleast 60mins.</t>
  </si>
  <si>
    <t>4.  After I watch movies or any videos or manga, I will open my blogsite and optimize its design.</t>
  </si>
  <si>
    <t>2. I can play games after I practice web development for atleast 30mins.</t>
  </si>
  <si>
    <t>4. I can travel anywhere and buy my house after I have my first regular client.</t>
  </si>
  <si>
    <t>2.Watch a inspirational video for a minute before continuing the website.</t>
  </si>
  <si>
    <t>1. Hide your phone where you can’t see it.</t>
  </si>
  <si>
    <t xml:space="preserve">2. Hide in deep folder all your games and unecessary program on desktop. </t>
  </si>
  <si>
    <t>1. Playing eat away your time.</t>
  </si>
  <si>
    <t>2. Social media like facebook is a waste of your time. Instead learn new skill, practice programming and other skill and you will surely earn.</t>
  </si>
  <si>
    <t>3. Playing games earns you nothing.</t>
  </si>
  <si>
    <t>4. Playing games will delay you obtaining your dream house.</t>
  </si>
  <si>
    <t>5. Playing can be done when we have passive income</t>
  </si>
  <si>
    <t>6. Pleasure and games won't make you progress and will make you work all your life.</t>
  </si>
  <si>
    <t>3. Uninstall all games.</t>
  </si>
  <si>
    <t>5. After wake up, get a face towel and do simple stretching then do the low impact cardio workout.</t>
  </si>
  <si>
    <t>7. Watch the failed people because of bad habit, or watch the people getting old working and not getting their dreams.</t>
  </si>
  <si>
    <t>Walk slowly but Never backwards. Quantity over quality.</t>
  </si>
  <si>
    <t xml:space="preserve"> Action over planning.</t>
  </si>
  <si>
    <t>3rd Law - RESPONSE - Make it Easy</t>
  </si>
  <si>
    <t>Create All possible online passive income</t>
  </si>
  <si>
    <t>Blogging</t>
  </si>
  <si>
    <t>Affiliate Marketing</t>
  </si>
  <si>
    <t>Course Selling</t>
  </si>
  <si>
    <t>Google Ads</t>
  </si>
  <si>
    <t>Youtube Video</t>
  </si>
  <si>
    <t>2.  I will practice web developer for atleast 30mins when available in my room/work in the computer.</t>
  </si>
  <si>
    <t>4.  I will continue or finish my portfolio every day in my room/work in the computer for atleast 30mins.</t>
  </si>
  <si>
    <t>1. After opening computer by pressing the button, do daily goals.</t>
  </si>
  <si>
    <t>Become an Early Sleeper</t>
  </si>
  <si>
    <t xml:space="preserve">Phase 1: </t>
  </si>
  <si>
    <t xml:space="preserve">Phase 2: </t>
  </si>
  <si>
    <t xml:space="preserve">Phase 3: </t>
  </si>
  <si>
    <t xml:space="preserve">Phase 4: </t>
  </si>
  <si>
    <t xml:space="preserve">Phase 5: </t>
  </si>
  <si>
    <t>Wake up at 6 a.m. every day.</t>
  </si>
  <si>
    <t>Starting to Exercise</t>
  </si>
  <si>
    <t>Get up  early to have time for Exerscise</t>
  </si>
  <si>
    <t>Do a little warm up</t>
  </si>
  <si>
    <t>Continue it to simple stretching</t>
  </si>
  <si>
    <t>Do the first part of low impact workout</t>
  </si>
  <si>
    <t>Finish the low impact workout with warm-up and cool down.</t>
  </si>
  <si>
    <t>Starting to Write Content for Blog</t>
  </si>
  <si>
    <t>Search for the keyword data of all the topics</t>
  </si>
  <si>
    <t>Get a domain and build a very simple website using wordpress or web builder</t>
  </si>
  <si>
    <t>Do a simple assembly line of blog, optimize and add new content weekly</t>
  </si>
  <si>
    <t>Add more keyword and content and optimize SEO and add links and 1 affiliate market</t>
  </si>
  <si>
    <t>Inversion of the 3rd Law - Make it Difficult</t>
  </si>
  <si>
    <t>Increase friction. Increase the number of steps between you and your bad habits.</t>
  </si>
  <si>
    <t xml:space="preserve">     Habit Shaping</t>
  </si>
  <si>
    <t xml:space="preserve">      Commitment Device</t>
  </si>
  <si>
    <t>1. Only bring small amount of money to prevent buying expensive foods on work.</t>
  </si>
  <si>
    <t>2. Turn off cellphone and keep it away when your not yet finish on your daily goals.</t>
  </si>
  <si>
    <t>Already eat light meal by 11:30pm or don’t eat at all</t>
  </si>
  <si>
    <t>Have all devices (TV, phone, etc.) turned off by 11:30 p.m. every night.</t>
  </si>
  <si>
    <t>Be in bed by 11:30 p.m. every night (reading a book, talking with your partner).</t>
  </si>
  <si>
    <t>Lights off by 11:30 p.m. every night.</t>
  </si>
  <si>
    <t>3. Play only after finishing all daily Goals</t>
  </si>
  <si>
    <t>1.  I will read when available in my room/work in the computer for atleast 5 pages or apply the lessons on the book.</t>
  </si>
  <si>
    <t>4.Watch a deam house or car  for a minute before practicing web development.</t>
  </si>
  <si>
    <t>3.Watch a passive income video for a minute before practicing web development.</t>
  </si>
  <si>
    <t>3. Uninstall all games</t>
  </si>
  <si>
    <t>4. Put away all tempting things or distraction somewhere very far and hard to access. Example snack, hide it under cabinet.</t>
  </si>
  <si>
    <t>4. Watch only after creating/adding blog content</t>
  </si>
  <si>
    <t>5. Play games again when already have earning passive income</t>
  </si>
  <si>
    <t>4th Law - REWARD - Make it Satisfying</t>
  </si>
  <si>
    <t>Use Reinforcement. Give yourself an immidiate reward when you complete your habit.</t>
  </si>
  <si>
    <r>
      <rPr>
        <u/>
        <sz val="11"/>
        <color theme="1"/>
        <rFont val="Calibri"/>
        <family val="2"/>
        <scheme val="minor"/>
      </rPr>
      <t>1. After practicing web development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buy yourself your favorite food.</t>
    </r>
  </si>
  <si>
    <r>
      <t>3</t>
    </r>
    <r>
      <rPr>
        <u/>
        <sz val="11"/>
        <color theme="1"/>
        <rFont val="Calibri"/>
        <family val="2"/>
        <scheme val="minor"/>
      </rPr>
      <t>. After finishing workout for a month,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cook your favirote dish.</t>
    </r>
  </si>
  <si>
    <t>REWARD</t>
  </si>
  <si>
    <r>
      <rPr>
        <u/>
        <sz val="11"/>
        <color theme="1"/>
        <rFont val="Calibri"/>
        <family val="2"/>
        <scheme val="minor"/>
      </rPr>
      <t xml:space="preserve">2. After finishing and applying lesson of books. </t>
    </r>
    <r>
      <rPr>
        <b/>
        <sz val="11"/>
        <color rgb="FF00B050"/>
        <rFont val="Calibri"/>
        <family val="2"/>
        <scheme val="minor"/>
      </rPr>
      <t>You can list down all the benefit you gain and show it to your family and buy yourself a treat.</t>
    </r>
  </si>
  <si>
    <t>HOUSE</t>
  </si>
  <si>
    <t>Cook my favorite dish</t>
  </si>
  <si>
    <t>My personal blogsite</t>
  </si>
  <si>
    <t>Title</t>
  </si>
  <si>
    <t>Racheal Café Site</t>
  </si>
  <si>
    <t>JC creatives website</t>
  </si>
  <si>
    <t>VS code, HTML,CSS,Javascript</t>
  </si>
  <si>
    <t>Published</t>
  </si>
  <si>
    <t>finished</t>
  </si>
  <si>
    <t>no</t>
  </si>
  <si>
    <t>Host</t>
  </si>
  <si>
    <t>yes</t>
  </si>
  <si>
    <t>netlify</t>
  </si>
  <si>
    <t>n/a</t>
  </si>
  <si>
    <t>Link</t>
  </si>
  <si>
    <t>https://jccreatives.netlify.app</t>
  </si>
  <si>
    <r>
      <rPr>
        <u/>
        <sz val="11"/>
        <color theme="1"/>
        <rFont val="Calibri"/>
        <family val="2"/>
        <scheme val="minor"/>
      </rPr>
      <t xml:space="preserve">5. After you learn and master web development, </t>
    </r>
    <r>
      <rPr>
        <b/>
        <sz val="11"/>
        <color rgb="FF00B050"/>
        <rFont val="Calibri"/>
        <family val="2"/>
        <scheme val="minor"/>
      </rPr>
      <t>you will find a client that pays you well and you can buy a house with it. Complete for amonth and buy yourself a treat</t>
    </r>
  </si>
  <si>
    <t xml:space="preserve">NEVER MISS TWICE. </t>
  </si>
  <si>
    <t xml:space="preserve">1. WHEN YOU FORGET TO DO A HABIT, MAKE SURE TO GET BACK ON TRACK IMMIDIATELY </t>
  </si>
  <si>
    <t>Inversion of the 4th Law - Make it Unsatisfying.</t>
  </si>
  <si>
    <t>GET AN ACOUNTABILITY PARTNER. ASK SOMEONE TO WATCH YOUR BEHAVIOR</t>
  </si>
  <si>
    <t>3. USE A HABBIT TRACKER, KEEP TRACK OF YOUR HABIT STREAK AND "DON’T BREAK THE CHAIN".</t>
  </si>
  <si>
    <t>1. Always See the worse that might happen when doing a bad habbits.</t>
  </si>
  <si>
    <t>1. I can buy any foods I want after I finish workout and stretching for 30 days.</t>
  </si>
  <si>
    <t>2. Create a habit contract. Make the costs of your bad habits public and painful.</t>
  </si>
  <si>
    <t xml:space="preserve">3. Playing worthless games will not make you get your goal or dream. </t>
  </si>
  <si>
    <t>4. Its okey to play if it benefits you, but too long playtime will spend your very valuable time. TIME IS MORE VALUABLE THAN MONEY.</t>
  </si>
  <si>
    <t>5. LEARNING SKILLS LIKE WEB DEVELOPER, BLOGGING, OR OTHER GOOD HABITS WILL SURELY MAKE YOU BUY YOUR DEAM HOUSE</t>
  </si>
  <si>
    <t>EAT, WORK OUT, RELAX, GO ON BEACH, INVENT AND MANY MORE ACTIVITY YOU LIKE</t>
  </si>
  <si>
    <t>2. WHEN MISSING MORE THAT 2X, YOU DO NOT GET ANY REWARD. NOT UNLESS SICK OR REASONABLE.</t>
  </si>
  <si>
    <t xml:space="preserve">6. GOING OUTSIDE AND MARKETING YOUR SKILL WILL BRING YOU PASSIVE INCOME, AND YOU CAN SPEND ALL YOUR TIME TO YOUR FAMILY AND THINGS YOU WANNA DO LIKE PLAY GAMES, </t>
  </si>
  <si>
    <t>6.  I will remove my games to become more focus on more important activities like udemy review.</t>
  </si>
  <si>
    <t>4. THINK OR LIST DOWN THE BENEFITS OF DOING GOOD HABBIT ESPECIALLY ON THE LATE GRATIFICATION.</t>
  </si>
  <si>
    <t>Just write down the content or topic you want</t>
  </si>
  <si>
    <t>Express JS</t>
  </si>
  <si>
    <t>7. DON'T BE AFRAID TO MARKET YOUR SKILLS TO THE PUBLIC</t>
  </si>
  <si>
    <t>6. Completely uninstall games and remove any distractions</t>
  </si>
  <si>
    <r>
      <rPr>
        <u/>
        <sz val="11"/>
        <color theme="1"/>
        <rFont val="Calibri"/>
        <family val="2"/>
        <scheme val="minor"/>
      </rPr>
      <t xml:space="preserve">4. After you finish making blog and updating and improving it, </t>
    </r>
    <r>
      <rPr>
        <b/>
        <sz val="11"/>
        <color rgb="FF00B050"/>
        <rFont val="Calibri"/>
        <family val="2"/>
        <scheme val="minor"/>
      </rPr>
      <t xml:space="preserve">you will surely earn passive income. You can live without working for long hours. </t>
    </r>
  </si>
  <si>
    <t>doing</t>
  </si>
  <si>
    <t>arduino robotics</t>
  </si>
  <si>
    <t>Web developer</t>
  </si>
  <si>
    <t xml:space="preserve">“When nothing seems to help, I go and look at a stonecutter hammering away at his rock, </t>
  </si>
  <si>
    <t xml:space="preserve">perhaps a hundred times without as much as a crack showing in it. Yet at the hundred and </t>
  </si>
  <si>
    <t xml:space="preserve">first blow it will split in two, and I know it was not that last blow that did it—but all that </t>
  </si>
  <si>
    <t>had gone before.” Mastery required patience.    -San Antonio SPURS Jabos Riis</t>
  </si>
  <si>
    <t>strive for a more meaningful and fulfilling existence.  -Taoism Yin Yhang</t>
  </si>
  <si>
    <t>finish all portfolio</t>
  </si>
  <si>
    <t>so good they cant ignore you</t>
  </si>
  <si>
    <t>any foods</t>
  </si>
  <si>
    <t>TOTAL</t>
  </si>
  <si>
    <t>Deliverate Practice and Focus</t>
  </si>
  <si>
    <t>-Remove all distractions - phone, foods, gadgets etc.</t>
  </si>
  <si>
    <t>-Clear your mind - focus mindset that only think about the goal</t>
  </si>
  <si>
    <t>-Be isolated - practive in a isolated area that no one will distract you.</t>
  </si>
  <si>
    <t>-Results - absorbed all the lesson/skills. Must be improving.</t>
  </si>
  <si>
    <t>Deliberate Practice = Intense Focus + Zero Distraction</t>
  </si>
  <si>
    <t>-Efficient- focused mind never waste time, be fast and remove unecessary movements</t>
  </si>
  <si>
    <t>EXERCISE</t>
  </si>
  <si>
    <t>javascript project/practice</t>
  </si>
  <si>
    <t>stopped</t>
  </si>
  <si>
    <t>focus first on single career</t>
  </si>
  <si>
    <t>pioritize portfolio</t>
  </si>
  <si>
    <t>ACTIVITIES HABITS</t>
  </si>
  <si>
    <t>TOUGHTS HABITS</t>
  </si>
  <si>
    <t>Programming</t>
  </si>
  <si>
    <t>Talking with people</t>
  </si>
  <si>
    <t>Self Improvement</t>
  </si>
  <si>
    <t>Help someone</t>
  </si>
  <si>
    <t>Working Attitude</t>
  </si>
  <si>
    <t>Intense emotion self observation</t>
  </si>
  <si>
    <t>Positive mindset</t>
  </si>
  <si>
    <t>Calmer</t>
  </si>
  <si>
    <t>Confident</t>
  </si>
  <si>
    <t>Fast Movement</t>
  </si>
  <si>
    <t>Focus Mind</t>
  </si>
  <si>
    <t>Manga or Browsing</t>
  </si>
  <si>
    <t>Watching video</t>
  </si>
  <si>
    <t>Clear and loud voice</t>
  </si>
  <si>
    <t>Wasting Time</t>
  </si>
  <si>
    <t>Procrastination</t>
  </si>
  <si>
    <t>Late Sleeping</t>
  </si>
  <si>
    <t>Not Finishing</t>
  </si>
  <si>
    <t>Complaining</t>
  </si>
  <si>
    <t>Playing Games</t>
  </si>
  <si>
    <t>Minding others action</t>
  </si>
  <si>
    <t>Hate thinking</t>
  </si>
  <si>
    <t>Judging people</t>
  </si>
  <si>
    <t>Negative thinking</t>
  </si>
  <si>
    <t>Trigger/Intense emotion</t>
  </si>
  <si>
    <t>Afraid</t>
  </si>
  <si>
    <t>Unecessary Movement</t>
  </si>
  <si>
    <t>Binge Eating</t>
  </si>
  <si>
    <t>Over Spending</t>
  </si>
  <si>
    <t>Savings / Budgeting</t>
  </si>
  <si>
    <t>Social Media</t>
  </si>
  <si>
    <t>DAILY HABITS TRACKING</t>
  </si>
  <si>
    <t>SELF OBSERVATION</t>
  </si>
  <si>
    <t>DISTRACTIONS</t>
  </si>
  <si>
    <t>FOCUS</t>
  </si>
  <si>
    <t>habits that might be bad or good for them and other tasks</t>
  </si>
  <si>
    <t xml:space="preserve">that are needed to be fullfilled, monitored and measure. </t>
  </si>
  <si>
    <t>I'm creating a useful website. The one that can help anyone</t>
  </si>
  <si>
    <t>follow their task and monitor it wheter its things todo's, budgeting,</t>
  </si>
  <si>
    <t>habits,  projects or anything we need to track and check.</t>
  </si>
  <si>
    <t xml:space="preserve">Because most people forgot their daily activities, expense lists, </t>
  </si>
  <si>
    <t>financial goals. And  it will establish me as an full-stack developer.</t>
  </si>
  <si>
    <t>For me its it very important to be able to monitor these, for example</t>
  </si>
  <si>
    <t>expenses, you can budget properly and will really help your  is your</t>
  </si>
  <si>
    <t>PLAYING GAMES</t>
  </si>
  <si>
    <t>CHIT CHATTING</t>
  </si>
  <si>
    <t>TAKING TOO LONG ON ONE ACTIVITY</t>
  </si>
  <si>
    <t>GOALS</t>
  </si>
  <si>
    <t>WATCH VIDS</t>
  </si>
  <si>
    <t>DO IT LATER / PROCRASTINATE</t>
  </si>
  <si>
    <t>READING BOOKS</t>
  </si>
  <si>
    <t>SEARCHING FOR BUSINESS</t>
  </si>
  <si>
    <t>PROGRESS TRACKING</t>
  </si>
  <si>
    <t>REASON</t>
  </si>
  <si>
    <t>VALIDITY</t>
  </si>
  <si>
    <t>gulong sa work</t>
  </si>
  <si>
    <t>di maisingit</t>
  </si>
  <si>
    <t>TARGET</t>
  </si>
  <si>
    <t>ACTUAL</t>
  </si>
  <si>
    <t>bonding with workmate</t>
  </si>
  <si>
    <t>WATCHING VIDEO/MOVIE/ANIME</t>
  </si>
  <si>
    <t>Mindset/Habitss (Daily)</t>
  </si>
  <si>
    <t>Distracted</t>
  </si>
  <si>
    <t>Play and Enjoy with Kids</t>
  </si>
  <si>
    <t>Talk and Bonding with momy</t>
  </si>
  <si>
    <t>Cellphone / Computer</t>
  </si>
  <si>
    <t>FACEBOOK/SOCIAL MEDIA /Cellphone</t>
  </si>
  <si>
    <t>OVER RESTING / LAZY</t>
  </si>
  <si>
    <t>WASTE TIME / FLYING THOUGHTS /SLOW</t>
  </si>
  <si>
    <t>SLEEP / SLEEP EARLY</t>
  </si>
  <si>
    <t>WORKING / PROJECTS (at work)</t>
  </si>
  <si>
    <t>PROJECTS (at home) / PORTFOLIO</t>
  </si>
  <si>
    <t>Exercise / Workout</t>
  </si>
  <si>
    <t>2Hrs</t>
  </si>
  <si>
    <t>22Hrs</t>
  </si>
  <si>
    <t>Travel to Work</t>
  </si>
  <si>
    <t>na bobored/stressed</t>
  </si>
  <si>
    <t>MANGA / BROWSING WEB / BNG EATING</t>
  </si>
  <si>
    <t>hindi maka focus / habit</t>
  </si>
  <si>
    <t>hindi maka focus / habits</t>
  </si>
  <si>
    <t>talking /communication</t>
  </si>
  <si>
    <t>pagod / stressed / bored</t>
  </si>
  <si>
    <t>stress / can't sleep</t>
  </si>
  <si>
    <t>SELF (bathing, eating,brushing, poop, etc.)</t>
  </si>
  <si>
    <t>may work</t>
  </si>
  <si>
    <t>HABITS hrs</t>
  </si>
  <si>
    <t>late gatification</t>
  </si>
  <si>
    <t>di masingit</t>
  </si>
  <si>
    <t>alaga ng bata</t>
  </si>
  <si>
    <t>ok naman</t>
  </si>
  <si>
    <t>need for work</t>
  </si>
  <si>
    <t>PROGRAMMING / Deliberate Prctc</t>
  </si>
  <si>
    <t>That'll give me a freelance work from home job by 2025.</t>
  </si>
  <si>
    <t>List of Goals</t>
  </si>
  <si>
    <t>7. To have more time for myself and my family.</t>
  </si>
  <si>
    <t>6. To have passive income or less time consuming income.</t>
  </si>
  <si>
    <t>5. To resign from typical rat race work and have my own income.</t>
  </si>
  <si>
    <t>4. To have full control of my time while earning.</t>
  </si>
  <si>
    <t>3. Work from home or anywere because no one will take care of my Children.</t>
  </si>
  <si>
    <t>2. Earn from different freelance platform being programmer.</t>
  </si>
  <si>
    <t>1. Become a Programmer / Full Stack Web Developer.</t>
  </si>
  <si>
    <t>Reading Books / Apply Lessons</t>
  </si>
  <si>
    <t>Home Chores / Repair / Improvement</t>
  </si>
  <si>
    <t>habit / katamaran</t>
  </si>
  <si>
    <t>tired / habit / not focus</t>
  </si>
  <si>
    <t>gulong sa work / busy sa bahay</t>
  </si>
  <si>
    <t>may work / tired</t>
  </si>
  <si>
    <t>Find Niche</t>
  </si>
  <si>
    <t xml:space="preserve">Learn How to </t>
  </si>
  <si>
    <t>Fiverr</t>
  </si>
  <si>
    <t>1. Freelancing / Part Time</t>
  </si>
  <si>
    <t>2. Work From Home / Full Time</t>
  </si>
  <si>
    <t>Create Account for Platform</t>
  </si>
  <si>
    <t>Kontra</t>
  </si>
  <si>
    <t>Others</t>
  </si>
  <si>
    <t>Web Design / Front End</t>
  </si>
  <si>
    <t>Web Developer / Back End</t>
  </si>
  <si>
    <t>Web Developer Full Stack</t>
  </si>
  <si>
    <t>Graphic Design</t>
  </si>
  <si>
    <t>Industrial Design</t>
  </si>
  <si>
    <t>Arduino Robotics</t>
  </si>
  <si>
    <t>SQL / Database</t>
  </si>
  <si>
    <t>Discipline</t>
  </si>
  <si>
    <t>Designing/Drawing/Creativity</t>
  </si>
  <si>
    <t>DESIGNING/CREATIVITY</t>
  </si>
  <si>
    <t>-stop watching video, reels etc.</t>
  </si>
  <si>
    <t>-reduce games</t>
  </si>
  <si>
    <t>-move faster</t>
  </si>
  <si>
    <t>-do it now</t>
  </si>
  <si>
    <t>-avoid distraction or unimportant activity</t>
  </si>
  <si>
    <t>What needs to be done.</t>
  </si>
  <si>
    <t>-avoid cellphone</t>
  </si>
  <si>
    <t>-late gratification</t>
  </si>
  <si>
    <t>-focus on what you can contribute, not on earnings</t>
  </si>
  <si>
    <t>-improve discipline</t>
  </si>
  <si>
    <t>-avoid distraction</t>
  </si>
  <si>
    <t>-avoid overthinking</t>
  </si>
  <si>
    <t>-focus on your thinking, not on what others think</t>
  </si>
  <si>
    <t>-focus on improvement not pressure</t>
  </si>
  <si>
    <t>5 Portfolio</t>
  </si>
  <si>
    <r>
      <rPr>
        <b/>
        <i/>
        <sz val="11"/>
        <color theme="1"/>
        <rFont val="Calibri"/>
        <family val="2"/>
        <scheme val="minor"/>
      </rPr>
      <t>OT</t>
    </r>
    <r>
      <rPr>
        <sz val="11"/>
        <color theme="1"/>
        <rFont val="Calibri"/>
        <family val="2"/>
        <scheme val="minor"/>
      </rPr>
      <t xml:space="preserve"> - overtime</t>
    </r>
  </si>
  <si>
    <r>
      <rPr>
        <b/>
        <i/>
        <sz val="11"/>
        <color theme="1"/>
        <rFont val="Calibri"/>
        <family val="2"/>
        <scheme val="minor"/>
      </rPr>
      <t>PSD</t>
    </r>
    <r>
      <rPr>
        <sz val="11"/>
        <color theme="1"/>
        <rFont val="Calibri"/>
        <family val="2"/>
        <scheme val="minor"/>
      </rPr>
      <t xml:space="preserve"> - plant shutdown</t>
    </r>
  </si>
  <si>
    <t>PSD</t>
  </si>
  <si>
    <t>Warm/Rest</t>
  </si>
  <si>
    <r>
      <rPr>
        <b/>
        <sz val="11"/>
        <color theme="1"/>
        <rFont val="Calibri"/>
        <family val="2"/>
        <scheme val="minor"/>
      </rPr>
      <t>Rest</t>
    </r>
    <r>
      <rPr>
        <sz val="11"/>
        <color theme="1"/>
        <rFont val="Calibri"/>
        <family val="2"/>
        <scheme val="minor"/>
      </rPr>
      <t xml:space="preserve"> - no workout, recovery only </t>
    </r>
  </si>
  <si>
    <r>
      <rPr>
        <b/>
        <sz val="11"/>
        <color theme="1"/>
        <rFont val="Calibri"/>
        <family val="2"/>
        <scheme val="minor"/>
      </rPr>
      <t>Warm</t>
    </r>
    <r>
      <rPr>
        <sz val="11"/>
        <color theme="1"/>
        <rFont val="Calibri"/>
        <family val="2"/>
        <scheme val="minor"/>
      </rPr>
      <t xml:space="preserve"> - warm-up/stretching only - 5mins to 10mins</t>
    </r>
  </si>
  <si>
    <r>
      <rPr>
        <b/>
        <sz val="11"/>
        <color theme="1"/>
        <rFont val="Calibri"/>
        <family val="2"/>
        <scheme val="minor"/>
      </rPr>
      <t>Full</t>
    </r>
    <r>
      <rPr>
        <sz val="11"/>
        <color theme="1"/>
        <rFont val="Calibri"/>
        <family val="2"/>
        <scheme val="minor"/>
      </rPr>
      <t xml:space="preserve"> - full workout with lift 2 set - 45mins up</t>
    </r>
  </si>
  <si>
    <r>
      <rPr>
        <b/>
        <sz val="11"/>
        <color theme="1"/>
        <rFont val="Calibri"/>
        <family val="2"/>
        <scheme val="minor"/>
      </rPr>
      <t>Semi</t>
    </r>
    <r>
      <rPr>
        <sz val="11"/>
        <color theme="1"/>
        <rFont val="Calibri"/>
        <family val="2"/>
        <scheme val="minor"/>
      </rPr>
      <t xml:space="preserve"> - semi full workout with lift 1 set - 30mins - 44mins </t>
    </r>
  </si>
  <si>
    <r>
      <rPr>
        <b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- light workout stretching with cardio - 10mins - 29mins</t>
    </r>
  </si>
  <si>
    <t>Rest</t>
  </si>
  <si>
    <t>DS 1st</t>
  </si>
  <si>
    <t>DO 2nd</t>
  </si>
  <si>
    <t>DS 2nd</t>
  </si>
  <si>
    <t>DS 3rd</t>
  </si>
  <si>
    <t>DS 4th</t>
  </si>
  <si>
    <t>DO 1st</t>
  </si>
  <si>
    <t>DO 1st -OT</t>
  </si>
  <si>
    <t>PSD - OT</t>
  </si>
  <si>
    <t>reg holiday - new year</t>
  </si>
  <si>
    <t>plant shutdown but OT</t>
  </si>
  <si>
    <t>dayoff but open OT</t>
  </si>
  <si>
    <t>-only do what add to your improvement, not cellphone too much</t>
  </si>
  <si>
    <t xml:space="preserve">-sleep early   12AM </t>
  </si>
  <si>
    <t>-don't eat food late</t>
  </si>
  <si>
    <t>Exercise(Jan)</t>
  </si>
  <si>
    <t>Deliberate Prct(Jan)</t>
  </si>
  <si>
    <t>Client (Jan)</t>
  </si>
  <si>
    <t>-reduce games, only at break</t>
  </si>
  <si>
    <t>-do it now, take action</t>
  </si>
  <si>
    <t>-continue improving skills (programming, designing)</t>
  </si>
  <si>
    <t>-look at the solution not the problem</t>
  </si>
  <si>
    <t>What to do.</t>
  </si>
  <si>
    <t>NS 1st</t>
  </si>
  <si>
    <t>NS 2nd</t>
  </si>
  <si>
    <t>NS 3rd</t>
  </si>
  <si>
    <t>NS 4th</t>
  </si>
  <si>
    <t>-find new books to read</t>
  </si>
  <si>
    <t>Total Balance</t>
  </si>
  <si>
    <t>Expense</t>
  </si>
  <si>
    <t>Transactions</t>
  </si>
  <si>
    <t>Ryan Salary</t>
  </si>
  <si>
    <t>9/27/2024</t>
  </si>
  <si>
    <t>From Aine Salary</t>
  </si>
  <si>
    <t>invisible money</t>
  </si>
  <si>
    <t>Pata Karne</t>
  </si>
  <si>
    <t>Pamasahe Walter Back n Forth</t>
  </si>
  <si>
    <t>Bigas 6kg.</t>
  </si>
  <si>
    <t>Jollibee</t>
  </si>
  <si>
    <t>Ulam Rice Milk Banana</t>
  </si>
  <si>
    <t>Grocery</t>
  </si>
  <si>
    <t>Gulay Half Rice</t>
  </si>
  <si>
    <t>Rent Meralco Water Bills CTH</t>
  </si>
  <si>
    <t>Rice Egg Bounty</t>
  </si>
  <si>
    <t>Ulam Kanin Itlog</t>
  </si>
  <si>
    <t>Mantika small</t>
  </si>
  <si>
    <t>Egg 1 tray - Large</t>
  </si>
  <si>
    <t>Siomai Wrapper</t>
  </si>
  <si>
    <t>Onion Spring</t>
  </si>
  <si>
    <t>Onion carrot oyster sauce</t>
  </si>
  <si>
    <t>Aine alwnce</t>
  </si>
  <si>
    <t>KFC savings</t>
  </si>
  <si>
    <t>Siomai wrapper</t>
  </si>
  <si>
    <t>cookies</t>
  </si>
  <si>
    <t>apple</t>
  </si>
  <si>
    <t>citirizine</t>
  </si>
  <si>
    <t>rice</t>
  </si>
  <si>
    <t>peanut brittle</t>
  </si>
  <si>
    <t>pianono</t>
  </si>
  <si>
    <t>zonrox 500ml</t>
  </si>
  <si>
    <t>ulam kanin</t>
  </si>
  <si>
    <t>phenylpropanolamine</t>
  </si>
  <si>
    <t>gulay for nilaga</t>
  </si>
  <si>
    <t>rice and egg</t>
  </si>
  <si>
    <t>shaver pink</t>
  </si>
  <si>
    <t>yakult biscuit milk butter</t>
  </si>
  <si>
    <t>donut</t>
  </si>
  <si>
    <t>mineral water</t>
  </si>
  <si>
    <t>rice + half fried rice</t>
  </si>
  <si>
    <t>cheese bread</t>
  </si>
  <si>
    <t>mountain dew</t>
  </si>
  <si>
    <t>tinapay</t>
  </si>
  <si>
    <t>softdrinks</t>
  </si>
  <si>
    <t>fried chicken</t>
  </si>
  <si>
    <t>Aine budget</t>
  </si>
  <si>
    <t>SEP 15 - SEP 30, 2024 - BUDGET</t>
  </si>
  <si>
    <t>OCT 1 - OCT 15, 2024 - BUDGET</t>
  </si>
  <si>
    <t>OCT 15 - OCT 30, 2024 - BUDGET</t>
  </si>
  <si>
    <t>NOV 1 - NOV 15, 2024 - BUDGET</t>
  </si>
  <si>
    <t>milk chicharon</t>
  </si>
  <si>
    <t>10/15/2024</t>
  </si>
  <si>
    <t>ulam egg rice milk</t>
  </si>
  <si>
    <t>10/14/2024</t>
  </si>
  <si>
    <t>tofu rice milk</t>
  </si>
  <si>
    <t>paayos ebike</t>
  </si>
  <si>
    <t>10/13/2024</t>
  </si>
  <si>
    <t>itlog rice</t>
  </si>
  <si>
    <t>breadsss</t>
  </si>
  <si>
    <t>kutkutin pasalubong</t>
  </si>
  <si>
    <t>bili ng damit</t>
  </si>
  <si>
    <t>milk</t>
  </si>
  <si>
    <t>egg medium 1 tray</t>
  </si>
  <si>
    <t>tuna sardines chocolate DALi</t>
  </si>
  <si>
    <t>aine dress green</t>
  </si>
  <si>
    <t>vitamilk</t>
  </si>
  <si>
    <t>tapa 2 eggs rice</t>
  </si>
  <si>
    <t>cheese and ube bread</t>
  </si>
  <si>
    <t>egg fish veggie rice</t>
  </si>
  <si>
    <t>bra</t>
  </si>
  <si>
    <t>baby wipes</t>
  </si>
  <si>
    <t>neck pillows</t>
  </si>
  <si>
    <t>rice and milk</t>
  </si>
  <si>
    <t>Hand Grip Strengtener</t>
  </si>
  <si>
    <t>electric stand clip fan</t>
  </si>
  <si>
    <t>gulay egg rice</t>
  </si>
  <si>
    <t>sopas</t>
  </si>
  <si>
    <t>green polo</t>
  </si>
  <si>
    <t>white polo</t>
  </si>
  <si>
    <t>anya costume</t>
  </si>
  <si>
    <t>pamasahe palao back n forth</t>
  </si>
  <si>
    <t>super special fundador</t>
  </si>
  <si>
    <t>chooks 1 whole</t>
  </si>
  <si>
    <t>donut bakery</t>
  </si>
  <si>
    <t>coke 1.5</t>
  </si>
  <si>
    <t>royal 2L</t>
  </si>
  <si>
    <t>gulay for menudo</t>
  </si>
  <si>
    <t>aine dagdag</t>
  </si>
  <si>
    <t>bicol express rice</t>
  </si>
  <si>
    <t>egg milk</t>
  </si>
  <si>
    <t>cheese bread 4 pcs</t>
  </si>
  <si>
    <t>mahal na isda at rice</t>
  </si>
  <si>
    <t>egg rice</t>
  </si>
  <si>
    <t>ube bread</t>
  </si>
  <si>
    <t>KFC payment</t>
  </si>
  <si>
    <t>wallpaper design</t>
  </si>
  <si>
    <t>hyalure skin cleanser</t>
  </si>
  <si>
    <t>internet Converge</t>
  </si>
  <si>
    <t>9/30/2024</t>
  </si>
  <si>
    <t>avamys nasal spray</t>
  </si>
  <si>
    <t>9/29/2024</t>
  </si>
  <si>
    <t>pamasahe</t>
  </si>
  <si>
    <t>almusal</t>
  </si>
  <si>
    <t>palaruan</t>
  </si>
  <si>
    <t>jollibee</t>
  </si>
  <si>
    <t>KTV videoke</t>
  </si>
  <si>
    <t>grocery</t>
  </si>
  <si>
    <t>bigas</t>
  </si>
  <si>
    <t>beans and butter cookies</t>
  </si>
  <si>
    <t>manitka</t>
  </si>
  <si>
    <t>popcorn</t>
  </si>
  <si>
    <t>earings ni yrriane</t>
  </si>
  <si>
    <t>CHOCOLATE SOFTDRINKS</t>
  </si>
  <si>
    <t>9/28/2024</t>
  </si>
  <si>
    <t>ULAM MILK RICE EGG</t>
  </si>
  <si>
    <t>KAPE</t>
  </si>
  <si>
    <t>food trip</t>
  </si>
  <si>
    <t>10/29/2024</t>
  </si>
  <si>
    <t>ulam nilaga</t>
  </si>
  <si>
    <t>mineral</t>
  </si>
  <si>
    <t>pamasahe centro mall</t>
  </si>
  <si>
    <t>tilapia egg rice</t>
  </si>
  <si>
    <t>10/28/2024</t>
  </si>
  <si>
    <t>rice egg</t>
  </si>
  <si>
    <t>10/27/2024</t>
  </si>
  <si>
    <t>gulay rice egg</t>
  </si>
  <si>
    <t>inhaler</t>
  </si>
  <si>
    <t>10/20/2024</t>
  </si>
  <si>
    <t>beef egg rice milk</t>
  </si>
  <si>
    <t>tofu sisig milk rice</t>
  </si>
  <si>
    <t>fruits</t>
  </si>
  <si>
    <t>rambutan</t>
  </si>
  <si>
    <t>pamasahe from work undertime</t>
  </si>
  <si>
    <t>vicks</t>
  </si>
  <si>
    <t>jollibee baon</t>
  </si>
  <si>
    <t>liempo baon</t>
  </si>
  <si>
    <t>pringles</t>
  </si>
  <si>
    <t>drinks</t>
  </si>
  <si>
    <t>kanin egg pie egg</t>
  </si>
  <si>
    <t>10/18/2024</t>
  </si>
  <si>
    <t>tuna and potato with rice</t>
  </si>
  <si>
    <t>taho</t>
  </si>
  <si>
    <t>chooks</t>
  </si>
  <si>
    <t>breakfast</t>
  </si>
  <si>
    <t>10/16/2024</t>
  </si>
  <si>
    <t>bonamin &amp; sunblock lotion</t>
  </si>
  <si>
    <t>aine other expense</t>
  </si>
  <si>
    <t>ryan salary</t>
  </si>
  <si>
    <t>aine salary</t>
  </si>
  <si>
    <t>rent</t>
  </si>
  <si>
    <t>monthly dues</t>
  </si>
  <si>
    <t>Meralco</t>
  </si>
  <si>
    <t>water bills</t>
  </si>
  <si>
    <t>NOV 15 - NOV 30, 2024 - BUDGET</t>
  </si>
  <si>
    <t>DEC 1 - DEC 15, 2024 - BUDGET</t>
  </si>
  <si>
    <t>DEC 15 - DEC 30, 2024 - BUDGET</t>
  </si>
  <si>
    <t>ulam rice</t>
  </si>
  <si>
    <t>soya drink 5pcs</t>
  </si>
  <si>
    <t>insecticide KWIK</t>
  </si>
  <si>
    <t>saging</t>
  </si>
  <si>
    <t>fish ball meryenda</t>
  </si>
  <si>
    <t>ice cream 7pcs</t>
  </si>
  <si>
    <t>dry roasted mani</t>
  </si>
  <si>
    <t>aine allowance pamasahe</t>
  </si>
  <si>
    <t>semi gloss latex pain</t>
  </si>
  <si>
    <t>flat latex paint</t>
  </si>
  <si>
    <t>flat black</t>
  </si>
  <si>
    <t>chooks half</t>
  </si>
  <si>
    <t>brush 3"</t>
  </si>
  <si>
    <t>brush 1"</t>
  </si>
  <si>
    <t>roller cotton small</t>
  </si>
  <si>
    <t>basahan half kilo</t>
  </si>
  <si>
    <t>mani</t>
  </si>
  <si>
    <t>meryenda tinapay</t>
  </si>
  <si>
    <t>varnish maple</t>
  </si>
  <si>
    <t>liha 100 3 pcs</t>
  </si>
  <si>
    <t>galonggong</t>
  </si>
  <si>
    <t>buko juice</t>
  </si>
  <si>
    <t>rice egg beng beng</t>
  </si>
  <si>
    <t>bbq rice</t>
  </si>
  <si>
    <t>aine allowance</t>
  </si>
  <si>
    <t>pang ulam</t>
  </si>
  <si>
    <t>run rate income</t>
  </si>
  <si>
    <t>tapa rice</t>
  </si>
  <si>
    <t>LAZADA kitchen matts</t>
  </si>
  <si>
    <t>LAZADA OMNI sockets</t>
  </si>
  <si>
    <t>LAZADA floor drain stainless</t>
  </si>
  <si>
    <t>LAZADA floor drain filter</t>
  </si>
  <si>
    <t>load DITO 1 year 96 GB</t>
  </si>
  <si>
    <t>chicken lunch</t>
  </si>
  <si>
    <t>hatid jacket</t>
  </si>
  <si>
    <t>vitamilk 1L and mallows 2s</t>
  </si>
  <si>
    <t>LAZADA curtain for sala</t>
  </si>
  <si>
    <t>ceiling fan</t>
  </si>
  <si>
    <t>pares</t>
  </si>
  <si>
    <t>monggo assigment</t>
  </si>
  <si>
    <t>tokwa 6pcs</t>
  </si>
  <si>
    <t>vitamilk choco</t>
  </si>
  <si>
    <t>bread</t>
  </si>
  <si>
    <t>LAZADA wall fan</t>
  </si>
  <si>
    <t>LAZADA kitchen sink curtain</t>
  </si>
  <si>
    <t>LAZADA chandelier</t>
  </si>
  <si>
    <t>LAZADA CR draine strainer</t>
  </si>
  <si>
    <t>hipon half</t>
  </si>
  <si>
    <t>monggo</t>
  </si>
  <si>
    <t>ulam rice milk egg</t>
  </si>
  <si>
    <t>half rice banana</t>
  </si>
  <si>
    <t>calamity loan</t>
  </si>
  <si>
    <t>LAZADA sofa cover</t>
  </si>
  <si>
    <t>beef mechado rice</t>
  </si>
  <si>
    <t>aine luto</t>
  </si>
  <si>
    <t>Aine insurance</t>
  </si>
  <si>
    <t>10/31/2024</t>
  </si>
  <si>
    <t>internet payment</t>
  </si>
  <si>
    <t>egg pie rice</t>
  </si>
  <si>
    <t>palitaw rice</t>
  </si>
  <si>
    <t>Aine for Insurance</t>
  </si>
  <si>
    <t>10/30/2024</t>
  </si>
  <si>
    <t>pagawa cellphone</t>
  </si>
  <si>
    <t>Jollibe</t>
  </si>
  <si>
    <t>BICOL TRAVEL RICKY WEDDING</t>
  </si>
  <si>
    <t>liempo baon papunta ragay</t>
  </si>
  <si>
    <t>pauwi to turbina bobis ordinary 3</t>
  </si>
  <si>
    <t>10/26/2024</t>
  </si>
  <si>
    <t>pastillas 6 packs</t>
  </si>
  <si>
    <t>franks baon</t>
  </si>
  <si>
    <t>grab turbina to CTH</t>
  </si>
  <si>
    <t>liempo baon pabalik laguna</t>
  </si>
  <si>
    <t>2 pcs softdrinks sa ragay</t>
  </si>
  <si>
    <t>tito gadoth bayad pamasahe</t>
  </si>
  <si>
    <t>10/25/2024</t>
  </si>
  <si>
    <t>pili and tarts pasalubong</t>
  </si>
  <si>
    <t>10/24/2024</t>
  </si>
  <si>
    <t>mayamart grocery</t>
  </si>
  <si>
    <t>tinapay sa ragay</t>
  </si>
  <si>
    <t>tricycle gas</t>
  </si>
  <si>
    <t>gcash aine</t>
  </si>
  <si>
    <t>kain lomi sa ragay and foods and drinks</t>
  </si>
  <si>
    <t>pancit bato</t>
  </si>
  <si>
    <t>franks sa ragay</t>
  </si>
  <si>
    <t>3 coke posporo kandila</t>
  </si>
  <si>
    <t>gatas yakult citirizin</t>
  </si>
  <si>
    <t>10/23/2024</t>
  </si>
  <si>
    <t>bangus ragay</t>
  </si>
  <si>
    <t>others</t>
  </si>
  <si>
    <t>pasayaw kasal sabit</t>
  </si>
  <si>
    <t>10/22/2024</t>
  </si>
  <si>
    <t>Jeep sa Ragay</t>
  </si>
  <si>
    <t>pili pahabol</t>
  </si>
  <si>
    <t>Egg 10 pcs Large</t>
  </si>
  <si>
    <t>budget bicol</t>
  </si>
  <si>
    <t>pamasahe papunta ragay</t>
  </si>
  <si>
    <t>grab papunta sakayan</t>
  </si>
  <si>
    <t>pancit canton milk egg tindahan</t>
  </si>
  <si>
    <t>MGA DAMIT AT IBA PA ONLINE</t>
  </si>
  <si>
    <t>mineral 2x</t>
  </si>
  <si>
    <t>12/29/2024</t>
  </si>
  <si>
    <t>gamot alona at allowance</t>
  </si>
  <si>
    <t>12/23/2024</t>
  </si>
  <si>
    <t>my allowance</t>
  </si>
  <si>
    <t>12/22/2024</t>
  </si>
  <si>
    <t>decorations for christmas aine budget</t>
  </si>
  <si>
    <t>jeep papunta pabalik calamba pagibig</t>
  </si>
  <si>
    <t>11/28/2024</t>
  </si>
  <si>
    <t>pulo pagibig papunta pabalik</t>
  </si>
  <si>
    <t>fish rice</t>
  </si>
  <si>
    <t>11/27/2024</t>
  </si>
  <si>
    <t>ulam rice egg</t>
  </si>
  <si>
    <t>11/26/2024</t>
  </si>
  <si>
    <t>sent to Aine BDO, for gamot pero di natuloy</t>
  </si>
  <si>
    <t>mira gamot and aine allowance</t>
  </si>
  <si>
    <t>11/25/2024</t>
  </si>
  <si>
    <t>ulam rice revel bar</t>
  </si>
  <si>
    <t>11/24/2024</t>
  </si>
  <si>
    <t>rice egg ulam</t>
  </si>
  <si>
    <t>reese's</t>
  </si>
  <si>
    <t>tokwa</t>
  </si>
  <si>
    <t>from Aine</t>
  </si>
  <si>
    <t>from 13th month</t>
  </si>
  <si>
    <t>chicken breast</t>
  </si>
  <si>
    <t>11/23/2024</t>
  </si>
  <si>
    <t>sakay jeep</t>
  </si>
  <si>
    <t>mantika at iba pa</t>
  </si>
  <si>
    <t>aine pamasahe</t>
  </si>
  <si>
    <t>11/22/2024</t>
  </si>
  <si>
    <t>punta grandshop (divimall)</t>
  </si>
  <si>
    <t>punta walter</t>
  </si>
  <si>
    <t>uwi centennial</t>
  </si>
  <si>
    <t>studio picture 1x1 12pcs</t>
  </si>
  <si>
    <t>Avamist Nasal Spray</t>
  </si>
  <si>
    <t>bazaar taho</t>
  </si>
  <si>
    <t>11/21/2024</t>
  </si>
  <si>
    <t>1 tray medium egg</t>
  </si>
  <si>
    <t>ulam rice banana</t>
  </si>
  <si>
    <t>11/20/2024</t>
  </si>
  <si>
    <t>egg rice resse's</t>
  </si>
  <si>
    <t>rice reese's</t>
  </si>
  <si>
    <t>11/19/2024</t>
  </si>
  <si>
    <t>rice lumpia togue</t>
  </si>
  <si>
    <t>rice egg reese's</t>
  </si>
  <si>
    <t>11/18/2024</t>
  </si>
  <si>
    <t>egg chicken rice</t>
  </si>
  <si>
    <t>bigas 6kg</t>
  </si>
  <si>
    <t>11/17/2024</t>
  </si>
  <si>
    <t>gulay for nilaga and tokwa</t>
  </si>
  <si>
    <t>pizza ni alona</t>
  </si>
  <si>
    <t>pichi pichi</t>
  </si>
  <si>
    <t>11/16/2024</t>
  </si>
  <si>
    <t>rent meralco water due</t>
  </si>
  <si>
    <t>KFC payment savings</t>
  </si>
  <si>
    <t>cellphone loan</t>
  </si>
  <si>
    <t>ulam rice resses</t>
  </si>
  <si>
    <t>11/15/2024</t>
  </si>
  <si>
    <t>11/14/2024</t>
  </si>
  <si>
    <t>ulam rice eggpie reeses</t>
  </si>
  <si>
    <t>cookies yema</t>
  </si>
  <si>
    <t>11/13/2024</t>
  </si>
  <si>
    <t>remaining from previous</t>
  </si>
  <si>
    <t>rice ulam</t>
  </si>
  <si>
    <t>rice egg siomai</t>
  </si>
  <si>
    <t>12/14/2024</t>
  </si>
  <si>
    <t>egg rice beng beng</t>
  </si>
  <si>
    <t>3 sachet surf</t>
  </si>
  <si>
    <t>12/13/2024</t>
  </si>
  <si>
    <t>sundo aine</t>
  </si>
  <si>
    <t>san isidro pauwi with aine</t>
  </si>
  <si>
    <t>san isidro pauwi cth</t>
  </si>
  <si>
    <t>delata and vitamilk</t>
  </si>
  <si>
    <t>allowance from aine</t>
  </si>
  <si>
    <t>pocari &amp; gatorade from alfamart</t>
  </si>
  <si>
    <t>papunta global</t>
  </si>
  <si>
    <t>pauwi cth</t>
  </si>
  <si>
    <t>papunta pabalik walter</t>
  </si>
  <si>
    <t>income from aine</t>
  </si>
  <si>
    <t>lazada budget</t>
  </si>
  <si>
    <t>gamot alona dengue</t>
  </si>
  <si>
    <t>2 pcs glue</t>
  </si>
  <si>
    <t>nata de4 coco bote</t>
  </si>
  <si>
    <t>peanut butter big</t>
  </si>
  <si>
    <t>royal 1.5, neubake tasty and gummy</t>
  </si>
  <si>
    <t>pamasko sa basurero</t>
  </si>
  <si>
    <t>budget from Aine</t>
  </si>
  <si>
    <t>paracetamol Aine and Yrriane</t>
  </si>
  <si>
    <t>talbos ng kamote</t>
  </si>
  <si>
    <t>pa global</t>
  </si>
  <si>
    <t>facemask and sanrio card</t>
  </si>
  <si>
    <t>pocari, off lotion, soya secretz, etc</t>
  </si>
  <si>
    <t>apple grapes</t>
  </si>
  <si>
    <t>banana orange</t>
  </si>
  <si>
    <t>tokwa 5 pcs</t>
  </si>
  <si>
    <t>to global</t>
  </si>
  <si>
    <t>meryenda kwek kwek</t>
  </si>
  <si>
    <t>pauwi centennial</t>
  </si>
  <si>
    <t>aine budget</t>
  </si>
  <si>
    <t>pork tapa 1 &amp; half rice</t>
  </si>
  <si>
    <t>egg half rice</t>
  </si>
  <si>
    <t>pauwi from citimal</t>
  </si>
  <si>
    <t>bangus rice</t>
  </si>
  <si>
    <t>pancit egg</t>
  </si>
  <si>
    <t>egg pie</t>
  </si>
  <si>
    <t>Nivea deodorant</t>
  </si>
  <si>
    <t>mantika 1 bote</t>
  </si>
  <si>
    <t>to crossing</t>
  </si>
  <si>
    <t>to borland tanauan</t>
  </si>
  <si>
    <t>to sm calamba from borland</t>
  </si>
  <si>
    <t>pellet gun with bala panregalo</t>
  </si>
  <si>
    <t>ulam namin</t>
  </si>
  <si>
    <t>jeep pa san isidro</t>
  </si>
  <si>
    <t>1 tray egg medium</t>
  </si>
  <si>
    <t>egg tapa rice</t>
  </si>
  <si>
    <t>11/30/2024</t>
  </si>
  <si>
    <t>siopao rice</t>
  </si>
  <si>
    <t>pamasahe to crossing</t>
  </si>
  <si>
    <t>11/29/2024</t>
  </si>
  <si>
    <t>pamasahe to halang</t>
  </si>
  <si>
    <t>pagibig loyalty card</t>
  </si>
  <si>
    <t>jeep to SM</t>
  </si>
  <si>
    <t>Gatorade</t>
  </si>
  <si>
    <t>Taho</t>
  </si>
  <si>
    <t>papunta pabalik SM calamba</t>
  </si>
  <si>
    <t>pauwi CTH</t>
  </si>
  <si>
    <t>papunta CAVS wonderland</t>
  </si>
  <si>
    <t>baril barilan palaruan</t>
  </si>
  <si>
    <t>CAVS train 4 people</t>
  </si>
  <si>
    <t>CAVS carousel 3 people</t>
  </si>
  <si>
    <t>tricycle CAVS to CTH - overprice</t>
  </si>
  <si>
    <t>internet converge</t>
  </si>
  <si>
    <t>sunlife Ryan insurance</t>
  </si>
  <si>
    <t>ambag sa swimming</t>
  </si>
  <si>
    <t>speaker</t>
  </si>
  <si>
    <t>kutsinta</t>
  </si>
  <si>
    <t>meryenda</t>
  </si>
  <si>
    <t>papunta walter</t>
  </si>
  <si>
    <t>kain siomai mga bata</t>
  </si>
  <si>
    <t>endorsement letter from CTH</t>
  </si>
  <si>
    <t>buko pandan juice</t>
  </si>
  <si>
    <t>ice cream</t>
  </si>
  <si>
    <t>smart load</t>
  </si>
  <si>
    <t>xmas bonus</t>
  </si>
  <si>
    <t xml:space="preserve">Insert KFC payment </t>
  </si>
  <si>
    <t>principal</t>
  </si>
  <si>
    <t>Insert 13month 5k</t>
  </si>
  <si>
    <t>grapes</t>
  </si>
  <si>
    <t>1/29/2025</t>
  </si>
  <si>
    <t>orange</t>
  </si>
  <si>
    <t>kiat kiat</t>
  </si>
  <si>
    <t>pinya</t>
  </si>
  <si>
    <t>dalandan</t>
  </si>
  <si>
    <t>lucis long, lucis short and 5 star</t>
  </si>
  <si>
    <t>pamasahe mamatid</t>
  </si>
  <si>
    <t>pamasahe to walter</t>
  </si>
  <si>
    <t>ryan pamasahe back &amp; forth walter</t>
  </si>
  <si>
    <t>display coins</t>
  </si>
  <si>
    <t>papunta festival</t>
  </si>
  <si>
    <t>12/28/2024</t>
  </si>
  <si>
    <t>chowking lunch</t>
  </si>
  <si>
    <t>race kart</t>
  </si>
  <si>
    <t>elfin waves pixie forest</t>
  </si>
  <si>
    <t>elfin waves again</t>
  </si>
  <si>
    <t>token total</t>
  </si>
  <si>
    <t>dairy queen</t>
  </si>
  <si>
    <t>miguilito ice cream</t>
  </si>
  <si>
    <t>pauwi from festival</t>
  </si>
  <si>
    <t>tricycle and budget</t>
  </si>
  <si>
    <t>pechay</t>
  </si>
  <si>
    <t>12/27/2024</t>
  </si>
  <si>
    <t>gulong interior for bike ni Mira</t>
  </si>
  <si>
    <t>labor sa palit interior gulong</t>
  </si>
  <si>
    <t>pamasahe back and gofth</t>
  </si>
  <si>
    <t>jerny siomai</t>
  </si>
  <si>
    <t>electric kettle</t>
  </si>
  <si>
    <t>12/26/2024</t>
  </si>
  <si>
    <t>extension cord heavy duty</t>
  </si>
  <si>
    <t>cable tie</t>
  </si>
  <si>
    <t>pamasahe to global</t>
  </si>
  <si>
    <t>miniso gift to Aine</t>
  </si>
  <si>
    <t>chocolate</t>
  </si>
  <si>
    <t>pamasahe pauwi</t>
  </si>
  <si>
    <t>gift bag</t>
  </si>
  <si>
    <t>tricycle to palao</t>
  </si>
  <si>
    <t>12/25/2024</t>
  </si>
  <si>
    <t>MOJITO</t>
  </si>
  <si>
    <t>blue juice royal longganisa</t>
  </si>
  <si>
    <t>gift from ninong nila Mira at Alona</t>
  </si>
  <si>
    <t>pamasko mama papa and pamankin</t>
  </si>
  <si>
    <t>pauwi sa CTH bahay</t>
  </si>
  <si>
    <t>12/24/2024</t>
  </si>
  <si>
    <t>to mamatid</t>
  </si>
  <si>
    <t>don benito casava cake</t>
  </si>
  <si>
    <t>buko from mamatid 1/2 kg</t>
  </si>
  <si>
    <t>ube halaya</t>
  </si>
  <si>
    <t>san isidro</t>
  </si>
  <si>
    <t>pamasko kay mama neng at bonna</t>
  </si>
  <si>
    <t>grocery for handa sa Xmas</t>
  </si>
  <si>
    <t>isa kilo malagkit</t>
  </si>
  <si>
    <t>to CTH bahay</t>
  </si>
  <si>
    <t>mango 1 kg</t>
  </si>
  <si>
    <t>egg 1 tray medium</t>
  </si>
  <si>
    <t>gulay for handa</t>
  </si>
  <si>
    <t>mernels cake</t>
  </si>
  <si>
    <t>two bagnet lunch unli rice</t>
  </si>
  <si>
    <t>to san isidro</t>
  </si>
  <si>
    <t>gift to mira</t>
  </si>
  <si>
    <t>gift to alona</t>
  </si>
  <si>
    <t>12/21/2024</t>
  </si>
  <si>
    <t>school service payment</t>
  </si>
  <si>
    <t>12/20/2024</t>
  </si>
  <si>
    <t>lazada lock tite</t>
  </si>
  <si>
    <t>hotdog 7 11</t>
  </si>
  <si>
    <t>12/19/2024</t>
  </si>
  <si>
    <t>beef rice</t>
  </si>
  <si>
    <t>12/18/2024</t>
  </si>
  <si>
    <t>Christmas party balik pera, di tuloy</t>
  </si>
  <si>
    <t>back and forth tanauan pamasahe with aine</t>
  </si>
  <si>
    <t>12/17/2024</t>
  </si>
  <si>
    <t>dairy queen medium</t>
  </si>
  <si>
    <t>to citimall</t>
  </si>
  <si>
    <t>cone chocolate</t>
  </si>
  <si>
    <t>chocolate mars and bounty</t>
  </si>
  <si>
    <t>to global f/u check-up</t>
  </si>
  <si>
    <t>12/16/2024</t>
  </si>
  <si>
    <t>yum burger for global</t>
  </si>
  <si>
    <t>pauwi san isidro</t>
  </si>
  <si>
    <t>pugo 18pcs</t>
  </si>
  <si>
    <t>gasul</t>
  </si>
  <si>
    <t>fishball</t>
  </si>
  <si>
    <t>salary ryan</t>
  </si>
  <si>
    <t>12/15/2024</t>
  </si>
  <si>
    <t>remaining from prev</t>
  </si>
  <si>
    <t>to walter</t>
  </si>
  <si>
    <t>gamot sa dengue</t>
  </si>
  <si>
    <t>gulay pugo for chopsuey</t>
  </si>
  <si>
    <t>cheesy long donut</t>
  </si>
  <si>
    <t>half tray egg</t>
  </si>
  <si>
    <t>pocari royal yakult</t>
  </si>
  <si>
    <t>tricycle from CTH to walter</t>
  </si>
  <si>
    <t>pauwi to CTH</t>
  </si>
  <si>
    <t>cp loan 3rd</t>
  </si>
  <si>
    <t>rent and bills payment</t>
  </si>
  <si>
    <t>from aine allowance</t>
  </si>
  <si>
    <t>KFC dividend DEC 2024</t>
  </si>
  <si>
    <t>-relax and calm your mind</t>
  </si>
  <si>
    <t>-improve focus</t>
  </si>
  <si>
    <t>Warm</t>
  </si>
  <si>
    <t>1Hrs</t>
  </si>
  <si>
    <t>23Hrs</t>
  </si>
  <si>
    <t>READING BOOKS / SUMMARY</t>
  </si>
  <si>
    <t>1Hr</t>
  </si>
  <si>
    <t>must be 98+</t>
  </si>
  <si>
    <t>JAN 1 - JAN 15, 2025 - BUDGET</t>
  </si>
  <si>
    <t>pork dish and 1 rice</t>
  </si>
  <si>
    <t>1/14/2025</t>
  </si>
  <si>
    <t>fried chicken, egg and half rice</t>
  </si>
  <si>
    <t>aine biscuit etc.</t>
  </si>
  <si>
    <t>1/13/2025</t>
  </si>
  <si>
    <t>beef 1 rice and bread</t>
  </si>
  <si>
    <t>egg</t>
  </si>
  <si>
    <t>beef mushroom</t>
  </si>
  <si>
    <t>half rice egg</t>
  </si>
  <si>
    <t>pork curry 1 rice</t>
  </si>
  <si>
    <t>egg 1/2 rice</t>
  </si>
  <si>
    <t>for aine allowance</t>
  </si>
  <si>
    <t>pamasahe to mamatid</t>
  </si>
  <si>
    <t>ice cream sa walter</t>
  </si>
  <si>
    <t>4pcs soy secretz</t>
  </si>
  <si>
    <t>pamasahe to bahay sa CTH</t>
  </si>
  <si>
    <t>hotdog TJ regular</t>
  </si>
  <si>
    <t>tocino pampanga 3pcs</t>
  </si>
  <si>
    <t>haircut</t>
  </si>
  <si>
    <t>calamansi bawang</t>
  </si>
  <si>
    <t>sibuyas</t>
  </si>
  <si>
    <t>2kg rice</t>
  </si>
  <si>
    <t>1/2 kg sugar</t>
  </si>
  <si>
    <t>reno for spagetting</t>
  </si>
  <si>
    <t>aine &amp; home allowance</t>
  </si>
  <si>
    <t>pork and 1 &amp; half rice</t>
  </si>
  <si>
    <t>pork menudo and 1 and half rice</t>
  </si>
  <si>
    <t>egg turon half rice</t>
  </si>
  <si>
    <t>beef tapa and 1 and half rice</t>
  </si>
  <si>
    <t>aine bahay allowance</t>
  </si>
  <si>
    <t>one rice</t>
  </si>
  <si>
    <t>additional barya</t>
  </si>
  <si>
    <t>gulay</t>
  </si>
  <si>
    <t>dali grocery</t>
  </si>
  <si>
    <t>1 rice</t>
  </si>
  <si>
    <t>egg and 1/2 rice</t>
  </si>
  <si>
    <t>allowance from Aine</t>
  </si>
  <si>
    <t>pamasahe pasok work (no shuttle)</t>
  </si>
  <si>
    <t>lunch sizling and gulaman</t>
  </si>
  <si>
    <t>rewards kila Mira at Alona</t>
  </si>
  <si>
    <t>pauwi pamasahe from work</t>
  </si>
  <si>
    <t>cp loan 4th included on KFC payment</t>
  </si>
  <si>
    <t>scotch vitamins at lazada</t>
  </si>
  <si>
    <t>carots patatas at sahog sa handa</t>
  </si>
  <si>
    <t>12/30/2024</t>
  </si>
  <si>
    <t>KFC ether expense</t>
  </si>
  <si>
    <t>remaining from Dec. 15-30 cutoff</t>
  </si>
  <si>
    <t>internet</t>
  </si>
  <si>
    <t>takoyaki gulaman</t>
  </si>
  <si>
    <t>Ken personal Principal + tubo</t>
  </si>
  <si>
    <t>JAN 15 - JAN 30, 2025 - BUDGET</t>
  </si>
  <si>
    <t>FEB 1 - FEB 15, 2025 - BUDGET</t>
  </si>
  <si>
    <t>Eat that frog</t>
  </si>
  <si>
    <t>Introduction</t>
  </si>
  <si>
    <t>5a</t>
  </si>
  <si>
    <t>first Night Shift, need to adjust</t>
  </si>
  <si>
    <t xml:space="preserve">ok, still adjusting </t>
  </si>
  <si>
    <t>application</t>
  </si>
  <si>
    <t>Night Shift, need to adjust</t>
  </si>
  <si>
    <t>Unecessary Movement/Delay</t>
  </si>
  <si>
    <t>Late Sleeping/lack of sleep</t>
  </si>
  <si>
    <t>FACEBOOK/SOCIAL MEDIA /SHORT VIDS</t>
  </si>
  <si>
    <t>WASTE TIME / FLYING THOUGHTS /SLOW/RELAX</t>
  </si>
  <si>
    <t>busy sa laundry at bahay</t>
  </si>
  <si>
    <t>change sched. due to nightshift</t>
  </si>
  <si>
    <t>HTML FRAMEWORK</t>
  </si>
  <si>
    <t>To do list with Alarm</t>
  </si>
  <si>
    <t>Expense Tracker</t>
  </si>
  <si>
    <t>Diet Organizer</t>
  </si>
  <si>
    <t>-use timer wher doing unnecessary things</t>
  </si>
  <si>
    <t>-sleep early   12 to 12:30PM noon</t>
  </si>
  <si>
    <t>-don’t be afraid of starting, just start</t>
  </si>
  <si>
    <t>SLEEP SUFFICIENT / SLEEP EARLY</t>
  </si>
  <si>
    <t>chinese new year shutdown</t>
  </si>
  <si>
    <t>NS 1st / PSD</t>
  </si>
  <si>
    <t>Yrriane Baon</t>
  </si>
  <si>
    <t>1/28/2025</t>
  </si>
  <si>
    <t>from aine ATM</t>
  </si>
  <si>
    <t>1/27/2025</t>
  </si>
  <si>
    <t>Evap Cream Condense Gelatine</t>
  </si>
  <si>
    <t>cheese bread 5pcs</t>
  </si>
  <si>
    <t>repolyo half 1 carrots calamasi</t>
  </si>
  <si>
    <t>pugo 10pcs</t>
  </si>
  <si>
    <t>5pcs hotdog</t>
  </si>
  <si>
    <t>mayonaise, green chili &amp; oyster sauce</t>
  </si>
  <si>
    <t>1/26/2025</t>
  </si>
  <si>
    <t>half rice</t>
  </si>
  <si>
    <t>pasalubong gummys</t>
  </si>
  <si>
    <t>1/25/2025</t>
  </si>
  <si>
    <t>baon ulam</t>
  </si>
  <si>
    <t>monggo and half rice</t>
  </si>
  <si>
    <t>1/24/2025</t>
  </si>
  <si>
    <t>mantika</t>
  </si>
  <si>
    <t>aine bili foods</t>
  </si>
  <si>
    <t>1/23/2025</t>
  </si>
  <si>
    <t>cha cha tubo recieved</t>
  </si>
  <si>
    <t>1/22/2025</t>
  </si>
  <si>
    <t>aine 500 withdraw</t>
  </si>
  <si>
    <t>1/21/2025</t>
  </si>
  <si>
    <t>kfc chacha tubo sent</t>
  </si>
  <si>
    <t>1/20/2025</t>
  </si>
  <si>
    <t>Aine allowance</t>
  </si>
  <si>
    <t>1/19/2025</t>
  </si>
  <si>
    <t>symdex for kids</t>
  </si>
  <si>
    <t>from racheal</t>
  </si>
  <si>
    <t>1/18/2025</t>
  </si>
  <si>
    <t>cedula payment</t>
  </si>
  <si>
    <t>xerox cedula</t>
  </si>
  <si>
    <t>1/17/2025</t>
  </si>
  <si>
    <t>kfc shiela principal sent</t>
  </si>
  <si>
    <t>shiela tubo principal</t>
  </si>
  <si>
    <t>aine sent allowance</t>
  </si>
  <si>
    <t>1/16/2025</t>
  </si>
  <si>
    <t>from Aine allowance</t>
  </si>
  <si>
    <t>bigas 6 kg</t>
  </si>
  <si>
    <t>tocino and sweet ham</t>
  </si>
  <si>
    <t>eden cheese and mayo</t>
  </si>
  <si>
    <t>pickles celerio onion garlic etc</t>
  </si>
  <si>
    <t>additional budget from Aine</t>
  </si>
  <si>
    <t>monggo 1 rice</t>
  </si>
  <si>
    <t>Ryan salary</t>
  </si>
  <si>
    <t>1/15/2025</t>
  </si>
  <si>
    <t>jeep to chowking and back</t>
  </si>
  <si>
    <t>chowking chicken and siomai</t>
  </si>
  <si>
    <t>tinapay meryenda</t>
  </si>
  <si>
    <t>pauwi CTH bahay</t>
  </si>
  <si>
    <t>rent sa bahay</t>
  </si>
  <si>
    <t>electric bill</t>
  </si>
  <si>
    <t>water bill</t>
  </si>
  <si>
    <t>from Angelie utang</t>
  </si>
  <si>
    <t>Remaining from previous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</si>
</sst>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₱&quot;#,##0.00;[Red]\-&quot;₱&quot;#,##0.00"/>
    <numFmt numFmtId="164" formatCode="0.0%"/>
    <numFmt numFmtId="165" formatCode="[$₱-464]#,##0.00"/>
    <numFmt numFmtId="166" formatCode="[$₱-3409]#,##0.00"/>
    <numFmt numFmtId="167" formatCode="[$-3409]mmmm\ dd\,\ yyyy;@"/>
  </numFmts>
  <fonts count="5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4D5156"/>
      <name val="Arial"/>
      <family val="2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00B0F0"/>
      <name val="Arial Rounded MT Bold"/>
      <family val="2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Arial"/>
      <family val="2"/>
    </font>
    <font>
      <b/>
      <sz val="22"/>
      <color theme="1"/>
      <name val="Calibri"/>
      <family val="2"/>
      <scheme val="minor"/>
    </font>
    <font>
      <sz val="11"/>
      <color rgb="FFE4E6EB"/>
      <name val="Inherit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555555"/>
      <name val="Calibri"/>
      <family val="2"/>
      <scheme val="minor"/>
    </font>
    <font>
      <sz val="11"/>
      <color rgb="FF00FF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.5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5F60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62EB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28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4" borderId="0" xfId="0" applyFill="1"/>
    <xf numFmtId="0" fontId="2" fillId="2" borderId="2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6" borderId="15" xfId="0" applyFont="1" applyFill="1" applyBorder="1"/>
    <xf numFmtId="0" fontId="5" fillId="6" borderId="18" xfId="0" applyFont="1" applyFill="1" applyBorder="1"/>
    <xf numFmtId="0" fontId="6" fillId="0" borderId="22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13" xfId="0" applyFont="1" applyFill="1" applyBorder="1"/>
    <xf numFmtId="0" fontId="2" fillId="13" borderId="12" xfId="0" applyFont="1" applyFill="1" applyBorder="1"/>
    <xf numFmtId="0" fontId="5" fillId="6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2" borderId="26" xfId="0" applyFont="1" applyFill="1" applyBorder="1"/>
    <xf numFmtId="9" fontId="0" fillId="0" borderId="1" xfId="0" applyNumberFormat="1" applyBorder="1" applyAlignment="1">
      <alignment horizontal="center" vertical="center"/>
    </xf>
    <xf numFmtId="0" fontId="8" fillId="0" borderId="27" xfId="0" applyFont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8" xfId="0" quotePrefix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2" fillId="7" borderId="2" xfId="0" applyFont="1" applyFill="1" applyBorder="1"/>
    <xf numFmtId="0" fontId="0" fillId="14" borderId="3" xfId="0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9" fontId="0" fillId="0" borderId="6" xfId="0" applyNumberFormat="1" applyBorder="1"/>
    <xf numFmtId="0" fontId="2" fillId="6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" fontId="0" fillId="9" borderId="5" xfId="0" applyNumberFormat="1" applyFill="1" applyBorder="1" applyAlignment="1">
      <alignment horizontal="center" vertical="center"/>
    </xf>
    <xf numFmtId="17" fontId="0" fillId="15" borderId="5" xfId="0" applyNumberFormat="1" applyFill="1" applyBorder="1" applyAlignment="1">
      <alignment horizontal="center" vertical="center"/>
    </xf>
    <xf numFmtId="17" fontId="0" fillId="18" borderId="5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7" fontId="0" fillId="5" borderId="5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9" fontId="0" fillId="15" borderId="6" xfId="0" applyNumberFormat="1" applyFill="1" applyBorder="1" applyAlignment="1">
      <alignment horizontal="center" vertical="center"/>
    </xf>
    <xf numFmtId="9" fontId="0" fillId="15" borderId="9" xfId="0" applyNumberForma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14" borderId="7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/>
    <xf numFmtId="0" fontId="0" fillId="14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4" fillId="14" borderId="15" xfId="0" applyFont="1" applyFill="1" applyBorder="1" applyAlignment="1">
      <alignment horizontal="center" vertical="center" wrapText="1"/>
    </xf>
    <xf numFmtId="17" fontId="0" fillId="7" borderId="5" xfId="0" applyNumberFormat="1" applyFill="1" applyBorder="1" applyAlignment="1">
      <alignment horizontal="center" vertical="center"/>
    </xf>
    <xf numFmtId="17" fontId="0" fillId="2" borderId="5" xfId="0" applyNumberFormat="1" applyFill="1" applyBorder="1" applyAlignment="1">
      <alignment horizontal="center" vertical="center"/>
    </xf>
    <xf numFmtId="17" fontId="0" fillId="4" borderId="5" xfId="0" applyNumberFormat="1" applyFill="1" applyBorder="1" applyAlignment="1">
      <alignment horizontal="center" vertical="center"/>
    </xf>
    <xf numFmtId="0" fontId="12" fillId="21" borderId="15" xfId="0" applyFont="1" applyFill="1" applyBorder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19" borderId="1" xfId="0" quotePrefix="1" applyFill="1" applyBorder="1" applyAlignment="1">
      <alignment horizontal="center" vertical="center"/>
    </xf>
    <xf numFmtId="0" fontId="15" fillId="0" borderId="0" xfId="1"/>
    <xf numFmtId="0" fontId="0" fillId="8" borderId="0" xfId="0" applyFill="1"/>
    <xf numFmtId="0" fontId="2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2" fillId="1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" fillId="7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9" fontId="0" fillId="15" borderId="19" xfId="0" applyNumberFormat="1" applyFill="1" applyBorder="1" applyAlignment="1">
      <alignment horizontal="center" vertical="center"/>
    </xf>
    <xf numFmtId="9" fontId="0" fillId="15" borderId="31" xfId="0" applyNumberFormat="1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left" vertical="top"/>
    </xf>
    <xf numFmtId="0" fontId="5" fillId="0" borderId="38" xfId="0" applyFont="1" applyBorder="1"/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14" borderId="4" xfId="0" applyFill="1" applyBorder="1"/>
    <xf numFmtId="0" fontId="0" fillId="2" borderId="5" xfId="0" applyFill="1" applyBorder="1"/>
    <xf numFmtId="0" fontId="0" fillId="14" borderId="6" xfId="0" applyFill="1" applyBorder="1"/>
    <xf numFmtId="167" fontId="0" fillId="12" borderId="1" xfId="0" applyNumberFormat="1" applyFill="1" applyBorder="1" applyAlignment="1">
      <alignment horizontal="center" vertical="center"/>
    </xf>
    <xf numFmtId="167" fontId="0" fillId="19" borderId="1" xfId="0" applyNumberFormat="1" applyFill="1" applyBorder="1" applyAlignment="1">
      <alignment horizontal="center" vertical="center"/>
    </xf>
    <xf numFmtId="167" fontId="0" fillId="22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quotePrefix="1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167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0" fontId="0" fillId="0" borderId="22" xfId="0" applyBorder="1"/>
    <xf numFmtId="0" fontId="0" fillId="0" borderId="18" xfId="0" applyBorder="1"/>
    <xf numFmtId="0" fontId="0" fillId="0" borderId="37" xfId="0" applyFill="1" applyBorder="1"/>
    <xf numFmtId="0" fontId="0" fillId="12" borderId="21" xfId="0" applyFill="1" applyBorder="1" applyAlignment="1">
      <alignment horizontal="center" vertical="center"/>
    </xf>
    <xf numFmtId="0" fontId="19" fillId="14" borderId="0" xfId="0" applyFont="1" applyFill="1" applyAlignment="1">
      <alignment horizontal="left" vertical="center"/>
    </xf>
    <xf numFmtId="0" fontId="0" fillId="0" borderId="2" xfId="0" applyBorder="1"/>
    <xf numFmtId="9" fontId="0" fillId="0" borderId="3" xfId="0" applyNumberFormat="1" applyBorder="1" applyAlignment="1">
      <alignment horizontal="center" vertical="center"/>
    </xf>
    <xf numFmtId="9" fontId="0" fillId="15" borderId="4" xfId="0" applyNumberFormat="1" applyFill="1" applyBorder="1" applyAlignment="1">
      <alignment horizontal="center" vertical="center"/>
    </xf>
    <xf numFmtId="0" fontId="2" fillId="7" borderId="15" xfId="0" applyFont="1" applyFill="1" applyBorder="1"/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21" fillId="14" borderId="0" xfId="0" applyFont="1" applyFill="1"/>
    <xf numFmtId="0" fontId="0" fillId="11" borderId="0" xfId="0" applyFill="1" applyBorder="1"/>
    <xf numFmtId="0" fontId="0" fillId="11" borderId="10" xfId="0" applyFill="1" applyBorder="1"/>
    <xf numFmtId="0" fontId="0" fillId="11" borderId="39" xfId="0" applyFill="1" applyBorder="1"/>
    <xf numFmtId="0" fontId="0" fillId="11" borderId="41" xfId="0" applyFill="1" applyBorder="1"/>
    <xf numFmtId="0" fontId="0" fillId="11" borderId="29" xfId="0" applyFill="1" applyBorder="1"/>
    <xf numFmtId="0" fontId="0" fillId="11" borderId="42" xfId="0" applyFill="1" applyBorder="1"/>
    <xf numFmtId="0" fontId="23" fillId="11" borderId="27" xfId="0" applyFont="1" applyFill="1" applyBorder="1"/>
    <xf numFmtId="0" fontId="23" fillId="11" borderId="10" xfId="0" applyFont="1" applyFill="1" applyBorder="1"/>
    <xf numFmtId="0" fontId="23" fillId="11" borderId="40" xfId="0" applyFont="1" applyFill="1" applyBorder="1"/>
    <xf numFmtId="0" fontId="23" fillId="11" borderId="0" xfId="0" applyFont="1" applyFill="1" applyBorder="1"/>
    <xf numFmtId="0" fontId="23" fillId="11" borderId="28" xfId="0" applyFont="1" applyFill="1" applyBorder="1"/>
    <xf numFmtId="0" fontId="23" fillId="11" borderId="29" xfId="0" applyFont="1" applyFill="1" applyBorder="1"/>
    <xf numFmtId="0" fontId="23" fillId="25" borderId="40" xfId="0" applyFont="1" applyFill="1" applyBorder="1"/>
    <xf numFmtId="0" fontId="23" fillId="25" borderId="0" xfId="0" applyFont="1" applyFill="1" applyBorder="1"/>
    <xf numFmtId="0" fontId="23" fillId="25" borderId="41" xfId="0" applyFont="1" applyFill="1" applyBorder="1"/>
    <xf numFmtId="0" fontId="24" fillId="14" borderId="0" xfId="0" applyFont="1" applyFill="1"/>
    <xf numFmtId="0" fontId="0" fillId="11" borderId="40" xfId="0" applyFill="1" applyBorder="1"/>
    <xf numFmtId="0" fontId="0" fillId="11" borderId="28" xfId="0" applyFill="1" applyBorder="1"/>
    <xf numFmtId="0" fontId="25" fillId="14" borderId="0" xfId="0" applyFont="1" applyFill="1"/>
    <xf numFmtId="0" fontId="3" fillId="0" borderId="0" xfId="0" applyFont="1"/>
    <xf numFmtId="0" fontId="0" fillId="26" borderId="40" xfId="0" applyFill="1" applyBorder="1"/>
    <xf numFmtId="0" fontId="0" fillId="26" borderId="0" xfId="0" applyFill="1" applyBorder="1"/>
    <xf numFmtId="0" fontId="0" fillId="26" borderId="41" xfId="0" applyFill="1" applyBorder="1"/>
    <xf numFmtId="0" fontId="3" fillId="2" borderId="27" xfId="0" applyFont="1" applyFill="1" applyBorder="1"/>
    <xf numFmtId="0" fontId="0" fillId="2" borderId="10" xfId="0" applyFill="1" applyBorder="1"/>
    <xf numFmtId="0" fontId="3" fillId="2" borderId="40" xfId="0" applyFont="1" applyFill="1" applyBorder="1"/>
    <xf numFmtId="0" fontId="0" fillId="2" borderId="0" xfId="0" applyFill="1" applyBorder="1"/>
    <xf numFmtId="0" fontId="20" fillId="15" borderId="33" xfId="0" applyFont="1" applyFill="1" applyBorder="1" applyAlignment="1"/>
    <xf numFmtId="0" fontId="20" fillId="15" borderId="25" xfId="0" applyFont="1" applyFill="1" applyBorder="1" applyAlignment="1"/>
    <xf numFmtId="0" fontId="20" fillId="15" borderId="32" xfId="0" applyFont="1" applyFill="1" applyBorder="1"/>
    <xf numFmtId="0" fontId="0" fillId="0" borderId="0" xfId="0" applyBorder="1"/>
    <xf numFmtId="0" fontId="0" fillId="11" borderId="27" xfId="0" applyFill="1" applyBorder="1" applyAlignment="1">
      <alignment horizontal="left"/>
    </xf>
    <xf numFmtId="0" fontId="0" fillId="11" borderId="27" xfId="0" applyFill="1" applyBorder="1"/>
    <xf numFmtId="0" fontId="0" fillId="0" borderId="0" xfId="0" applyAlignment="1"/>
    <xf numFmtId="0" fontId="2" fillId="2" borderId="34" xfId="0" applyFont="1" applyFill="1" applyBorder="1" applyAlignment="1">
      <alignment horizontal="center" vertical="center"/>
    </xf>
    <xf numFmtId="0" fontId="0" fillId="0" borderId="32" xfId="0" applyBorder="1"/>
    <xf numFmtId="0" fontId="2" fillId="15" borderId="43" xfId="0" applyFon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0" fillId="0" borderId="8" xfId="0" applyBorder="1"/>
    <xf numFmtId="0" fontId="15" fillId="0" borderId="6" xfId="1" applyBorder="1"/>
    <xf numFmtId="0" fontId="3" fillId="13" borderId="2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0" fillId="15" borderId="0" xfId="0" applyFont="1" applyFill="1" applyBorder="1" applyAlignment="1"/>
    <xf numFmtId="0" fontId="0" fillId="0" borderId="0" xfId="0" applyFill="1" applyBorder="1"/>
    <xf numFmtId="0" fontId="0" fillId="11" borderId="40" xfId="0" applyFill="1" applyBorder="1" applyAlignment="1"/>
    <xf numFmtId="0" fontId="30" fillId="15" borderId="27" xfId="0" applyFont="1" applyFill="1" applyBorder="1"/>
    <xf numFmtId="0" fontId="30" fillId="15" borderId="10" xfId="0" applyFont="1" applyFill="1" applyBorder="1"/>
    <xf numFmtId="0" fontId="29" fillId="15" borderId="10" xfId="0" applyFont="1" applyFill="1" applyBorder="1"/>
    <xf numFmtId="0" fontId="30" fillId="15" borderId="40" xfId="0" applyFont="1" applyFill="1" applyBorder="1"/>
    <xf numFmtId="0" fontId="30" fillId="15" borderId="0" xfId="0" applyFont="1" applyFill="1" applyBorder="1"/>
    <xf numFmtId="0" fontId="29" fillId="15" borderId="0" xfId="0" applyFont="1" applyFill="1" applyBorder="1"/>
    <xf numFmtId="0" fontId="30" fillId="15" borderId="28" xfId="0" applyFont="1" applyFill="1" applyBorder="1"/>
    <xf numFmtId="0" fontId="30" fillId="15" borderId="29" xfId="0" applyFont="1" applyFill="1" applyBorder="1"/>
    <xf numFmtId="0" fontId="29" fillId="15" borderId="29" xfId="0" applyFont="1" applyFill="1" applyBorder="1"/>
    <xf numFmtId="9" fontId="0" fillId="0" borderId="8" xfId="0" applyNumberFormat="1" applyBorder="1" applyAlignment="1">
      <alignment horizontal="center" vertical="center"/>
    </xf>
    <xf numFmtId="0" fontId="0" fillId="11" borderId="28" xfId="0" applyFill="1" applyBorder="1" applyAlignment="1"/>
    <xf numFmtId="0" fontId="0" fillId="0" borderId="10" xfId="0" applyBorder="1"/>
    <xf numFmtId="0" fontId="0" fillId="0" borderId="39" xfId="0" applyBorder="1"/>
    <xf numFmtId="0" fontId="0" fillId="0" borderId="20" xfId="0" applyBorder="1"/>
    <xf numFmtId="0" fontId="3" fillId="0" borderId="38" xfId="0" applyFont="1" applyBorder="1"/>
    <xf numFmtId="0" fontId="0" fillId="27" borderId="21" xfId="0" applyFill="1" applyBorder="1"/>
    <xf numFmtId="0" fontId="0" fillId="0" borderId="21" xfId="0" applyBorder="1"/>
    <xf numFmtId="0" fontId="0" fillId="0" borderId="15" xfId="0" applyBorder="1"/>
    <xf numFmtId="0" fontId="0" fillId="0" borderId="17" xfId="0" applyBorder="1"/>
    <xf numFmtId="0" fontId="0" fillId="14" borderId="1" xfId="0" applyFill="1" applyBorder="1"/>
    <xf numFmtId="0" fontId="0" fillId="0" borderId="1" xfId="0" applyFill="1" applyBorder="1"/>
    <xf numFmtId="0" fontId="12" fillId="8" borderId="1" xfId="0" applyFont="1" applyFill="1" applyBorder="1"/>
    <xf numFmtId="0" fontId="0" fillId="17" borderId="1" xfId="0" applyNumberForma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vertical="center"/>
    </xf>
    <xf numFmtId="0" fontId="4" fillId="20" borderId="25" xfId="0" applyFont="1" applyFill="1" applyBorder="1" applyAlignment="1">
      <alignment vertical="center"/>
    </xf>
    <xf numFmtId="0" fontId="5" fillId="12" borderId="24" xfId="0" applyFont="1" applyFill="1" applyBorder="1" applyAlignment="1">
      <alignment horizontal="center" vertical="center"/>
    </xf>
    <xf numFmtId="0" fontId="0" fillId="23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32" fillId="14" borderId="0" xfId="0" quotePrefix="1" applyFont="1" applyFill="1"/>
    <xf numFmtId="0" fontId="33" fillId="14" borderId="0" xfId="0" applyFont="1" applyFill="1"/>
    <xf numFmtId="0" fontId="0" fillId="2" borderId="1" xfId="0" applyFill="1" applyBorder="1"/>
    <xf numFmtId="0" fontId="0" fillId="28" borderId="0" xfId="0" applyFill="1"/>
    <xf numFmtId="0" fontId="9" fillId="18" borderId="17" xfId="0" applyFont="1" applyFill="1" applyBorder="1" applyAlignment="1">
      <alignment horizontal="center" vertical="center" wrapText="1"/>
    </xf>
    <xf numFmtId="0" fontId="9" fillId="18" borderId="18" xfId="0" applyFont="1" applyFill="1" applyBorder="1" applyAlignment="1">
      <alignment horizontal="center" vertical="center" wrapText="1"/>
    </xf>
    <xf numFmtId="0" fontId="9" fillId="18" borderId="15" xfId="0" applyFont="1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9" fillId="5" borderId="1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4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9" fontId="2" fillId="20" borderId="26" xfId="0" applyNumberFormat="1" applyFont="1" applyFill="1" applyBorder="1" applyAlignment="1">
      <alignment horizontal="center" vertical="center"/>
    </xf>
    <xf numFmtId="0" fontId="0" fillId="16" borderId="0" xfId="0" applyFill="1"/>
    <xf numFmtId="0" fontId="0" fillId="16" borderId="40" xfId="0" applyFill="1" applyBorder="1" applyAlignment="1"/>
    <xf numFmtId="0" fontId="34" fillId="21" borderId="1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7" xfId="0" applyBorder="1" applyAlignment="1"/>
    <xf numFmtId="0" fontId="0" fillId="0" borderId="10" xfId="0" applyBorder="1" applyAlignment="1"/>
    <xf numFmtId="0" fontId="0" fillId="0" borderId="39" xfId="0" applyBorder="1" applyAlignment="1"/>
    <xf numFmtId="0" fontId="0" fillId="0" borderId="40" xfId="0" applyBorder="1" applyAlignment="1"/>
    <xf numFmtId="0" fontId="0" fillId="0" borderId="0" xfId="0" applyBorder="1" applyAlignment="1"/>
    <xf numFmtId="0" fontId="0" fillId="0" borderId="41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42" xfId="0" applyBorder="1" applyAlignment="1"/>
    <xf numFmtId="0" fontId="0" fillId="0" borderId="49" xfId="0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8" fillId="15" borderId="3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8" fillId="20" borderId="2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15" borderId="25" xfId="0" applyNumberFormat="1" applyFont="1" applyFill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4" fillId="21" borderId="38" xfId="0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 wrapText="1"/>
    </xf>
    <xf numFmtId="0" fontId="0" fillId="2" borderId="50" xfId="0" applyFill="1" applyBorder="1"/>
    <xf numFmtId="0" fontId="0" fillId="2" borderId="51" xfId="0" applyFill="1" applyBorder="1"/>
    <xf numFmtId="0" fontId="37" fillId="2" borderId="50" xfId="0" applyFont="1" applyFill="1" applyBorder="1" applyAlignment="1">
      <alignment horizontal="center" vertical="center" wrapText="1"/>
    </xf>
    <xf numFmtId="0" fontId="37" fillId="2" borderId="50" xfId="0" applyFont="1" applyFill="1" applyBorder="1" applyAlignment="1">
      <alignment horizontal="center" vertical="center"/>
    </xf>
    <xf numFmtId="0" fontId="38" fillId="2" borderId="51" xfId="0" applyFont="1" applyFill="1" applyBorder="1" applyAlignment="1">
      <alignment horizontal="center" vertical="center" wrapText="1"/>
    </xf>
    <xf numFmtId="167" fontId="0" fillId="32" borderId="1" xfId="0" applyNumberFormat="1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13" fillId="13" borderId="32" xfId="0" applyFont="1" applyFill="1" applyBorder="1" applyAlignment="1">
      <alignment horizontal="center" vertical="center" wrapText="1"/>
    </xf>
    <xf numFmtId="167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quotePrefix="1" applyFill="1" applyBorder="1" applyAlignment="1">
      <alignment horizontal="center" vertical="center"/>
    </xf>
    <xf numFmtId="167" fontId="0" fillId="33" borderId="1" xfId="0" applyNumberFormat="1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23" borderId="45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center" vertical="center"/>
    </xf>
    <xf numFmtId="167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0" fillId="13" borderId="45" xfId="0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52" xfId="0" applyBorder="1" applyAlignment="1">
      <alignment horizontal="left" vertical="center" indent="1"/>
    </xf>
    <xf numFmtId="0" fontId="43" fillId="0" borderId="52" xfId="0" applyFont="1" applyBorder="1" applyAlignment="1">
      <alignment vertical="center"/>
    </xf>
    <xf numFmtId="0" fontId="44" fillId="0" borderId="52" xfId="0" applyFont="1" applyBorder="1" applyAlignment="1">
      <alignment vertical="center"/>
    </xf>
    <xf numFmtId="8" fontId="45" fillId="0" borderId="52" xfId="0" applyNumberFormat="1" applyFont="1" applyBorder="1" applyAlignment="1">
      <alignment horizontal="left" vertical="center" indent="1"/>
    </xf>
    <xf numFmtId="8" fontId="46" fillId="0" borderId="52" xfId="0" applyNumberFormat="1" applyFont="1" applyBorder="1" applyAlignment="1">
      <alignment horizontal="left" vertical="center" indent="1"/>
    </xf>
    <xf numFmtId="8" fontId="46" fillId="0" borderId="44" xfId="0" applyNumberFormat="1" applyFont="1" applyBorder="1" applyAlignment="1">
      <alignment horizontal="left" vertical="center" indent="1"/>
    </xf>
    <xf numFmtId="0" fontId="40" fillId="0" borderId="38" xfId="0" applyFont="1" applyBorder="1" applyAlignment="1">
      <alignment vertical="center"/>
    </xf>
    <xf numFmtId="8" fontId="39" fillId="0" borderId="44" xfId="0" applyNumberFormat="1" applyFont="1" applyBorder="1" applyAlignment="1">
      <alignment vertical="center"/>
    </xf>
    <xf numFmtId="8" fontId="41" fillId="0" borderId="44" xfId="0" applyNumberFormat="1" applyFont="1" applyBorder="1" applyAlignment="1">
      <alignment vertical="center"/>
    </xf>
    <xf numFmtId="0" fontId="0" fillId="17" borderId="26" xfId="0" applyFill="1" applyBorder="1"/>
    <xf numFmtId="0" fontId="0" fillId="28" borderId="38" xfId="0" applyFill="1" applyBorder="1"/>
    <xf numFmtId="0" fontId="40" fillId="0" borderId="27" xfId="0" applyFont="1" applyBorder="1" applyAlignment="1">
      <alignment vertical="center"/>
    </xf>
    <xf numFmtId="8" fontId="39" fillId="0" borderId="28" xfId="0" applyNumberFormat="1" applyFont="1" applyBorder="1" applyAlignment="1">
      <alignment vertical="center"/>
    </xf>
    <xf numFmtId="0" fontId="42" fillId="0" borderId="40" xfId="0" applyFont="1" applyBorder="1" applyAlignment="1">
      <alignment vertical="center"/>
    </xf>
    <xf numFmtId="0" fontId="0" fillId="0" borderId="40" xfId="0" applyBorder="1" applyAlignment="1">
      <alignment horizontal="left" vertical="center" indent="1"/>
    </xf>
    <xf numFmtId="0" fontId="43" fillId="0" borderId="40" xfId="0" applyFont="1" applyBorder="1" applyAlignment="1">
      <alignment vertical="center"/>
    </xf>
    <xf numFmtId="0" fontId="44" fillId="0" borderId="40" xfId="0" applyFont="1" applyBorder="1" applyAlignment="1">
      <alignment vertical="center"/>
    </xf>
    <xf numFmtId="8" fontId="45" fillId="0" borderId="40" xfId="0" applyNumberFormat="1" applyFont="1" applyBorder="1" applyAlignment="1">
      <alignment horizontal="left" vertical="center" indent="1"/>
    </xf>
    <xf numFmtId="8" fontId="46" fillId="0" borderId="40" xfId="0" applyNumberFormat="1" applyFont="1" applyBorder="1" applyAlignment="1">
      <alignment horizontal="left" vertical="center" indent="1"/>
    </xf>
    <xf numFmtId="8" fontId="46" fillId="0" borderId="28" xfId="0" applyNumberFormat="1" applyFont="1" applyBorder="1" applyAlignment="1">
      <alignment horizontal="left" vertical="center" indent="1"/>
    </xf>
    <xf numFmtId="0" fontId="42" fillId="0" borderId="38" xfId="0" applyFont="1" applyBorder="1" applyAlignment="1">
      <alignment vertical="center"/>
    </xf>
    <xf numFmtId="14" fontId="44" fillId="0" borderId="52" xfId="0" applyNumberFormat="1" applyFont="1" applyBorder="1" applyAlignment="1">
      <alignment horizontal="left" vertical="center"/>
    </xf>
    <xf numFmtId="0" fontId="42" fillId="0" borderId="27" xfId="0" applyFont="1" applyBorder="1" applyAlignment="1">
      <alignment vertical="center"/>
    </xf>
    <xf numFmtId="0" fontId="40" fillId="0" borderId="39" xfId="0" applyFont="1" applyBorder="1" applyAlignment="1">
      <alignment vertical="center"/>
    </xf>
    <xf numFmtId="8" fontId="39" fillId="0" borderId="42" xfId="0" applyNumberFormat="1" applyFont="1" applyBorder="1" applyAlignment="1">
      <alignment vertical="center"/>
    </xf>
    <xf numFmtId="8" fontId="41" fillId="0" borderId="42" xfId="0" applyNumberFormat="1" applyFont="1" applyBorder="1" applyAlignment="1">
      <alignment vertical="center"/>
    </xf>
    <xf numFmtId="0" fontId="0" fillId="17" borderId="25" xfId="0" applyFill="1" applyBorder="1"/>
    <xf numFmtId="0" fontId="43" fillId="0" borderId="0" xfId="0" applyFont="1" applyBorder="1" applyAlignment="1">
      <alignment vertical="center"/>
    </xf>
    <xf numFmtId="14" fontId="44" fillId="0" borderId="0" xfId="0" applyNumberFormat="1" applyFont="1" applyBorder="1" applyAlignment="1">
      <alignment vertical="center"/>
    </xf>
    <xf numFmtId="8" fontId="46" fillId="0" borderId="0" xfId="0" applyNumberFormat="1" applyFont="1" applyBorder="1" applyAlignment="1">
      <alignment horizontal="left" vertical="center" indent="1"/>
    </xf>
    <xf numFmtId="8" fontId="45" fillId="0" borderId="0" xfId="0" applyNumberFormat="1" applyFont="1" applyBorder="1" applyAlignment="1">
      <alignment horizontal="left" vertical="center" indent="1"/>
    </xf>
    <xf numFmtId="0" fontId="44" fillId="0" borderId="0" xfId="0" applyFont="1" applyBorder="1" applyAlignment="1">
      <alignment vertical="center"/>
    </xf>
    <xf numFmtId="8" fontId="45" fillId="0" borderId="44" xfId="0" applyNumberFormat="1" applyFont="1" applyBorder="1" applyAlignment="1">
      <alignment horizontal="left" vertical="center" indent="1"/>
    </xf>
    <xf numFmtId="8" fontId="45" fillId="0" borderId="28" xfId="0" applyNumberFormat="1" applyFont="1" applyBorder="1" applyAlignment="1">
      <alignment horizontal="left" vertical="center" indent="1"/>
    </xf>
    <xf numFmtId="14" fontId="44" fillId="0" borderId="40" xfId="0" applyNumberFormat="1" applyFont="1" applyBorder="1" applyAlignment="1">
      <alignment horizontal="left" vertical="center"/>
    </xf>
    <xf numFmtId="0" fontId="43" fillId="0" borderId="40" xfId="0" applyFont="1" applyBorder="1" applyAlignment="1">
      <alignment horizontal="left" vertical="center"/>
    </xf>
    <xf numFmtId="0" fontId="43" fillId="0" borderId="52" xfId="0" applyFont="1" applyBorder="1" applyAlignment="1">
      <alignment horizontal="left" vertical="center"/>
    </xf>
    <xf numFmtId="0" fontId="35" fillId="14" borderId="10" xfId="0" applyFont="1" applyFill="1" applyBorder="1" applyAlignment="1"/>
    <xf numFmtId="0" fontId="35" fillId="14" borderId="29" xfId="0" applyFont="1" applyFill="1" applyBorder="1" applyAlignment="1"/>
    <xf numFmtId="0" fontId="0" fillId="14" borderId="0" xfId="0" applyFill="1" applyBorder="1"/>
    <xf numFmtId="0" fontId="0" fillId="14" borderId="27" xfId="0" applyFill="1" applyBorder="1"/>
    <xf numFmtId="0" fontId="0" fillId="14" borderId="40" xfId="0" applyFill="1" applyBorder="1"/>
    <xf numFmtId="0" fontId="0" fillId="27" borderId="0" xfId="0" applyFill="1"/>
    <xf numFmtId="0" fontId="47" fillId="35" borderId="0" xfId="0" applyFont="1" applyFill="1" applyAlignment="1">
      <alignment horizontal="center" vertical="center"/>
    </xf>
    <xf numFmtId="0" fontId="0" fillId="28" borderId="26" xfId="0" applyFill="1" applyBorder="1"/>
    <xf numFmtId="8" fontId="0" fillId="0" borderId="52" xfId="0" applyNumberFormat="1" applyFont="1" applyBorder="1" applyAlignment="1">
      <alignment vertical="center"/>
    </xf>
    <xf numFmtId="8" fontId="0" fillId="0" borderId="44" xfId="0" applyNumberFormat="1" applyFont="1" applyBorder="1" applyAlignment="1">
      <alignment vertical="center"/>
    </xf>
    <xf numFmtId="0" fontId="40" fillId="0" borderId="52" xfId="0" applyFont="1" applyBorder="1" applyAlignment="1">
      <alignment vertical="center"/>
    </xf>
    <xf numFmtId="0" fontId="0" fillId="17" borderId="26" xfId="0" applyFont="1" applyFill="1" applyBorder="1"/>
    <xf numFmtId="0" fontId="0" fillId="0" borderId="52" xfId="0" applyFont="1" applyBorder="1" applyAlignment="1">
      <alignment horizontal="left" vertical="center" indent="1"/>
    </xf>
    <xf numFmtId="0" fontId="23" fillId="0" borderId="52" xfId="0" applyFont="1" applyBorder="1" applyAlignment="1">
      <alignment vertical="center"/>
    </xf>
    <xf numFmtId="9" fontId="34" fillId="20" borderId="26" xfId="0" applyNumberFormat="1" applyFont="1" applyFill="1" applyBorder="1" applyAlignment="1">
      <alignment horizontal="center" vertical="center"/>
    </xf>
    <xf numFmtId="0" fontId="49" fillId="20" borderId="26" xfId="0" applyNumberFormat="1" applyFont="1" applyFill="1" applyBorder="1" applyAlignment="1">
      <alignment horizontal="center" vertical="center"/>
    </xf>
    <xf numFmtId="10" fontId="47" fillId="20" borderId="26" xfId="0" applyNumberFormat="1" applyFont="1" applyFill="1" applyBorder="1" applyAlignment="1">
      <alignment horizontal="center" vertical="center"/>
    </xf>
    <xf numFmtId="167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11" fillId="14" borderId="27" xfId="0" applyFont="1" applyFill="1" applyBorder="1" applyAlignment="1">
      <alignment horizontal="center"/>
    </xf>
    <xf numFmtId="0" fontId="11" fillId="14" borderId="10" xfId="0" applyFont="1" applyFill="1" applyBorder="1" applyAlignment="1">
      <alignment horizontal="center"/>
    </xf>
    <xf numFmtId="0" fontId="11" fillId="14" borderId="28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18" fillId="23" borderId="0" xfId="0" applyFont="1" applyFill="1" applyAlignment="1">
      <alignment horizontal="center"/>
    </xf>
    <xf numFmtId="0" fontId="5" fillId="6" borderId="29" xfId="0" applyFont="1" applyFill="1" applyBorder="1" applyAlignment="1">
      <alignment horizontal="left"/>
    </xf>
    <xf numFmtId="0" fontId="31" fillId="15" borderId="28" xfId="0" applyFont="1" applyFill="1" applyBorder="1" applyAlignment="1">
      <alignment horizontal="left" wrapText="1"/>
    </xf>
    <xf numFmtId="0" fontId="31" fillId="15" borderId="29" xfId="0" applyFont="1" applyFill="1" applyBorder="1" applyAlignment="1">
      <alignment horizontal="left" wrapText="1"/>
    </xf>
    <xf numFmtId="0" fontId="20" fillId="13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0" fillId="15" borderId="29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left"/>
    </xf>
    <xf numFmtId="167" fontId="4" fillId="2" borderId="32" xfId="0" applyNumberFormat="1" applyFont="1" applyFill="1" applyBorder="1" applyAlignment="1">
      <alignment horizontal="center" vertical="center" wrapText="1"/>
    </xf>
    <xf numFmtId="167" fontId="4" fillId="2" borderId="33" xfId="0" applyNumberFormat="1" applyFont="1" applyFill="1" applyBorder="1" applyAlignment="1">
      <alignment horizontal="center" vertical="center" wrapText="1"/>
    </xf>
    <xf numFmtId="167" fontId="4" fillId="2" borderId="25" xfId="0" applyNumberFormat="1" applyFont="1" applyFill="1" applyBorder="1" applyAlignment="1">
      <alignment horizontal="center" vertical="center" wrapText="1"/>
    </xf>
    <xf numFmtId="167" fontId="34" fillId="30" borderId="32" xfId="0" applyNumberFormat="1" applyFont="1" applyFill="1" applyBorder="1" applyAlignment="1">
      <alignment horizontal="center" vertical="center" wrapText="1"/>
    </xf>
    <xf numFmtId="167" fontId="34" fillId="30" borderId="33" xfId="0" applyNumberFormat="1" applyFont="1" applyFill="1" applyBorder="1" applyAlignment="1">
      <alignment horizontal="center" vertical="center" wrapText="1"/>
    </xf>
    <xf numFmtId="167" fontId="34" fillId="30" borderId="25" xfId="0" applyNumberFormat="1" applyFont="1" applyFill="1" applyBorder="1" applyAlignment="1">
      <alignment horizontal="center" vertical="center" wrapText="1"/>
    </xf>
    <xf numFmtId="167" fontId="34" fillId="29" borderId="32" xfId="0" applyNumberFormat="1" applyFont="1" applyFill="1" applyBorder="1" applyAlignment="1">
      <alignment horizontal="center" vertical="center" wrapText="1"/>
    </xf>
    <xf numFmtId="167" fontId="34" fillId="29" borderId="33" xfId="0" applyNumberFormat="1" applyFont="1" applyFill="1" applyBorder="1" applyAlignment="1">
      <alignment horizontal="center" vertical="center" wrapText="1"/>
    </xf>
    <xf numFmtId="167" fontId="34" fillId="29" borderId="25" xfId="0" applyNumberFormat="1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4" fillId="31" borderId="32" xfId="0" applyFont="1" applyFill="1" applyBorder="1" applyAlignment="1">
      <alignment horizontal="center" vertical="center"/>
    </xf>
    <xf numFmtId="0" fontId="34" fillId="31" borderId="33" xfId="0" applyFont="1" applyFill="1" applyBorder="1" applyAlignment="1">
      <alignment horizontal="center" vertical="center"/>
    </xf>
    <xf numFmtId="0" fontId="34" fillId="31" borderId="25" xfId="0" applyFont="1" applyFill="1" applyBorder="1" applyAlignment="1">
      <alignment horizontal="center" vertical="center"/>
    </xf>
    <xf numFmtId="0" fontId="34" fillId="34" borderId="32" xfId="0" applyFont="1" applyFill="1" applyBorder="1" applyAlignment="1">
      <alignment horizontal="center" vertical="center"/>
    </xf>
    <xf numFmtId="0" fontId="34" fillId="34" borderId="33" xfId="0" applyFont="1" applyFill="1" applyBorder="1" applyAlignment="1">
      <alignment horizontal="center" vertical="center"/>
    </xf>
    <xf numFmtId="0" fontId="34" fillId="34" borderId="25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4" fillId="31" borderId="15" xfId="0" applyFont="1" applyFill="1" applyBorder="1" applyAlignment="1">
      <alignment horizontal="center" vertical="center"/>
    </xf>
    <xf numFmtId="0" fontId="34" fillId="31" borderId="17" xfId="0" applyFont="1" applyFill="1" applyBorder="1" applyAlignment="1">
      <alignment horizontal="center" vertical="center"/>
    </xf>
    <xf numFmtId="0" fontId="34" fillId="31" borderId="18" xfId="0" applyFont="1" applyFill="1" applyBorder="1" applyAlignment="1">
      <alignment horizontal="center" vertical="center"/>
    </xf>
    <xf numFmtId="0" fontId="34" fillId="34" borderId="15" xfId="0" applyFont="1" applyFill="1" applyBorder="1" applyAlignment="1">
      <alignment horizontal="center" vertical="center"/>
    </xf>
    <xf numFmtId="0" fontId="34" fillId="34" borderId="17" xfId="0" applyFont="1" applyFill="1" applyBorder="1" applyAlignment="1">
      <alignment horizontal="center" vertical="center"/>
    </xf>
    <xf numFmtId="0" fontId="34" fillId="34" borderId="18" xfId="0" applyFont="1" applyFill="1" applyBorder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10" fontId="5" fillId="14" borderId="17" xfId="0" applyNumberFormat="1" applyFont="1" applyFill="1" applyBorder="1" applyAlignment="1">
      <alignment horizontal="center" vertical="center" wrapText="1"/>
    </xf>
    <xf numFmtId="10" fontId="5" fillId="14" borderId="18" xfId="0" applyNumberFormat="1" applyFont="1" applyFill="1" applyBorder="1" applyAlignment="1">
      <alignment horizontal="center" vertical="center" wrapText="1"/>
    </xf>
    <xf numFmtId="0" fontId="16" fillId="24" borderId="0" xfId="0" applyFont="1" applyFill="1" applyAlignment="1">
      <alignment horizontal="center" vertical="center"/>
    </xf>
    <xf numFmtId="0" fontId="35" fillId="7" borderId="0" xfId="0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5" fillId="7" borderId="27" xfId="0" applyFont="1" applyFill="1" applyBorder="1" applyAlignment="1">
      <alignment horizontal="center"/>
    </xf>
    <xf numFmtId="0" fontId="35" fillId="7" borderId="10" xfId="0" applyFont="1" applyFill="1" applyBorder="1" applyAlignment="1">
      <alignment horizontal="center"/>
    </xf>
    <xf numFmtId="0" fontId="35" fillId="7" borderId="39" xfId="0" applyFont="1" applyFill="1" applyBorder="1" applyAlignment="1">
      <alignment horizontal="center"/>
    </xf>
    <xf numFmtId="0" fontId="35" fillId="7" borderId="28" xfId="0" applyFont="1" applyFill="1" applyBorder="1" applyAlignment="1">
      <alignment horizontal="center"/>
    </xf>
    <xf numFmtId="0" fontId="35" fillId="7" borderId="29" xfId="0" applyFont="1" applyFill="1" applyBorder="1" applyAlignment="1">
      <alignment horizontal="center"/>
    </xf>
    <xf numFmtId="0" fontId="35" fillId="7" borderId="42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3" fillId="13" borderId="39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19" borderId="32" xfId="0" applyFont="1" applyFill="1" applyBorder="1" applyAlignment="1">
      <alignment horizontal="center" vertical="center"/>
    </xf>
    <xf numFmtId="0" fontId="20" fillId="19" borderId="33" xfId="0" applyFont="1" applyFill="1" applyBorder="1" applyAlignment="1">
      <alignment horizontal="center" vertical="center"/>
    </xf>
    <xf numFmtId="10" fontId="0" fillId="0" borderId="32" xfId="0" applyNumberFormat="1" applyBorder="1" applyAlignment="1">
      <alignment horizontal="center"/>
    </xf>
    <xf numFmtId="10" fontId="0" fillId="0" borderId="33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0" fontId="28" fillId="13" borderId="27" xfId="0" applyFont="1" applyFill="1" applyBorder="1" applyAlignment="1">
      <alignment horizontal="center" vertical="center"/>
    </xf>
    <xf numFmtId="0" fontId="28" fillId="13" borderId="10" xfId="0" applyFont="1" applyFill="1" applyBorder="1" applyAlignment="1">
      <alignment horizontal="center" vertical="center"/>
    </xf>
    <xf numFmtId="0" fontId="28" fillId="13" borderId="39" xfId="0" applyFont="1" applyFill="1" applyBorder="1" applyAlignment="1">
      <alignment horizontal="center" vertical="center"/>
    </xf>
    <xf numFmtId="0" fontId="28" fillId="13" borderId="28" xfId="0" applyFont="1" applyFill="1" applyBorder="1" applyAlignment="1">
      <alignment horizontal="center" vertical="center"/>
    </xf>
    <xf numFmtId="0" fontId="28" fillId="13" borderId="29" xfId="0" applyFont="1" applyFill="1" applyBorder="1" applyAlignment="1">
      <alignment horizontal="center" vertical="center"/>
    </xf>
    <xf numFmtId="0" fontId="28" fillId="13" borderId="4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0" fontId="0" fillId="0" borderId="25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52" fillId="0" borderId="38" xfId="0" applyFont="1" applyBorder="1" applyAlignment="1">
      <alignment horizontal="left" vertical="center" indent="1"/>
    </xf>
    <xf numFmtId="8" fontId="2" fillId="0" borderId="44" xfId="0" applyNumberFormat="1" applyFont="1" applyBorder="1" applyAlignment="1">
      <alignment horizontal="left" vertical="center" indent="1"/>
    </xf>
    <xf numFmtId="0" fontId="48" fillId="0" borderId="40" xfId="0" applyFont="1" applyBorder="1" applyAlignment="1">
      <alignment vertical="center"/>
    </xf>
    <xf numFmtId="0" fontId="0" fillId="0" borderId="40" xfId="0" applyFont="1" applyBorder="1" applyAlignment="1">
      <alignment horizontal="left" vertical="center" indent="1"/>
    </xf>
    <xf numFmtId="0" fontId="23" fillId="0" borderId="40" xfId="0" applyFont="1" applyBorder="1" applyAlignment="1">
      <alignment vertical="center"/>
    </xf>
    <xf numFmtId="0" fontId="23" fillId="0" borderId="40" xfId="0" applyFont="1" applyBorder="1" applyAlignment="1">
      <alignment horizontal="left" vertical="center"/>
    </xf>
    <xf numFmtId="8" fontId="46" fillId="0" borderId="40" xfId="0" applyNumberFormat="1" applyFont="1" applyBorder="1" applyAlignment="1">
      <alignment horizontal="left" vertical="center"/>
    </xf>
    <xf numFmtId="8" fontId="45" fillId="0" borderId="40" xfId="0" applyNumberFormat="1" applyFont="1" applyBorder="1" applyAlignment="1">
      <alignment horizontal="left" vertical="center"/>
    </xf>
    <xf numFmtId="0" fontId="44" fillId="0" borderId="40" xfId="0" applyFont="1" applyBorder="1" applyAlignment="1">
      <alignment horizontal="left" vertical="center"/>
    </xf>
    <xf numFmtId="8" fontId="46" fillId="0" borderId="28" xfId="0" applyNumberFormat="1" applyFont="1" applyBorder="1" applyAlignment="1">
      <alignment horizontal="left" vertical="center"/>
    </xf>
    <xf numFmtId="0" fontId="48" fillId="0" borderId="38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49"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ill>
        <patternFill>
          <bgColor rgb="FF00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FE62EB"/>
      <color rgb="FF00FF00"/>
      <color rgb="FFFFD28F"/>
      <color rgb="FF55F604"/>
      <color rgb="FFFF8585"/>
      <color rgb="FFFF9933"/>
      <color rgb="FFFFA94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46</xdr:row>
      <xdr:rowOff>66675</xdr:rowOff>
    </xdr:from>
    <xdr:to>
      <xdr:col>17</xdr:col>
      <xdr:colOff>446925</xdr:colOff>
      <xdr:row>84</xdr:row>
      <xdr:rowOff>18151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D3AB-0027-450F-959B-15C1D067A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191625"/>
          <a:ext cx="6000000" cy="7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jccreatives.netlify.app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upwork.com/ab/jobs/search/?occupation_uid=104457847614210049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E845-F758-4070-B132-27C475D8252D}">
  <dimension ref="A1:S49"/>
  <sheetViews>
    <sheetView topLeftCell="A4" workbookViewId="0">
      <selection activeCell="E9" sqref="E9"/>
    </sheetView>
  </sheetViews>
  <sheetFormatPr defaultRowHeight="15"/>
  <cols>
    <col min="1" max="1" width="23.7109375" customWidth="1"/>
    <col min="2" max="2" width="35.42578125" style="7" customWidth="1"/>
    <col min="3" max="3" width="9.140625" style="7"/>
    <col min="4" max="4" width="14.42578125" customWidth="1"/>
    <col min="6" max="6" width="16.28515625" customWidth="1"/>
    <col min="8" max="8" width="22.85546875" customWidth="1"/>
    <col min="9" max="9" width="12.5703125" customWidth="1"/>
    <col min="11" max="11" width="22.28515625" customWidth="1"/>
    <col min="12" max="12" width="15.28515625" customWidth="1"/>
    <col min="13" max="13" width="9.140625" customWidth="1"/>
    <col min="14" max="14" width="24.7109375" customWidth="1"/>
    <col min="15" max="15" width="16.28515625" customWidth="1"/>
    <col min="19" max="19" width="14.140625" customWidth="1"/>
  </cols>
  <sheetData>
    <row r="1" spans="1:19" ht="15" customHeight="1">
      <c r="A1" s="433" t="s">
        <v>68</v>
      </c>
      <c r="B1" s="434"/>
      <c r="C1" s="434"/>
      <c r="D1" s="437">
        <v>2025</v>
      </c>
      <c r="E1" s="437"/>
      <c r="F1" s="437"/>
    </row>
    <row r="2" spans="1:19" ht="15.75" customHeight="1" thickBot="1">
      <c r="A2" s="435"/>
      <c r="B2" s="436"/>
      <c r="C2" s="436"/>
      <c r="D2" s="437"/>
      <c r="E2" s="437"/>
      <c r="F2" s="437"/>
    </row>
    <row r="3" spans="1:19" ht="6.75" customHeight="1" thickBot="1"/>
    <row r="4" spans="1:19" ht="15" customHeight="1" thickBot="1">
      <c r="A4" s="137" t="s">
        <v>79</v>
      </c>
      <c r="B4" s="138"/>
      <c r="C4" s="139"/>
      <c r="K4" s="95" t="s">
        <v>164</v>
      </c>
      <c r="L4" s="97" t="s">
        <v>174</v>
      </c>
      <c r="N4" s="95" t="s">
        <v>179</v>
      </c>
      <c r="O4" s="97" t="s">
        <v>174</v>
      </c>
    </row>
    <row r="5" spans="1:19" ht="15" customHeight="1" thickBot="1">
      <c r="A5" s="134" t="s">
        <v>470</v>
      </c>
      <c r="B5" s="135">
        <f>'2025 Habits'!I926</f>
        <v>0.71153846153846156</v>
      </c>
      <c r="C5" s="136">
        <f>B5</f>
        <v>0.71153846153846156</v>
      </c>
      <c r="F5" s="253" t="s">
        <v>446</v>
      </c>
      <c r="G5" s="254"/>
      <c r="H5" s="254"/>
      <c r="I5" s="255"/>
      <c r="K5" s="96" t="s">
        <v>82</v>
      </c>
      <c r="L5" s="72" t="s">
        <v>175</v>
      </c>
      <c r="N5" s="72" t="s">
        <v>180</v>
      </c>
      <c r="O5" s="72" t="s">
        <v>191</v>
      </c>
    </row>
    <row r="6" spans="1:19" ht="15" customHeight="1">
      <c r="A6" s="208" t="s">
        <v>443</v>
      </c>
      <c r="B6" s="135">
        <f>'2025 Habits'!I961</f>
        <v>0.80434782608695654</v>
      </c>
      <c r="C6" s="136">
        <f>B6</f>
        <v>0.80434782608695654</v>
      </c>
      <c r="D6" t="s">
        <v>1095</v>
      </c>
      <c r="F6" s="256" t="s">
        <v>447</v>
      </c>
      <c r="G6" s="257"/>
      <c r="H6" s="257"/>
      <c r="I6" s="258"/>
      <c r="K6" s="96" t="s">
        <v>165</v>
      </c>
      <c r="L6" s="72" t="s">
        <v>176</v>
      </c>
      <c r="N6" s="72" t="s">
        <v>181</v>
      </c>
      <c r="O6" s="72" t="s">
        <v>191</v>
      </c>
    </row>
    <row r="7" spans="1:19" ht="15" customHeight="1">
      <c r="A7" s="50" t="s">
        <v>573</v>
      </c>
      <c r="B7" s="38">
        <f>'Books Reading'!G2</f>
        <v>0.34883720930232559</v>
      </c>
      <c r="C7" s="66">
        <f>Workout!D5</f>
        <v>0</v>
      </c>
      <c r="D7" t="s">
        <v>215</v>
      </c>
      <c r="F7" s="256" t="s">
        <v>448</v>
      </c>
      <c r="G7" s="257"/>
      <c r="H7" s="257"/>
      <c r="I7" s="258"/>
      <c r="K7" s="96" t="s">
        <v>166</v>
      </c>
      <c r="L7" s="72" t="s">
        <v>176</v>
      </c>
      <c r="N7" s="72" t="s">
        <v>182</v>
      </c>
      <c r="O7" s="72" t="s">
        <v>191</v>
      </c>
    </row>
    <row r="8" spans="1:19" ht="15" customHeight="1">
      <c r="A8" s="50" t="s">
        <v>217</v>
      </c>
      <c r="B8" s="38">
        <f>'Books Reading'!F4</f>
        <v>0.34883720930232559</v>
      </c>
      <c r="C8" s="66">
        <f>B8</f>
        <v>0.34883720930232559</v>
      </c>
      <c r="F8" s="256" t="s">
        <v>501</v>
      </c>
      <c r="G8" s="257"/>
      <c r="H8" s="257"/>
      <c r="I8" s="258"/>
      <c r="K8" s="96" t="s">
        <v>167</v>
      </c>
      <c r="L8" s="72" t="s">
        <v>176</v>
      </c>
      <c r="N8" s="72" t="s">
        <v>183</v>
      </c>
      <c r="O8" s="72" t="s">
        <v>191</v>
      </c>
    </row>
    <row r="9" spans="1:19" ht="15" customHeight="1">
      <c r="A9" s="50" t="s">
        <v>574</v>
      </c>
      <c r="B9" s="46">
        <f>'Deliverate Practice'!B3</f>
        <v>0.84946236559139787</v>
      </c>
      <c r="C9" s="66">
        <f>B9</f>
        <v>0.84946236559139787</v>
      </c>
      <c r="F9" s="256" t="s">
        <v>449</v>
      </c>
      <c r="G9" s="257"/>
      <c r="H9" s="257"/>
      <c r="I9" s="258"/>
      <c r="K9" s="96" t="s">
        <v>177</v>
      </c>
      <c r="L9" s="72" t="s">
        <v>176</v>
      </c>
      <c r="N9" s="72" t="s">
        <v>184</v>
      </c>
      <c r="O9" s="72" t="s">
        <v>191</v>
      </c>
    </row>
    <row r="10" spans="1:19" ht="15" customHeight="1" thickBot="1">
      <c r="A10" s="51" t="s">
        <v>575</v>
      </c>
      <c r="B10" s="85">
        <f>Client!B3</f>
        <v>0.87096774193548387</v>
      </c>
      <c r="C10" s="66">
        <f>B10</f>
        <v>0.87096774193548387</v>
      </c>
      <c r="F10" s="256" t="s">
        <v>444</v>
      </c>
      <c r="G10" s="257"/>
      <c r="H10" s="257"/>
      <c r="I10" s="258"/>
      <c r="K10" s="96" t="s">
        <v>178</v>
      </c>
      <c r="L10" s="72" t="s">
        <v>176</v>
      </c>
      <c r="N10" s="72" t="s">
        <v>185</v>
      </c>
      <c r="O10" s="72" t="s">
        <v>191</v>
      </c>
    </row>
    <row r="11" spans="1:19" ht="15" customHeight="1" thickBot="1">
      <c r="F11" s="256" t="s">
        <v>445</v>
      </c>
      <c r="G11" s="257"/>
      <c r="H11" s="257"/>
      <c r="I11" s="258"/>
    </row>
    <row r="12" spans="1:19" ht="15" customHeight="1">
      <c r="A12" s="48" t="s">
        <v>80</v>
      </c>
      <c r="B12" s="49"/>
      <c r="C12" s="65"/>
      <c r="F12" s="256" t="s">
        <v>451</v>
      </c>
      <c r="G12" s="257"/>
      <c r="H12" s="257"/>
      <c r="I12" s="258"/>
    </row>
    <row r="13" spans="1:19" ht="15" customHeight="1">
      <c r="A13" s="50" t="s">
        <v>81</v>
      </c>
      <c r="B13" s="38">
        <v>0.9</v>
      </c>
      <c r="C13" s="66">
        <f>B13</f>
        <v>0.9</v>
      </c>
      <c r="D13" s="94"/>
      <c r="F13" s="256" t="s">
        <v>452</v>
      </c>
      <c r="G13" s="257"/>
      <c r="H13" s="257"/>
      <c r="I13" s="258"/>
      <c r="L13" s="156" t="s">
        <v>266</v>
      </c>
      <c r="M13" s="156"/>
      <c r="N13" s="156"/>
      <c r="O13" s="156"/>
      <c r="P13" s="156"/>
      <c r="Q13" s="156"/>
      <c r="R13" s="156"/>
      <c r="S13" s="156"/>
    </row>
    <row r="14" spans="1:19" ht="15" customHeight="1" thickBot="1">
      <c r="A14" s="50" t="s">
        <v>83</v>
      </c>
      <c r="B14" s="5">
        <v>0.9</v>
      </c>
      <c r="C14" s="66">
        <f t="shared" ref="C14:C22" si="0">B14</f>
        <v>0.9</v>
      </c>
      <c r="D14" s="94"/>
      <c r="F14" s="259" t="s">
        <v>450</v>
      </c>
      <c r="G14" s="260"/>
      <c r="H14" s="260"/>
      <c r="I14" s="261"/>
      <c r="L14" s="156" t="s">
        <v>267</v>
      </c>
      <c r="M14" s="156"/>
      <c r="N14" s="156"/>
      <c r="O14" s="156"/>
      <c r="P14" s="156"/>
      <c r="Q14" s="156"/>
      <c r="R14" s="156"/>
      <c r="S14" s="156"/>
    </row>
    <row r="15" spans="1:19" ht="15" customHeight="1">
      <c r="A15" s="50" t="s">
        <v>84</v>
      </c>
      <c r="B15" s="5">
        <v>0.7</v>
      </c>
      <c r="C15" s="66">
        <f t="shared" si="0"/>
        <v>0.7</v>
      </c>
      <c r="D15" s="91"/>
      <c r="L15" s="156" t="s">
        <v>268</v>
      </c>
      <c r="M15" s="156"/>
      <c r="N15" s="156"/>
      <c r="O15" s="156"/>
      <c r="P15" s="156"/>
      <c r="Q15" s="156"/>
      <c r="R15" s="156"/>
      <c r="S15" s="156"/>
    </row>
    <row r="16" spans="1:19" ht="15" customHeight="1">
      <c r="A16" t="s">
        <v>99</v>
      </c>
      <c r="B16" s="38">
        <v>0.35</v>
      </c>
      <c r="C16" s="66">
        <f t="shared" si="0"/>
        <v>0.35</v>
      </c>
      <c r="D16" s="91"/>
      <c r="F16" s="252"/>
      <c r="L16" s="156" t="s">
        <v>269</v>
      </c>
      <c r="M16" s="156"/>
      <c r="N16" s="156"/>
      <c r="O16" s="156"/>
      <c r="P16" s="156"/>
      <c r="Q16" s="156"/>
      <c r="R16" s="156"/>
      <c r="S16" s="156"/>
    </row>
    <row r="17" spans="1:19" ht="15" customHeight="1">
      <c r="A17" s="50" t="s">
        <v>96</v>
      </c>
      <c r="B17" s="38">
        <v>0.7</v>
      </c>
      <c r="C17" s="66">
        <f t="shared" si="0"/>
        <v>0.7</v>
      </c>
      <c r="D17" s="91"/>
      <c r="L17" s="156" t="s">
        <v>270</v>
      </c>
      <c r="M17" s="156"/>
      <c r="N17" s="156"/>
      <c r="O17" s="156"/>
      <c r="P17" s="156"/>
      <c r="Q17" s="156"/>
      <c r="R17" s="156"/>
      <c r="S17" s="156"/>
    </row>
    <row r="18" spans="1:19" ht="15" customHeight="1">
      <c r="A18" s="50" t="s">
        <v>205</v>
      </c>
      <c r="B18" s="38">
        <v>0.5</v>
      </c>
      <c r="C18" s="66">
        <f t="shared" si="0"/>
        <v>0.5</v>
      </c>
      <c r="D18" s="91"/>
      <c r="L18" s="156" t="s">
        <v>271</v>
      </c>
      <c r="M18" s="156"/>
      <c r="N18" s="156"/>
      <c r="O18" s="156"/>
      <c r="P18" s="156"/>
      <c r="Q18" s="156"/>
      <c r="R18" s="156"/>
      <c r="S18" s="156"/>
    </row>
    <row r="19" spans="1:19" ht="15" customHeight="1">
      <c r="A19" s="50" t="s">
        <v>97</v>
      </c>
      <c r="B19" s="38">
        <v>0.65</v>
      </c>
      <c r="C19" s="66">
        <f t="shared" si="0"/>
        <v>0.65</v>
      </c>
      <c r="D19" s="91"/>
      <c r="G19" s="107"/>
      <c r="H19" s="108"/>
      <c r="I19" s="107"/>
      <c r="J19" s="107"/>
      <c r="L19" s="156" t="s">
        <v>390</v>
      </c>
      <c r="M19" s="156"/>
      <c r="N19" s="156"/>
      <c r="O19" s="156"/>
      <c r="P19" s="156"/>
      <c r="Q19" s="156"/>
      <c r="R19" s="156"/>
      <c r="S19" s="156"/>
    </row>
    <row r="20" spans="1:19" ht="15" customHeight="1">
      <c r="A20" s="50" t="s">
        <v>197</v>
      </c>
      <c r="B20" s="38">
        <v>0.2</v>
      </c>
      <c r="C20" s="66">
        <f t="shared" si="0"/>
        <v>0.2</v>
      </c>
      <c r="D20" s="91"/>
      <c r="G20" s="107"/>
      <c r="H20" s="108"/>
      <c r="I20" s="107"/>
      <c r="J20" s="107"/>
    </row>
    <row r="21" spans="1:19" ht="15" customHeight="1">
      <c r="A21" s="50" t="s">
        <v>98</v>
      </c>
      <c r="B21" s="5"/>
      <c r="C21" s="66">
        <f t="shared" si="0"/>
        <v>0</v>
      </c>
      <c r="G21" s="107"/>
      <c r="H21" s="98" t="s">
        <v>209</v>
      </c>
      <c r="I21" s="97" t="s">
        <v>208</v>
      </c>
      <c r="J21" s="107"/>
      <c r="L21" s="140" t="s">
        <v>240</v>
      </c>
      <c r="M21" s="140"/>
      <c r="N21" s="140"/>
      <c r="O21" s="140"/>
      <c r="P21" s="140"/>
      <c r="Q21" s="140"/>
      <c r="R21" s="140"/>
      <c r="S21" s="140"/>
    </row>
    <row r="22" spans="1:19" ht="15" customHeight="1" thickBot="1">
      <c r="A22" s="50" t="s">
        <v>379</v>
      </c>
      <c r="B22" s="204">
        <v>0.75</v>
      </c>
      <c r="C22" s="67">
        <f t="shared" si="0"/>
        <v>0.75</v>
      </c>
      <c r="G22" s="107"/>
      <c r="H22" s="72" t="s">
        <v>192</v>
      </c>
      <c r="I22" s="110">
        <v>0</v>
      </c>
      <c r="J22" s="107"/>
      <c r="L22" s="140" t="s">
        <v>241</v>
      </c>
      <c r="M22" s="140"/>
      <c r="N22" s="140"/>
      <c r="O22" s="140"/>
      <c r="P22" s="140"/>
      <c r="Q22" s="140"/>
      <c r="R22" s="140"/>
      <c r="S22" s="140"/>
    </row>
    <row r="23" spans="1:19" ht="15" customHeight="1" thickBot="1">
      <c r="G23" s="107"/>
      <c r="H23" s="72" t="s">
        <v>187</v>
      </c>
      <c r="I23" s="110">
        <v>0</v>
      </c>
      <c r="J23" s="107"/>
      <c r="L23" s="140" t="s">
        <v>242</v>
      </c>
      <c r="M23" s="140"/>
      <c r="N23" s="140"/>
      <c r="O23" s="140"/>
      <c r="P23" s="140"/>
      <c r="Q23" s="140"/>
      <c r="R23" s="140"/>
      <c r="S23" s="140"/>
    </row>
    <row r="24" spans="1:19" ht="15" customHeight="1">
      <c r="A24" s="48" t="s">
        <v>82</v>
      </c>
      <c r="B24" s="65"/>
      <c r="C24" s="103"/>
      <c r="D24" s="94"/>
      <c r="G24" s="107"/>
      <c r="H24" s="96" t="s">
        <v>188</v>
      </c>
      <c r="I24" s="110">
        <v>0</v>
      </c>
      <c r="J24" s="107"/>
    </row>
    <row r="25" spans="1:19" ht="15" customHeight="1">
      <c r="A25" s="50" t="s">
        <v>186</v>
      </c>
      <c r="B25" s="106">
        <f>Freelance!C4</f>
        <v>1</v>
      </c>
      <c r="C25" s="104">
        <f>B25</f>
        <v>1</v>
      </c>
      <c r="D25" s="91"/>
      <c r="G25" s="107"/>
      <c r="H25" s="96" t="s">
        <v>189</v>
      </c>
      <c r="I25" s="110">
        <v>0</v>
      </c>
      <c r="J25" s="107"/>
      <c r="L25" s="133" t="s">
        <v>221</v>
      </c>
      <c r="M25" s="9"/>
      <c r="N25" s="9"/>
      <c r="O25" s="9"/>
      <c r="P25" s="9"/>
      <c r="Q25" s="9"/>
      <c r="R25" s="9"/>
      <c r="S25" s="9"/>
    </row>
    <row r="26" spans="1:19" ht="15" customHeight="1">
      <c r="A26" s="50" t="s">
        <v>101</v>
      </c>
      <c r="B26" s="106">
        <f>'Web Dev'!B1</f>
        <v>1</v>
      </c>
      <c r="C26" s="104">
        <f t="shared" ref="C26:C28" si="1">B26</f>
        <v>1</v>
      </c>
      <c r="G26" s="107"/>
      <c r="H26" s="96" t="s">
        <v>190</v>
      </c>
      <c r="I26" s="110">
        <v>0</v>
      </c>
      <c r="J26" s="107"/>
      <c r="L26" s="133" t="s">
        <v>222</v>
      </c>
      <c r="M26" s="9"/>
      <c r="N26" s="9"/>
      <c r="O26" s="9"/>
      <c r="P26" s="9"/>
      <c r="Q26" s="9"/>
      <c r="R26" s="9"/>
      <c r="S26" s="9"/>
    </row>
    <row r="27" spans="1:19" ht="15" customHeight="1">
      <c r="A27" s="50" t="s">
        <v>95</v>
      </c>
      <c r="B27" s="42">
        <v>0.75</v>
      </c>
      <c r="C27" s="104">
        <f t="shared" si="1"/>
        <v>0.75</v>
      </c>
      <c r="G27" s="107"/>
      <c r="H27" s="96" t="s">
        <v>178</v>
      </c>
      <c r="I27" s="110">
        <v>0</v>
      </c>
      <c r="J27" s="107"/>
      <c r="L27" s="133" t="s">
        <v>223</v>
      </c>
      <c r="M27" s="9"/>
      <c r="N27" s="9"/>
      <c r="O27" s="9"/>
      <c r="P27" s="9"/>
      <c r="Q27" s="9"/>
      <c r="R27" s="9"/>
      <c r="S27" s="9"/>
    </row>
    <row r="28" spans="1:19" ht="15" customHeight="1" thickBot="1">
      <c r="A28" s="51" t="s">
        <v>86</v>
      </c>
      <c r="B28" s="102"/>
      <c r="C28" s="105">
        <f t="shared" si="1"/>
        <v>0</v>
      </c>
      <c r="G28" s="107"/>
      <c r="H28" s="96" t="s">
        <v>207</v>
      </c>
      <c r="I28" s="110">
        <v>0</v>
      </c>
      <c r="J28" s="107"/>
      <c r="L28" s="133" t="s">
        <v>224</v>
      </c>
      <c r="M28" s="9"/>
      <c r="N28" s="9"/>
      <c r="O28" s="9"/>
      <c r="P28" s="9"/>
      <c r="Q28" s="9"/>
      <c r="R28" s="9"/>
      <c r="S28" s="9"/>
    </row>
    <row r="29" spans="1:19" ht="15" customHeight="1" thickBot="1">
      <c r="G29" s="107"/>
      <c r="J29" s="107"/>
      <c r="L29" s="133" t="s">
        <v>225</v>
      </c>
      <c r="M29" s="9"/>
      <c r="N29" s="9"/>
      <c r="O29" s="9"/>
      <c r="P29" s="9"/>
      <c r="Q29" s="9"/>
      <c r="R29" s="9"/>
      <c r="S29" s="9"/>
    </row>
    <row r="30" spans="1:19" ht="15" customHeight="1">
      <c r="A30" s="48" t="s">
        <v>104</v>
      </c>
      <c r="B30" s="49"/>
      <c r="C30" s="65"/>
      <c r="D30" s="91"/>
      <c r="G30" s="107"/>
      <c r="H30" s="98" t="s">
        <v>193</v>
      </c>
      <c r="I30" s="16" t="s">
        <v>196</v>
      </c>
      <c r="J30" s="107"/>
      <c r="L30" s="133" t="s">
        <v>226</v>
      </c>
      <c r="M30" s="9"/>
      <c r="N30" s="9"/>
      <c r="O30" s="9"/>
      <c r="P30" s="9"/>
      <c r="Q30" s="9"/>
      <c r="R30" s="9"/>
      <c r="S30" s="9"/>
    </row>
    <row r="31" spans="1:19" ht="15" customHeight="1">
      <c r="A31" s="50" t="s">
        <v>105</v>
      </c>
      <c r="B31" s="46">
        <v>0.5</v>
      </c>
      <c r="C31" s="66">
        <f>B31</f>
        <v>0.5</v>
      </c>
      <c r="D31" s="91"/>
      <c r="G31" s="107"/>
      <c r="H31" s="96" t="s">
        <v>17</v>
      </c>
      <c r="I31" s="111">
        <v>0</v>
      </c>
      <c r="J31" s="107"/>
      <c r="L31" s="133" t="s">
        <v>227</v>
      </c>
      <c r="M31" s="9"/>
      <c r="N31" s="9"/>
      <c r="O31" s="9"/>
      <c r="P31" s="9"/>
      <c r="Q31" s="9"/>
      <c r="R31" s="9"/>
      <c r="S31" s="9"/>
    </row>
    <row r="32" spans="1:19" ht="15" customHeight="1">
      <c r="A32" s="50" t="s">
        <v>85</v>
      </c>
      <c r="B32" s="5"/>
      <c r="C32" s="66">
        <f t="shared" ref="C32:C35" si="2">B32</f>
        <v>0</v>
      </c>
      <c r="D32" s="91"/>
      <c r="G32" s="107"/>
      <c r="H32" s="96" t="s">
        <v>194</v>
      </c>
      <c r="I32" s="111">
        <v>0</v>
      </c>
      <c r="J32" s="107"/>
      <c r="L32" s="133" t="s">
        <v>228</v>
      </c>
      <c r="M32" s="9"/>
      <c r="N32" s="9"/>
      <c r="O32" s="9"/>
      <c r="P32" s="9"/>
      <c r="Q32" s="9"/>
      <c r="R32" s="9"/>
      <c r="S32" s="9"/>
    </row>
    <row r="33" spans="1:19" ht="15" customHeight="1">
      <c r="A33" s="50" t="s">
        <v>82</v>
      </c>
      <c r="B33" s="5"/>
      <c r="C33" s="66">
        <f t="shared" si="2"/>
        <v>0</v>
      </c>
      <c r="D33" s="91"/>
      <c r="G33" s="107"/>
      <c r="H33" s="96" t="s">
        <v>195</v>
      </c>
      <c r="I33" s="111">
        <v>0</v>
      </c>
      <c r="J33" s="107"/>
      <c r="L33" s="133" t="s">
        <v>229</v>
      </c>
      <c r="M33" s="9"/>
      <c r="N33" s="9"/>
      <c r="O33" s="9"/>
      <c r="P33" s="9"/>
      <c r="Q33" s="9"/>
      <c r="R33" s="9"/>
      <c r="S33" s="9"/>
    </row>
    <row r="34" spans="1:19" ht="15" customHeight="1">
      <c r="A34" s="50" t="s">
        <v>106</v>
      </c>
      <c r="B34" s="5"/>
      <c r="C34" s="66">
        <f t="shared" si="2"/>
        <v>0</v>
      </c>
      <c r="G34" s="107"/>
      <c r="H34" s="96" t="s">
        <v>200</v>
      </c>
      <c r="I34" s="111">
        <v>0</v>
      </c>
      <c r="J34" s="107"/>
      <c r="L34" s="133" t="s">
        <v>230</v>
      </c>
      <c r="M34" s="9"/>
      <c r="N34" s="9"/>
      <c r="O34" s="9"/>
      <c r="P34" s="9"/>
      <c r="Q34" s="9"/>
      <c r="R34" s="9"/>
      <c r="S34" s="9"/>
    </row>
    <row r="35" spans="1:19" ht="15" customHeight="1">
      <c r="A35" s="50" t="s">
        <v>168</v>
      </c>
      <c r="B35" s="5"/>
      <c r="C35" s="66">
        <f t="shared" si="2"/>
        <v>0</v>
      </c>
      <c r="G35" s="107"/>
      <c r="H35" s="96" t="s">
        <v>201</v>
      </c>
      <c r="I35" s="111">
        <v>0</v>
      </c>
      <c r="J35" s="107"/>
      <c r="L35" s="133" t="s">
        <v>231</v>
      </c>
      <c r="M35" s="9"/>
      <c r="N35" s="9"/>
      <c r="O35" s="9"/>
      <c r="P35" s="9"/>
      <c r="Q35" s="9"/>
      <c r="R35" s="9"/>
      <c r="S35" s="9"/>
    </row>
    <row r="36" spans="1:19" ht="15" customHeight="1">
      <c r="A36" s="50" t="s">
        <v>198</v>
      </c>
      <c r="B36" s="5"/>
      <c r="C36" s="66">
        <f t="shared" ref="C36:C37" si="3">B36</f>
        <v>0</v>
      </c>
      <c r="G36" s="107"/>
      <c r="H36" s="107"/>
      <c r="I36" s="107"/>
      <c r="J36" s="107"/>
      <c r="L36" s="133" t="s">
        <v>232</v>
      </c>
      <c r="M36" s="9"/>
      <c r="N36" s="9"/>
      <c r="O36" s="9"/>
      <c r="P36" s="9"/>
      <c r="Q36" s="9"/>
      <c r="R36" s="9"/>
      <c r="S36" s="9"/>
    </row>
    <row r="37" spans="1:19" ht="15" customHeight="1" thickBot="1">
      <c r="A37" s="51" t="s">
        <v>199</v>
      </c>
      <c r="B37" s="36"/>
      <c r="C37" s="67">
        <f t="shared" si="3"/>
        <v>0</v>
      </c>
      <c r="G37" s="107"/>
      <c r="H37" s="107"/>
      <c r="I37" s="107"/>
      <c r="J37" s="107"/>
      <c r="L37" s="133" t="s">
        <v>233</v>
      </c>
      <c r="M37" s="9"/>
      <c r="N37" s="9"/>
      <c r="O37" s="9"/>
      <c r="P37" s="9"/>
      <c r="Q37" s="9"/>
      <c r="R37" s="9"/>
      <c r="S37" s="9"/>
    </row>
    <row r="39" spans="1:19" ht="18.75">
      <c r="L39" s="140" t="s">
        <v>291</v>
      </c>
      <c r="M39" s="140"/>
      <c r="N39" s="140"/>
      <c r="O39" s="140"/>
      <c r="P39" s="140"/>
      <c r="Q39" s="140"/>
      <c r="R39" s="140"/>
      <c r="S39" s="140"/>
    </row>
    <row r="40" spans="1:19" ht="18.75">
      <c r="L40" s="140" t="s">
        <v>292</v>
      </c>
      <c r="M40" s="159"/>
      <c r="N40" s="159"/>
      <c r="O40" s="159"/>
      <c r="P40" s="159"/>
      <c r="Q40" s="159"/>
      <c r="R40" s="159"/>
      <c r="S40" s="159"/>
    </row>
    <row r="41" spans="1:19" ht="18.75">
      <c r="L41" s="160"/>
    </row>
    <row r="42" spans="1:19">
      <c r="A42" t="s">
        <v>502</v>
      </c>
      <c r="L42" s="159" t="s">
        <v>386</v>
      </c>
      <c r="M42" s="159"/>
      <c r="N42" s="159"/>
      <c r="O42" s="159"/>
      <c r="P42" s="159"/>
      <c r="Q42" s="159"/>
      <c r="R42" s="159"/>
      <c r="S42" s="159"/>
    </row>
    <row r="43" spans="1:19">
      <c r="A43" t="s">
        <v>509</v>
      </c>
      <c r="L43" s="159" t="s">
        <v>387</v>
      </c>
      <c r="M43" s="159"/>
      <c r="N43" s="159"/>
      <c r="O43" s="159"/>
      <c r="P43" s="159"/>
      <c r="Q43" s="159"/>
      <c r="R43" s="159"/>
      <c r="S43" s="159"/>
    </row>
    <row r="44" spans="1:19">
      <c r="A44" t="s">
        <v>508</v>
      </c>
      <c r="L44" s="159" t="s">
        <v>388</v>
      </c>
      <c r="M44" s="159"/>
      <c r="N44" s="159"/>
      <c r="O44" s="159"/>
      <c r="P44" s="159"/>
      <c r="Q44" s="159"/>
      <c r="R44" s="159"/>
      <c r="S44" s="159"/>
    </row>
    <row r="45" spans="1:19">
      <c r="A45" t="s">
        <v>507</v>
      </c>
      <c r="L45" s="159" t="s">
        <v>389</v>
      </c>
      <c r="M45" s="159"/>
      <c r="N45" s="159"/>
      <c r="O45" s="159"/>
      <c r="P45" s="159"/>
      <c r="Q45" s="159"/>
      <c r="R45" s="159"/>
      <c r="S45" s="159"/>
    </row>
    <row r="46" spans="1:19">
      <c r="A46" t="s">
        <v>506</v>
      </c>
    </row>
    <row r="47" spans="1:19">
      <c r="A47" t="s">
        <v>505</v>
      </c>
    </row>
    <row r="48" spans="1:19">
      <c r="A48" t="s">
        <v>504</v>
      </c>
    </row>
    <row r="49" spans="1:1">
      <c r="A49" t="s">
        <v>503</v>
      </c>
    </row>
  </sheetData>
  <mergeCells count="2">
    <mergeCell ref="A1:C2"/>
    <mergeCell ref="D1:F2"/>
  </mergeCells>
  <conditionalFormatting sqref="B5 B10 B7:B8">
    <cfRule type="dataBar" priority="12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{89619BD2-1C71-4FE8-8068-CB851818CF3D}</x14:id>
        </ext>
      </extLst>
    </cfRule>
  </conditionalFormatting>
  <conditionalFormatting sqref="B9">
    <cfRule type="dataBar" priority="4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{C31806B9-D607-4C67-A0EB-7558B9835F22}</x14:id>
        </ext>
      </extLst>
    </cfRule>
  </conditionalFormatting>
  <conditionalFormatting sqref="B13:B22">
    <cfRule type="dataBar" priority="11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{C0DA3AA7-AF15-435D-B2EC-FF396030C613}</x14:id>
        </ext>
      </extLst>
    </cfRule>
  </conditionalFormatting>
  <conditionalFormatting sqref="B25">
    <cfRule type="dataBar" priority="13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{9A9F4A75-B74F-48FC-A0B4-FF407EB822AE}</x14:id>
        </ext>
      </extLst>
    </cfRule>
  </conditionalFormatting>
  <conditionalFormatting sqref="B26:B28">
    <cfRule type="dataBar" priority="8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{7D5E24DF-4A2A-479E-9C1E-1243CCF97963}</x14:id>
        </ext>
      </extLst>
    </cfRule>
  </conditionalFormatting>
  <conditionalFormatting sqref="B31">
    <cfRule type="dataBar" priority="7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{1CE3A048-1D85-4315-AA33-44608357C902}</x14:id>
        </ext>
      </extLst>
    </cfRule>
  </conditionalFormatting>
  <conditionalFormatting sqref="B32:B34">
    <cfRule type="dataBar" priority="5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{37D122BB-6E05-4C96-A7B1-F8958BDE0B54}</x14:id>
        </ext>
      </extLst>
    </cfRule>
  </conditionalFormatting>
  <conditionalFormatting sqref="C5 C7:C8">
    <cfRule type="cellIs" dxfId="148" priority="10" operator="equal">
      <formula>1</formula>
    </cfRule>
  </conditionalFormatting>
  <conditionalFormatting sqref="C13:C22 C25:C28">
    <cfRule type="cellIs" dxfId="147" priority="9" operator="equal">
      <formula>1</formula>
    </cfRule>
  </conditionalFormatting>
  <conditionalFormatting sqref="C31:C37">
    <cfRule type="cellIs" dxfId="146" priority="6" operator="equal">
      <formula>1</formula>
    </cfRule>
  </conditionalFormatting>
  <conditionalFormatting sqref="C9:C10">
    <cfRule type="cellIs" dxfId="145" priority="3" operator="equal">
      <formula>1</formula>
    </cfRule>
  </conditionalFormatting>
  <conditionalFormatting sqref="B6">
    <cfRule type="dataBar" priority="2">
      <dataBar showValue="0"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{2875CF66-E3FC-44F1-AF03-D7C710B6738C}</x14:id>
        </ext>
      </extLst>
    </cfRule>
  </conditionalFormatting>
  <conditionalFormatting sqref="C6">
    <cfRule type="cellIs" dxfId="144" priority="1" operator="equal">
      <formula>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619BD2-1C71-4FE8-8068-CB851818CF3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 B10 B7:B8</xm:sqref>
        </x14:conditionalFormatting>
        <x14:conditionalFormatting xmlns:xm="http://schemas.microsoft.com/office/excel/2006/main">
          <x14:cfRule type="dataBar" id="{C31806B9-D607-4C67-A0EB-7558B9835F2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C0DA3AA7-AF15-435D-B2EC-FF396030C61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B13:B22</xm:sqref>
        </x14:conditionalFormatting>
        <x14:conditionalFormatting xmlns:xm="http://schemas.microsoft.com/office/excel/2006/main">
          <x14:cfRule type="dataBar" id="{9A9F4A75-B74F-48FC-A0B4-FF407EB822A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B25</xm:sqref>
        </x14:conditionalFormatting>
        <x14:conditionalFormatting xmlns:xm="http://schemas.microsoft.com/office/excel/2006/main">
          <x14:cfRule type="dataBar" id="{7D5E24DF-4A2A-479E-9C1E-1243CCF9796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B26:B28</xm:sqref>
        </x14:conditionalFormatting>
        <x14:conditionalFormatting xmlns:xm="http://schemas.microsoft.com/office/excel/2006/main">
          <x14:cfRule type="dataBar" id="{1CE3A048-1D85-4315-AA33-44608357C90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37D122BB-6E05-4C96-A7B1-F8958BDE0B5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B32:B34</xm:sqref>
        </x14:conditionalFormatting>
        <x14:conditionalFormatting xmlns:xm="http://schemas.microsoft.com/office/excel/2006/main">
          <x14:cfRule type="dataBar" id="{2875CF66-E3FC-44F1-AF03-D7C710B6738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7314-74FF-412A-AA6D-AC9C2974F0D5}">
  <dimension ref="A1:Q372"/>
  <sheetViews>
    <sheetView workbookViewId="0">
      <pane ySplit="4" topLeftCell="A11" activePane="bottomLeft" state="frozen"/>
      <selection pane="bottomLeft" activeCell="G28" sqref="G28"/>
    </sheetView>
  </sheetViews>
  <sheetFormatPr defaultRowHeight="15"/>
  <cols>
    <col min="1" max="1" width="29.42578125" style="7" customWidth="1"/>
    <col min="2" max="2" width="25.85546875" style="7" customWidth="1"/>
    <col min="3" max="3" width="14.140625" style="7" customWidth="1"/>
    <col min="4" max="4" width="19.42578125" style="7" customWidth="1"/>
    <col min="6" max="6" width="27.7109375" customWidth="1"/>
    <col min="7" max="7" width="25.140625" customWidth="1"/>
    <col min="8" max="8" width="11.5703125" customWidth="1"/>
    <col min="9" max="9" width="22.28515625" customWidth="1"/>
    <col min="11" max="11" width="29.85546875" customWidth="1"/>
    <col min="12" max="12" width="20" customWidth="1"/>
    <col min="13" max="13" width="29.7109375" customWidth="1"/>
    <col min="14" max="14" width="12.5703125" customWidth="1"/>
    <col min="15" max="15" width="14.42578125" customWidth="1"/>
    <col min="16" max="16" width="17.7109375" customWidth="1"/>
    <col min="17" max="17" width="28.7109375" customWidth="1"/>
  </cols>
  <sheetData>
    <row r="1" spans="1:17" ht="26.25" customHeight="1" thickBot="1">
      <c r="A1" s="186" t="s">
        <v>218</v>
      </c>
      <c r="B1" s="500">
        <f>SUM(C6:C309)/COUNTA(B6:B309)</f>
        <v>1</v>
      </c>
      <c r="C1" s="500"/>
      <c r="D1" s="501"/>
      <c r="F1" s="186" t="s">
        <v>113</v>
      </c>
      <c r="G1" s="500">
        <f>SUM(H6:H309)/COUNTA(G6:G309)</f>
        <v>0</v>
      </c>
      <c r="H1" s="500"/>
      <c r="I1" s="501"/>
      <c r="K1" s="187" t="s">
        <v>402</v>
      </c>
    </row>
    <row r="2" spans="1:17" ht="15.75" thickBot="1"/>
    <row r="3" spans="1:17" ht="28.5" customHeight="1" thickBot="1">
      <c r="A3" s="190" t="s">
        <v>343</v>
      </c>
      <c r="B3" s="191"/>
    </row>
    <row r="4" spans="1:17" ht="15.75" thickBot="1"/>
    <row r="5" spans="1:17" ht="15.75" thickBot="1">
      <c r="A5" s="87" t="s">
        <v>60</v>
      </c>
      <c r="B5" s="86" t="s">
        <v>206</v>
      </c>
      <c r="C5" s="87" t="s">
        <v>219</v>
      </c>
      <c r="D5" s="88" t="s">
        <v>66</v>
      </c>
      <c r="F5" s="100" t="s">
        <v>60</v>
      </c>
      <c r="G5" s="99" t="s">
        <v>1162</v>
      </c>
      <c r="H5" s="100" t="s">
        <v>220</v>
      </c>
      <c r="I5" s="101" t="s">
        <v>66</v>
      </c>
      <c r="K5" s="182" t="s">
        <v>60</v>
      </c>
      <c r="L5" s="183" t="s">
        <v>348</v>
      </c>
      <c r="M5" s="183" t="s">
        <v>236</v>
      </c>
      <c r="N5" s="183" t="s">
        <v>174</v>
      </c>
      <c r="O5" s="183" t="s">
        <v>352</v>
      </c>
      <c r="P5" s="183" t="s">
        <v>355</v>
      </c>
      <c r="Q5" s="184" t="s">
        <v>359</v>
      </c>
    </row>
    <row r="6" spans="1:17">
      <c r="A6" s="362">
        <v>45658</v>
      </c>
      <c r="B6" s="363" t="s">
        <v>403</v>
      </c>
      <c r="C6" s="363">
        <v>1</v>
      </c>
      <c r="D6" s="363" t="s">
        <v>67</v>
      </c>
      <c r="F6" s="362">
        <v>45658</v>
      </c>
      <c r="G6" s="364" t="s">
        <v>88</v>
      </c>
      <c r="H6" s="364" t="s">
        <v>88</v>
      </c>
      <c r="I6" s="365" t="s">
        <v>406</v>
      </c>
      <c r="K6" s="181">
        <v>45227</v>
      </c>
      <c r="L6" s="115" t="s">
        <v>347</v>
      </c>
      <c r="M6" s="115" t="s">
        <v>351</v>
      </c>
      <c r="N6" s="115" t="s">
        <v>353</v>
      </c>
      <c r="O6" s="115" t="s">
        <v>354</v>
      </c>
      <c r="P6" s="115" t="s">
        <v>358</v>
      </c>
      <c r="Q6" s="115" t="s">
        <v>358</v>
      </c>
    </row>
    <row r="7" spans="1:17">
      <c r="A7" s="362">
        <v>45659</v>
      </c>
      <c r="B7" s="363" t="s">
        <v>403</v>
      </c>
      <c r="C7" s="363">
        <v>1</v>
      </c>
      <c r="D7" s="363" t="s">
        <v>67</v>
      </c>
      <c r="E7" s="215"/>
      <c r="F7" s="362">
        <v>45659</v>
      </c>
      <c r="G7" s="364" t="s">
        <v>88</v>
      </c>
      <c r="H7" s="364" t="s">
        <v>88</v>
      </c>
      <c r="I7" s="365" t="s">
        <v>406</v>
      </c>
      <c r="K7" s="181">
        <v>45288</v>
      </c>
      <c r="L7" s="115" t="s">
        <v>349</v>
      </c>
      <c r="M7" s="115" t="s">
        <v>351</v>
      </c>
      <c r="N7" s="115" t="s">
        <v>353</v>
      </c>
      <c r="O7" s="115" t="s">
        <v>354</v>
      </c>
      <c r="P7" s="115" t="s">
        <v>358</v>
      </c>
      <c r="Q7" s="115" t="s">
        <v>358</v>
      </c>
    </row>
    <row r="8" spans="1:17">
      <c r="A8" s="362">
        <v>45660</v>
      </c>
      <c r="B8" s="363" t="s">
        <v>403</v>
      </c>
      <c r="C8" s="363">
        <v>1</v>
      </c>
      <c r="D8" s="363" t="s">
        <v>67</v>
      </c>
      <c r="E8" s="215"/>
      <c r="F8" s="362">
        <v>45660</v>
      </c>
      <c r="G8" s="364" t="s">
        <v>88</v>
      </c>
      <c r="H8" s="364" t="s">
        <v>88</v>
      </c>
      <c r="I8" s="365" t="s">
        <v>406</v>
      </c>
      <c r="K8" s="181">
        <v>45311</v>
      </c>
      <c r="L8" s="115" t="s">
        <v>350</v>
      </c>
      <c r="M8" s="115" t="s">
        <v>351</v>
      </c>
      <c r="N8" s="115" t="s">
        <v>353</v>
      </c>
      <c r="O8" s="115" t="s">
        <v>356</v>
      </c>
      <c r="P8" s="115" t="s">
        <v>357</v>
      </c>
      <c r="Q8" s="189" t="s">
        <v>360</v>
      </c>
    </row>
    <row r="9" spans="1:17">
      <c r="A9" s="362">
        <v>45661</v>
      </c>
      <c r="B9" s="363" t="s">
        <v>403</v>
      </c>
      <c r="C9" s="363">
        <v>1</v>
      </c>
      <c r="D9" s="363" t="s">
        <v>67</v>
      </c>
      <c r="E9" s="215"/>
      <c r="F9" s="362">
        <v>45661</v>
      </c>
      <c r="G9" s="364" t="s">
        <v>88</v>
      </c>
      <c r="H9" s="364" t="s">
        <v>88</v>
      </c>
      <c r="I9" s="365" t="s">
        <v>406</v>
      </c>
      <c r="K9" s="64"/>
      <c r="L9" s="115" t="s">
        <v>1163</v>
      </c>
      <c r="M9" s="115"/>
      <c r="N9" s="115"/>
      <c r="O9" s="115"/>
      <c r="P9" s="72"/>
      <c r="Q9" s="68"/>
    </row>
    <row r="10" spans="1:17">
      <c r="A10" s="362">
        <v>45662</v>
      </c>
      <c r="B10" s="363" t="s">
        <v>403</v>
      </c>
      <c r="C10" s="363">
        <v>1</v>
      </c>
      <c r="D10" s="363" t="s">
        <v>67</v>
      </c>
      <c r="E10" s="215"/>
      <c r="F10" s="362">
        <v>45662</v>
      </c>
      <c r="G10" s="364" t="s">
        <v>88</v>
      </c>
      <c r="H10" s="364" t="s">
        <v>88</v>
      </c>
      <c r="I10" s="365" t="s">
        <v>406</v>
      </c>
      <c r="K10" s="64"/>
      <c r="L10" s="115" t="s">
        <v>1164</v>
      </c>
      <c r="M10" s="115"/>
      <c r="N10" s="115"/>
      <c r="O10" s="115"/>
      <c r="P10" s="72"/>
      <c r="Q10" s="68"/>
    </row>
    <row r="11" spans="1:17">
      <c r="A11" s="362">
        <v>45663</v>
      </c>
      <c r="B11" s="363" t="s">
        <v>403</v>
      </c>
      <c r="C11" s="363">
        <v>1</v>
      </c>
      <c r="D11" s="363" t="s">
        <v>67</v>
      </c>
      <c r="E11" s="215"/>
      <c r="F11" s="362">
        <v>45663</v>
      </c>
      <c r="G11" s="364" t="s">
        <v>88</v>
      </c>
      <c r="H11" s="364" t="s">
        <v>88</v>
      </c>
      <c r="I11" s="365" t="s">
        <v>406</v>
      </c>
      <c r="K11" s="64"/>
      <c r="L11" s="115" t="s">
        <v>1165</v>
      </c>
      <c r="M11" s="115"/>
      <c r="N11" s="115"/>
      <c r="O11" s="115"/>
      <c r="P11" s="72"/>
      <c r="Q11" s="68"/>
    </row>
    <row r="12" spans="1:17">
      <c r="A12" s="362">
        <v>45664</v>
      </c>
      <c r="B12" s="363" t="s">
        <v>403</v>
      </c>
      <c r="C12" s="363">
        <v>1</v>
      </c>
      <c r="D12" s="363" t="s">
        <v>67</v>
      </c>
      <c r="E12" s="215"/>
      <c r="F12" s="362">
        <v>45664</v>
      </c>
      <c r="G12" s="364" t="s">
        <v>88</v>
      </c>
      <c r="H12" s="364" t="s">
        <v>88</v>
      </c>
      <c r="I12" s="365" t="s">
        <v>406</v>
      </c>
      <c r="K12" s="64"/>
      <c r="L12" s="115"/>
      <c r="M12" s="115"/>
      <c r="N12" s="115"/>
      <c r="O12" s="115"/>
      <c r="P12" s="72"/>
      <c r="Q12" s="68"/>
    </row>
    <row r="13" spans="1:17">
      <c r="A13" s="362">
        <v>45665</v>
      </c>
      <c r="B13" s="363" t="s">
        <v>403</v>
      </c>
      <c r="C13" s="363">
        <v>1</v>
      </c>
      <c r="D13" s="363" t="s">
        <v>67</v>
      </c>
      <c r="E13" s="215"/>
      <c r="F13" s="362">
        <v>45665</v>
      </c>
      <c r="G13" s="364" t="s">
        <v>88</v>
      </c>
      <c r="H13" s="364" t="s">
        <v>88</v>
      </c>
      <c r="I13" s="365" t="s">
        <v>406</v>
      </c>
      <c r="K13" s="64"/>
      <c r="L13" s="115"/>
      <c r="M13" s="115"/>
      <c r="N13" s="115"/>
      <c r="O13" s="115"/>
      <c r="P13" s="72"/>
      <c r="Q13" s="68"/>
    </row>
    <row r="14" spans="1:17">
      <c r="A14" s="362">
        <v>45666</v>
      </c>
      <c r="B14" s="363" t="s">
        <v>403</v>
      </c>
      <c r="C14" s="363">
        <v>1</v>
      </c>
      <c r="D14" s="363" t="s">
        <v>67</v>
      </c>
      <c r="E14" s="215"/>
      <c r="F14" s="362">
        <v>45666</v>
      </c>
      <c r="G14" s="364" t="s">
        <v>88</v>
      </c>
      <c r="H14" s="364" t="s">
        <v>88</v>
      </c>
      <c r="I14" s="365" t="s">
        <v>406</v>
      </c>
      <c r="K14" s="64"/>
      <c r="L14" s="115"/>
      <c r="M14" s="115"/>
      <c r="N14" s="115"/>
      <c r="O14" s="115"/>
      <c r="P14" s="72"/>
      <c r="Q14" s="68"/>
    </row>
    <row r="15" spans="1:17">
      <c r="A15" s="362">
        <v>45667</v>
      </c>
      <c r="B15" s="363" t="s">
        <v>403</v>
      </c>
      <c r="C15" s="363">
        <v>1</v>
      </c>
      <c r="D15" s="363" t="s">
        <v>67</v>
      </c>
      <c r="E15" s="215"/>
      <c r="F15" s="362">
        <v>45667</v>
      </c>
      <c r="G15" s="364" t="s">
        <v>88</v>
      </c>
      <c r="H15" s="364" t="s">
        <v>88</v>
      </c>
      <c r="I15" s="365" t="s">
        <v>406</v>
      </c>
      <c r="K15" s="64"/>
      <c r="L15" s="115"/>
      <c r="M15" s="115"/>
      <c r="N15" s="115"/>
      <c r="O15" s="115"/>
      <c r="P15" s="72"/>
      <c r="Q15" s="68"/>
    </row>
    <row r="16" spans="1:17">
      <c r="A16" s="362">
        <v>45668</v>
      </c>
      <c r="B16" s="363" t="s">
        <v>403</v>
      </c>
      <c r="C16" s="363">
        <v>1</v>
      </c>
      <c r="D16" s="363" t="s">
        <v>67</v>
      </c>
      <c r="E16" s="215"/>
      <c r="F16" s="362">
        <v>45668</v>
      </c>
      <c r="G16" s="364" t="s">
        <v>88</v>
      </c>
      <c r="H16" s="364" t="s">
        <v>88</v>
      </c>
      <c r="I16" s="365" t="s">
        <v>406</v>
      </c>
      <c r="K16" s="64"/>
      <c r="L16" s="115"/>
      <c r="M16" s="115"/>
      <c r="N16" s="115"/>
      <c r="O16" s="115"/>
      <c r="P16" s="72"/>
      <c r="Q16" s="68"/>
    </row>
    <row r="17" spans="1:17" ht="15.75" thickBot="1">
      <c r="A17" s="362">
        <v>45669</v>
      </c>
      <c r="B17" s="363" t="s">
        <v>403</v>
      </c>
      <c r="C17" s="363">
        <v>1</v>
      </c>
      <c r="D17" s="363" t="s">
        <v>67</v>
      </c>
      <c r="E17" s="215"/>
      <c r="F17" s="362">
        <v>45669</v>
      </c>
      <c r="G17" s="364" t="s">
        <v>88</v>
      </c>
      <c r="H17" s="364" t="s">
        <v>88</v>
      </c>
      <c r="I17" s="365" t="s">
        <v>406</v>
      </c>
      <c r="K17" s="185"/>
      <c r="L17" s="36"/>
      <c r="M17" s="36"/>
      <c r="N17" s="36"/>
      <c r="O17" s="36"/>
      <c r="P17" s="188"/>
      <c r="Q17" s="69"/>
    </row>
    <row r="18" spans="1:17">
      <c r="A18" s="362">
        <v>45670</v>
      </c>
      <c r="B18" s="363" t="s">
        <v>403</v>
      </c>
      <c r="C18" s="363">
        <v>1</v>
      </c>
      <c r="D18" s="363" t="s">
        <v>67</v>
      </c>
      <c r="E18" s="215"/>
      <c r="F18" s="362">
        <v>45670</v>
      </c>
      <c r="G18" s="364" t="s">
        <v>88</v>
      </c>
      <c r="H18" s="364" t="s">
        <v>88</v>
      </c>
      <c r="I18" s="365" t="s">
        <v>406</v>
      </c>
    </row>
    <row r="19" spans="1:17">
      <c r="A19" s="362">
        <v>45671</v>
      </c>
      <c r="B19" s="363" t="s">
        <v>403</v>
      </c>
      <c r="C19" s="363">
        <v>1</v>
      </c>
      <c r="D19" s="363" t="s">
        <v>67</v>
      </c>
      <c r="E19" s="215"/>
      <c r="F19" s="362">
        <v>45671</v>
      </c>
      <c r="G19" s="364" t="s">
        <v>88</v>
      </c>
      <c r="H19" s="364" t="s">
        <v>88</v>
      </c>
      <c r="I19" s="365" t="s">
        <v>406</v>
      </c>
    </row>
    <row r="20" spans="1:17">
      <c r="A20" s="362">
        <v>45672</v>
      </c>
      <c r="B20" s="363" t="s">
        <v>403</v>
      </c>
      <c r="C20" s="363">
        <v>1</v>
      </c>
      <c r="D20" s="363" t="s">
        <v>67</v>
      </c>
      <c r="E20" s="215"/>
      <c r="F20" s="362">
        <v>45672</v>
      </c>
      <c r="G20" s="364" t="s">
        <v>88</v>
      </c>
      <c r="H20" s="364" t="s">
        <v>88</v>
      </c>
      <c r="I20" s="365" t="s">
        <v>406</v>
      </c>
    </row>
    <row r="21" spans="1:17">
      <c r="A21" s="362">
        <v>45673</v>
      </c>
      <c r="B21" s="363" t="s">
        <v>403</v>
      </c>
      <c r="C21" s="363">
        <v>1</v>
      </c>
      <c r="D21" s="363" t="s">
        <v>67</v>
      </c>
      <c r="E21" s="215"/>
      <c r="F21" s="362">
        <v>45673</v>
      </c>
      <c r="G21" s="364" t="s">
        <v>88</v>
      </c>
      <c r="H21" s="364" t="s">
        <v>88</v>
      </c>
      <c r="I21" s="365" t="s">
        <v>406</v>
      </c>
    </row>
    <row r="22" spans="1:17">
      <c r="A22" s="362">
        <v>45674</v>
      </c>
      <c r="B22" s="363" t="s">
        <v>403</v>
      </c>
      <c r="C22" s="363">
        <v>1</v>
      </c>
      <c r="D22" s="363" t="s">
        <v>67</v>
      </c>
      <c r="E22" s="215"/>
      <c r="F22" s="362">
        <v>45674</v>
      </c>
      <c r="G22" s="364" t="s">
        <v>88</v>
      </c>
      <c r="H22" s="364" t="s">
        <v>88</v>
      </c>
      <c r="I22" s="365" t="s">
        <v>406</v>
      </c>
    </row>
    <row r="23" spans="1:17">
      <c r="A23" s="362">
        <v>45675</v>
      </c>
      <c r="B23" s="363" t="s">
        <v>403</v>
      </c>
      <c r="C23" s="363">
        <v>1</v>
      </c>
      <c r="D23" s="363" t="s">
        <v>67</v>
      </c>
      <c r="E23" s="215"/>
      <c r="F23" s="362">
        <v>45675</v>
      </c>
      <c r="G23" s="364" t="s">
        <v>88</v>
      </c>
      <c r="H23" s="364" t="s">
        <v>88</v>
      </c>
      <c r="I23" s="365" t="s">
        <v>406</v>
      </c>
    </row>
    <row r="24" spans="1:17">
      <c r="A24" s="362">
        <v>45676</v>
      </c>
      <c r="B24" s="363" t="s">
        <v>403</v>
      </c>
      <c r="C24" s="363">
        <v>1</v>
      </c>
      <c r="D24" s="363" t="s">
        <v>67</v>
      </c>
      <c r="E24" s="215"/>
      <c r="F24" s="362">
        <v>45676</v>
      </c>
      <c r="G24" s="364" t="s">
        <v>88</v>
      </c>
      <c r="H24" s="364" t="s">
        <v>88</v>
      </c>
      <c r="I24" s="365" t="s">
        <v>406</v>
      </c>
    </row>
    <row r="25" spans="1:17">
      <c r="A25" s="362">
        <v>45677</v>
      </c>
      <c r="B25" s="363" t="s">
        <v>403</v>
      </c>
      <c r="C25" s="363">
        <v>1</v>
      </c>
      <c r="D25" s="363" t="s">
        <v>67</v>
      </c>
      <c r="E25" s="215"/>
      <c r="F25" s="362">
        <v>45677</v>
      </c>
      <c r="G25" s="364" t="s">
        <v>88</v>
      </c>
      <c r="H25" s="364" t="s">
        <v>88</v>
      </c>
      <c r="I25" s="365" t="s">
        <v>406</v>
      </c>
    </row>
    <row r="26" spans="1:17">
      <c r="A26" s="362">
        <v>45678</v>
      </c>
      <c r="B26" s="363" t="s">
        <v>403</v>
      </c>
      <c r="C26" s="363">
        <v>1</v>
      </c>
      <c r="D26" s="363" t="s">
        <v>67</v>
      </c>
      <c r="E26" s="215"/>
      <c r="F26" s="362">
        <v>45678</v>
      </c>
      <c r="G26" s="364" t="s">
        <v>88</v>
      </c>
      <c r="H26" s="364" t="s">
        <v>88</v>
      </c>
      <c r="I26" s="365" t="s">
        <v>406</v>
      </c>
    </row>
    <row r="27" spans="1:17">
      <c r="A27" s="362">
        <v>45679</v>
      </c>
      <c r="B27" s="363" t="s">
        <v>403</v>
      </c>
      <c r="C27" s="363">
        <v>1</v>
      </c>
      <c r="D27" s="363" t="s">
        <v>67</v>
      </c>
      <c r="E27" s="215"/>
      <c r="F27" s="362">
        <v>45679</v>
      </c>
      <c r="G27" s="364" t="s">
        <v>88</v>
      </c>
      <c r="H27" s="364" t="s">
        <v>88</v>
      </c>
      <c r="I27" s="365" t="s">
        <v>406</v>
      </c>
    </row>
    <row r="28" spans="1:17">
      <c r="A28" s="362">
        <v>45680</v>
      </c>
      <c r="B28" s="363" t="s">
        <v>403</v>
      </c>
      <c r="C28" s="363">
        <v>1</v>
      </c>
      <c r="D28" s="363" t="s">
        <v>67</v>
      </c>
      <c r="E28" s="215"/>
      <c r="F28" s="362">
        <v>45680</v>
      </c>
      <c r="G28" s="364" t="s">
        <v>88</v>
      </c>
      <c r="H28" s="364" t="s">
        <v>88</v>
      </c>
      <c r="I28" s="365" t="s">
        <v>406</v>
      </c>
    </row>
    <row r="29" spans="1:17">
      <c r="A29" s="362">
        <v>45681</v>
      </c>
      <c r="B29" s="363" t="s">
        <v>403</v>
      </c>
      <c r="C29" s="363">
        <v>1</v>
      </c>
      <c r="D29" s="363" t="s">
        <v>67</v>
      </c>
      <c r="E29" s="215"/>
      <c r="F29" s="362">
        <v>45681</v>
      </c>
      <c r="G29" s="364" t="s">
        <v>88</v>
      </c>
      <c r="H29" s="364" t="s">
        <v>88</v>
      </c>
      <c r="I29" s="365" t="s">
        <v>406</v>
      </c>
    </row>
    <row r="30" spans="1:17">
      <c r="A30" s="362">
        <v>45682</v>
      </c>
      <c r="B30" s="363" t="s">
        <v>403</v>
      </c>
      <c r="C30" s="363">
        <v>1</v>
      </c>
      <c r="D30" s="363" t="s">
        <v>67</v>
      </c>
      <c r="E30" s="215"/>
      <c r="F30" s="362">
        <v>45682</v>
      </c>
      <c r="G30" s="364" t="s">
        <v>88</v>
      </c>
      <c r="H30" s="364" t="s">
        <v>88</v>
      </c>
      <c r="I30" s="365" t="s">
        <v>406</v>
      </c>
    </row>
    <row r="31" spans="1:17">
      <c r="A31" s="362">
        <v>45683</v>
      </c>
      <c r="B31" s="363" t="s">
        <v>403</v>
      </c>
      <c r="C31" s="363">
        <v>1</v>
      </c>
      <c r="D31" s="363" t="s">
        <v>67</v>
      </c>
      <c r="E31" s="215"/>
      <c r="F31" s="362">
        <v>45683</v>
      </c>
      <c r="G31" s="364" t="s">
        <v>88</v>
      </c>
      <c r="H31" s="364" t="s">
        <v>88</v>
      </c>
      <c r="I31" s="365" t="s">
        <v>406</v>
      </c>
    </row>
    <row r="32" spans="1:17">
      <c r="A32" s="362">
        <v>45684</v>
      </c>
      <c r="B32" s="363" t="s">
        <v>403</v>
      </c>
      <c r="C32" s="363">
        <v>1</v>
      </c>
      <c r="D32" s="363" t="s">
        <v>67</v>
      </c>
      <c r="E32" s="215"/>
      <c r="F32" s="362">
        <v>45684</v>
      </c>
      <c r="G32" s="364" t="s">
        <v>88</v>
      </c>
      <c r="H32" s="364" t="s">
        <v>88</v>
      </c>
      <c r="I32" s="365" t="s">
        <v>406</v>
      </c>
    </row>
    <row r="33" spans="1:9">
      <c r="A33" s="362">
        <v>45685</v>
      </c>
      <c r="B33" s="245"/>
      <c r="C33" s="245"/>
      <c r="D33" s="245"/>
      <c r="E33" s="215"/>
      <c r="F33" s="362">
        <v>45685</v>
      </c>
      <c r="G33" s="367"/>
      <c r="H33" s="245"/>
      <c r="I33" s="245"/>
    </row>
    <row r="34" spans="1:9">
      <c r="A34" s="362">
        <v>45686</v>
      </c>
      <c r="B34" s="245"/>
      <c r="C34" s="245"/>
      <c r="D34" s="245"/>
      <c r="E34" s="215"/>
      <c r="F34" s="362">
        <v>45686</v>
      </c>
      <c r="G34" s="367"/>
      <c r="H34" s="245"/>
      <c r="I34" s="245"/>
    </row>
    <row r="35" spans="1:9">
      <c r="A35" s="362">
        <v>45687</v>
      </c>
      <c r="B35" s="245"/>
      <c r="C35" s="245"/>
      <c r="D35" s="245"/>
      <c r="E35" s="215"/>
      <c r="F35" s="362">
        <v>45687</v>
      </c>
      <c r="G35" s="367"/>
      <c r="H35" s="245"/>
      <c r="I35" s="245"/>
    </row>
    <row r="36" spans="1:9">
      <c r="A36" s="362">
        <v>45688</v>
      </c>
      <c r="B36" s="245"/>
      <c r="C36" s="245"/>
      <c r="D36" s="245"/>
      <c r="E36" s="215"/>
      <c r="F36" s="362">
        <v>45688</v>
      </c>
      <c r="G36" s="367"/>
      <c r="H36" s="245"/>
      <c r="I36" s="245"/>
    </row>
    <row r="37" spans="1:9">
      <c r="A37" s="362">
        <v>45689</v>
      </c>
      <c r="B37" s="245"/>
      <c r="C37" s="245"/>
      <c r="D37" s="245"/>
      <c r="E37" s="215"/>
      <c r="F37" s="362">
        <v>45689</v>
      </c>
      <c r="G37" s="367"/>
      <c r="H37" s="245"/>
      <c r="I37" s="245"/>
    </row>
    <row r="38" spans="1:9">
      <c r="A38" s="362">
        <v>45690</v>
      </c>
      <c r="B38" s="245"/>
      <c r="C38" s="245"/>
      <c r="D38" s="245"/>
      <c r="E38" s="215"/>
      <c r="F38" s="362">
        <v>45690</v>
      </c>
      <c r="G38" s="245"/>
      <c r="H38" s="245"/>
      <c r="I38" s="245"/>
    </row>
    <row r="39" spans="1:9">
      <c r="A39" s="362">
        <v>45691</v>
      </c>
      <c r="B39" s="245"/>
      <c r="C39" s="245"/>
      <c r="D39" s="245"/>
      <c r="E39" s="215"/>
      <c r="F39" s="362">
        <v>45691</v>
      </c>
      <c r="G39" s="245"/>
      <c r="H39" s="245"/>
      <c r="I39" s="245"/>
    </row>
    <row r="40" spans="1:9">
      <c r="A40" s="362">
        <v>45692</v>
      </c>
      <c r="B40" s="245"/>
      <c r="C40" s="245"/>
      <c r="D40" s="245"/>
      <c r="E40" s="215"/>
      <c r="F40" s="362">
        <v>45692</v>
      </c>
      <c r="G40" s="245"/>
      <c r="H40" s="245"/>
      <c r="I40" s="245"/>
    </row>
    <row r="41" spans="1:9">
      <c r="A41" s="362">
        <v>45693</v>
      </c>
      <c r="B41" s="245"/>
      <c r="C41" s="245"/>
      <c r="D41" s="245"/>
      <c r="E41" s="215"/>
      <c r="F41" s="362">
        <v>45693</v>
      </c>
      <c r="G41" s="245"/>
      <c r="H41" s="245"/>
      <c r="I41" s="245"/>
    </row>
    <row r="42" spans="1:9">
      <c r="A42" s="362">
        <v>45694</v>
      </c>
      <c r="B42" s="245"/>
      <c r="C42" s="245"/>
      <c r="D42" s="245"/>
      <c r="E42" s="215"/>
      <c r="F42" s="362">
        <v>45694</v>
      </c>
      <c r="G42" s="245"/>
      <c r="H42" s="245"/>
      <c r="I42" s="245"/>
    </row>
    <row r="43" spans="1:9">
      <c r="A43" s="362">
        <v>45695</v>
      </c>
      <c r="B43" s="245"/>
      <c r="C43" s="245"/>
      <c r="D43" s="245"/>
      <c r="E43" s="215"/>
      <c r="F43" s="362">
        <v>45695</v>
      </c>
      <c r="G43" s="245"/>
      <c r="H43" s="245"/>
      <c r="I43" s="245"/>
    </row>
    <row r="44" spans="1:9">
      <c r="A44" s="362">
        <v>45696</v>
      </c>
      <c r="B44" s="367"/>
      <c r="C44" s="245"/>
      <c r="D44" s="245"/>
      <c r="E44" s="215"/>
      <c r="F44" s="362">
        <v>45696</v>
      </c>
      <c r="G44" s="367"/>
      <c r="H44" s="245"/>
      <c r="I44" s="245"/>
    </row>
    <row r="45" spans="1:9">
      <c r="A45" s="362">
        <v>45697</v>
      </c>
      <c r="B45" s="367"/>
      <c r="C45" s="245"/>
      <c r="D45" s="245"/>
      <c r="E45" s="215"/>
      <c r="F45" s="362">
        <v>45697</v>
      </c>
      <c r="G45" s="367"/>
      <c r="H45" s="245"/>
      <c r="I45" s="245"/>
    </row>
    <row r="46" spans="1:9">
      <c r="A46" s="362">
        <v>45698</v>
      </c>
      <c r="B46" s="367"/>
      <c r="C46" s="245"/>
      <c r="D46" s="245"/>
      <c r="E46" s="215"/>
      <c r="F46" s="362">
        <v>45698</v>
      </c>
      <c r="G46" s="367"/>
      <c r="H46" s="245"/>
      <c r="I46" s="245"/>
    </row>
    <row r="47" spans="1:9">
      <c r="A47" s="362">
        <v>45699</v>
      </c>
      <c r="B47" s="367"/>
      <c r="C47" s="245"/>
      <c r="D47" s="245"/>
      <c r="E47" s="215"/>
      <c r="F47" s="362">
        <v>45699</v>
      </c>
      <c r="G47" s="367"/>
      <c r="H47" s="245"/>
      <c r="I47" s="245"/>
    </row>
    <row r="48" spans="1:9">
      <c r="A48" s="362">
        <v>45700</v>
      </c>
      <c r="B48" s="367"/>
      <c r="C48" s="245"/>
      <c r="D48" s="245"/>
      <c r="E48" s="215"/>
      <c r="F48" s="362">
        <v>45700</v>
      </c>
      <c r="G48" s="367"/>
      <c r="H48" s="245"/>
      <c r="I48" s="245"/>
    </row>
    <row r="49" spans="1:9">
      <c r="A49" s="362">
        <v>45701</v>
      </c>
      <c r="B49" s="367"/>
      <c r="C49" s="245"/>
      <c r="D49" s="245"/>
      <c r="E49" s="215"/>
      <c r="F49" s="362">
        <v>45701</v>
      </c>
      <c r="G49" s="367"/>
      <c r="H49" s="245"/>
      <c r="I49" s="245"/>
    </row>
    <row r="50" spans="1:9">
      <c r="A50" s="362">
        <v>45702</v>
      </c>
      <c r="B50" s="367"/>
      <c r="C50" s="245"/>
      <c r="D50" s="245"/>
      <c r="E50" s="215"/>
      <c r="F50" s="362">
        <v>45702</v>
      </c>
      <c r="G50" s="367"/>
      <c r="H50" s="245"/>
      <c r="I50" s="245"/>
    </row>
    <row r="51" spans="1:9">
      <c r="A51" s="362">
        <v>45703</v>
      </c>
      <c r="B51" s="367"/>
      <c r="C51" s="245"/>
      <c r="D51" s="245"/>
      <c r="E51" s="215"/>
      <c r="F51" s="362">
        <v>45703</v>
      </c>
      <c r="G51" s="367"/>
      <c r="H51" s="245"/>
      <c r="I51" s="245"/>
    </row>
    <row r="52" spans="1:9">
      <c r="A52" s="362">
        <v>45704</v>
      </c>
      <c r="B52" s="367"/>
      <c r="C52" s="245"/>
      <c r="D52" s="245"/>
      <c r="E52" s="215"/>
      <c r="F52" s="362">
        <v>45704</v>
      </c>
      <c r="G52" s="367"/>
      <c r="H52" s="245"/>
      <c r="I52" s="245"/>
    </row>
    <row r="53" spans="1:9">
      <c r="A53" s="362">
        <v>45705</v>
      </c>
      <c r="B53" s="367"/>
      <c r="C53" s="245"/>
      <c r="D53" s="245"/>
      <c r="E53" s="215"/>
      <c r="F53" s="362">
        <v>45705</v>
      </c>
      <c r="G53" s="367"/>
      <c r="H53" s="245"/>
      <c r="I53" s="245"/>
    </row>
    <row r="54" spans="1:9">
      <c r="A54" s="362">
        <v>45706</v>
      </c>
      <c r="B54" s="367"/>
      <c r="C54" s="245"/>
      <c r="D54" s="245"/>
      <c r="E54" s="215"/>
      <c r="F54" s="362">
        <v>45706</v>
      </c>
      <c r="G54" s="367"/>
      <c r="H54" s="245"/>
      <c r="I54" s="245"/>
    </row>
    <row r="55" spans="1:9">
      <c r="A55" s="362">
        <v>45707</v>
      </c>
      <c r="B55" s="367"/>
      <c r="C55" s="245"/>
      <c r="D55" s="245"/>
      <c r="E55" s="215"/>
      <c r="F55" s="362">
        <v>45707</v>
      </c>
      <c r="G55" s="367"/>
      <c r="H55" s="245"/>
      <c r="I55" s="245"/>
    </row>
    <row r="56" spans="1:9">
      <c r="A56" s="362">
        <v>45708</v>
      </c>
      <c r="B56" s="367"/>
      <c r="C56" s="245"/>
      <c r="D56" s="245"/>
      <c r="E56" s="215"/>
      <c r="F56" s="362">
        <v>45708</v>
      </c>
      <c r="G56" s="367"/>
      <c r="H56" s="245"/>
      <c r="I56" s="245"/>
    </row>
    <row r="57" spans="1:9">
      <c r="A57" s="362">
        <v>45709</v>
      </c>
      <c r="B57" s="367"/>
      <c r="C57" s="245"/>
      <c r="D57" s="245"/>
      <c r="E57" s="215"/>
      <c r="F57" s="362">
        <v>45709</v>
      </c>
      <c r="G57" s="367"/>
      <c r="H57" s="245"/>
      <c r="I57" s="245"/>
    </row>
    <row r="58" spans="1:9">
      <c r="A58" s="362">
        <v>45710</v>
      </c>
      <c r="B58" s="367"/>
      <c r="C58" s="245"/>
      <c r="D58" s="245"/>
      <c r="E58" s="215"/>
      <c r="F58" s="362">
        <v>45710</v>
      </c>
      <c r="G58" s="367"/>
      <c r="H58" s="245"/>
      <c r="I58" s="245"/>
    </row>
    <row r="59" spans="1:9">
      <c r="A59" s="362">
        <v>45711</v>
      </c>
      <c r="B59" s="367"/>
      <c r="C59" s="245"/>
      <c r="D59" s="245"/>
      <c r="E59" s="215"/>
      <c r="F59" s="362">
        <v>45711</v>
      </c>
      <c r="G59" s="367"/>
      <c r="H59" s="245"/>
      <c r="I59" s="245"/>
    </row>
    <row r="60" spans="1:9">
      <c r="A60" s="362">
        <v>45712</v>
      </c>
      <c r="B60" s="367"/>
      <c r="C60" s="245"/>
      <c r="D60" s="245"/>
      <c r="E60" s="215"/>
      <c r="F60" s="362">
        <v>45712</v>
      </c>
      <c r="G60" s="367"/>
      <c r="H60" s="245"/>
      <c r="I60" s="245"/>
    </row>
    <row r="61" spans="1:9">
      <c r="A61" s="362">
        <v>45713</v>
      </c>
      <c r="B61" s="367"/>
      <c r="C61" s="245"/>
      <c r="D61" s="245"/>
      <c r="E61" s="215"/>
      <c r="F61" s="362">
        <v>45713</v>
      </c>
      <c r="G61" s="367"/>
      <c r="H61" s="245"/>
      <c r="I61" s="245"/>
    </row>
    <row r="62" spans="1:9">
      <c r="A62" s="362">
        <v>45714</v>
      </c>
      <c r="B62" s="367"/>
      <c r="C62" s="245"/>
      <c r="D62" s="245"/>
      <c r="E62" s="215"/>
      <c r="F62" s="362">
        <v>45714</v>
      </c>
      <c r="G62" s="367"/>
      <c r="H62" s="245"/>
      <c r="I62" s="245"/>
    </row>
    <row r="63" spans="1:9">
      <c r="A63" s="362">
        <v>45715</v>
      </c>
      <c r="B63" s="367"/>
      <c r="C63" s="245"/>
      <c r="D63" s="245"/>
      <c r="E63" s="215"/>
      <c r="F63" s="362">
        <v>45715</v>
      </c>
      <c r="G63" s="367"/>
      <c r="H63" s="245"/>
      <c r="I63" s="245"/>
    </row>
    <row r="64" spans="1:9" ht="15.75" thickBot="1">
      <c r="A64" s="362">
        <v>45716</v>
      </c>
      <c r="B64" s="367"/>
      <c r="C64" s="245"/>
      <c r="D64" s="245"/>
      <c r="E64" s="215"/>
      <c r="F64" s="362">
        <v>45716</v>
      </c>
      <c r="G64" s="367"/>
      <c r="H64" s="245"/>
      <c r="I64" s="245"/>
    </row>
    <row r="65" spans="1:11" ht="19.5" thickBot="1">
      <c r="A65" s="362">
        <v>45717</v>
      </c>
      <c r="B65" s="367"/>
      <c r="C65" s="245"/>
      <c r="D65" s="245"/>
      <c r="E65" s="215"/>
      <c r="F65" s="362">
        <v>45717</v>
      </c>
      <c r="G65" s="367"/>
      <c r="H65" s="245"/>
      <c r="I65" s="245"/>
      <c r="J65" s="519" t="s">
        <v>343</v>
      </c>
      <c r="K65" s="520"/>
    </row>
    <row r="66" spans="1:11">
      <c r="A66" s="362">
        <v>45718</v>
      </c>
      <c r="B66" s="367"/>
      <c r="C66" s="245"/>
      <c r="D66" s="245"/>
      <c r="E66" s="215"/>
      <c r="F66" s="362">
        <v>45718</v>
      </c>
      <c r="G66" s="367"/>
      <c r="H66" s="245"/>
      <c r="I66" s="245"/>
    </row>
    <row r="67" spans="1:11">
      <c r="A67" s="362">
        <v>45719</v>
      </c>
      <c r="B67" s="367"/>
      <c r="C67" s="245"/>
      <c r="D67" s="245"/>
      <c r="E67" s="215"/>
      <c r="F67" s="362">
        <v>45719</v>
      </c>
      <c r="G67" s="367"/>
      <c r="H67" s="245"/>
      <c r="I67" s="245"/>
    </row>
    <row r="68" spans="1:11">
      <c r="A68" s="362">
        <v>45720</v>
      </c>
      <c r="B68" s="367"/>
      <c r="C68" s="245"/>
      <c r="D68" s="245"/>
      <c r="E68" s="215"/>
      <c r="F68" s="362">
        <v>45720</v>
      </c>
      <c r="G68" s="367"/>
      <c r="H68" s="245"/>
      <c r="I68" s="245"/>
    </row>
    <row r="69" spans="1:11">
      <c r="A69" s="362">
        <v>45721</v>
      </c>
      <c r="B69" s="367"/>
      <c r="C69" s="245"/>
      <c r="D69" s="245"/>
      <c r="E69" s="215"/>
      <c r="F69" s="362">
        <v>45721</v>
      </c>
      <c r="G69" s="367"/>
      <c r="H69" s="245"/>
      <c r="I69" s="245"/>
    </row>
    <row r="70" spans="1:11">
      <c r="A70" s="362">
        <v>45722</v>
      </c>
      <c r="B70" s="367"/>
      <c r="C70" s="245"/>
      <c r="D70" s="245"/>
      <c r="E70" s="215"/>
      <c r="F70" s="362">
        <v>45722</v>
      </c>
      <c r="G70" s="367"/>
      <c r="H70" s="245"/>
      <c r="I70" s="245"/>
    </row>
    <row r="71" spans="1:11">
      <c r="A71" s="362">
        <v>45723</v>
      </c>
      <c r="B71" s="367"/>
      <c r="C71" s="245"/>
      <c r="D71" s="245"/>
      <c r="E71" s="215"/>
      <c r="F71" s="362">
        <v>45723</v>
      </c>
      <c r="G71" s="367"/>
      <c r="H71" s="245"/>
      <c r="I71" s="245"/>
    </row>
    <row r="72" spans="1:11">
      <c r="A72" s="362">
        <v>45724</v>
      </c>
      <c r="B72" s="367"/>
      <c r="C72" s="245"/>
      <c r="D72" s="245"/>
      <c r="E72" s="215"/>
      <c r="F72" s="362">
        <v>45724</v>
      </c>
      <c r="G72" s="367"/>
      <c r="H72" s="245"/>
      <c r="I72" s="245"/>
    </row>
    <row r="73" spans="1:11">
      <c r="A73" s="362">
        <v>45725</v>
      </c>
      <c r="B73" s="367"/>
      <c r="C73" s="245"/>
      <c r="D73" s="245"/>
      <c r="E73" s="215"/>
      <c r="F73" s="362">
        <v>45725</v>
      </c>
      <c r="G73" s="367"/>
      <c r="H73" s="245"/>
      <c r="I73" s="245"/>
    </row>
    <row r="74" spans="1:11">
      <c r="A74" s="362">
        <v>45726</v>
      </c>
      <c r="B74" s="367"/>
      <c r="C74" s="245"/>
      <c r="D74" s="245"/>
      <c r="E74" s="215"/>
      <c r="F74" s="362">
        <v>45726</v>
      </c>
      <c r="G74" s="367"/>
      <c r="H74" s="245"/>
      <c r="I74" s="245"/>
    </row>
    <row r="75" spans="1:11">
      <c r="A75" s="362">
        <v>45727</v>
      </c>
      <c r="B75" s="367"/>
      <c r="C75" s="245"/>
      <c r="D75" s="245"/>
      <c r="E75" s="215"/>
      <c r="F75" s="362">
        <v>45727</v>
      </c>
      <c r="G75" s="367"/>
      <c r="H75" s="245"/>
      <c r="I75" s="245"/>
    </row>
    <row r="76" spans="1:11">
      <c r="A76" s="362">
        <v>45728</v>
      </c>
      <c r="B76" s="367"/>
      <c r="C76" s="245"/>
      <c r="D76" s="245"/>
      <c r="E76" s="215"/>
      <c r="F76" s="362">
        <v>45728</v>
      </c>
      <c r="G76" s="367"/>
      <c r="H76" s="245"/>
      <c r="I76" s="245"/>
    </row>
    <row r="77" spans="1:11">
      <c r="A77" s="362">
        <v>45729</v>
      </c>
      <c r="B77" s="367"/>
      <c r="C77" s="245"/>
      <c r="D77" s="245"/>
      <c r="E77" s="215"/>
      <c r="F77" s="362">
        <v>45729</v>
      </c>
      <c r="G77" s="367"/>
      <c r="H77" s="245"/>
      <c r="I77" s="245"/>
    </row>
    <row r="78" spans="1:11">
      <c r="A78" s="362">
        <v>45730</v>
      </c>
      <c r="B78" s="367"/>
      <c r="C78" s="245"/>
      <c r="D78" s="245"/>
      <c r="E78" s="215"/>
      <c r="F78" s="362">
        <v>45730</v>
      </c>
      <c r="G78" s="367"/>
      <c r="H78" s="245"/>
      <c r="I78" s="245"/>
    </row>
    <row r="79" spans="1:11">
      <c r="A79" s="362">
        <v>45731</v>
      </c>
      <c r="B79" s="367"/>
      <c r="C79" s="245"/>
      <c r="D79" s="245"/>
      <c r="E79" s="215"/>
      <c r="F79" s="362">
        <v>45731</v>
      </c>
      <c r="G79" s="367"/>
      <c r="H79" s="245"/>
      <c r="I79" s="245"/>
    </row>
    <row r="80" spans="1:11">
      <c r="A80" s="362">
        <v>45732</v>
      </c>
      <c r="B80" s="367"/>
      <c r="C80" s="245"/>
      <c r="D80" s="245"/>
      <c r="E80" s="215"/>
      <c r="F80" s="362">
        <v>45732</v>
      </c>
      <c r="G80" s="367"/>
      <c r="H80" s="245"/>
      <c r="I80" s="245"/>
    </row>
    <row r="81" spans="1:9">
      <c r="A81" s="362">
        <v>45733</v>
      </c>
      <c r="B81" s="367"/>
      <c r="C81" s="245"/>
      <c r="D81" s="245"/>
      <c r="E81" s="215"/>
      <c r="F81" s="362">
        <v>45733</v>
      </c>
      <c r="G81" s="367"/>
      <c r="H81" s="245"/>
      <c r="I81" s="245"/>
    </row>
    <row r="82" spans="1:9">
      <c r="A82" s="362">
        <v>45734</v>
      </c>
      <c r="B82" s="367"/>
      <c r="C82" s="245"/>
      <c r="D82" s="245"/>
      <c r="E82" s="215"/>
      <c r="F82" s="362">
        <v>45734</v>
      </c>
      <c r="G82" s="367"/>
      <c r="H82" s="245"/>
      <c r="I82" s="245"/>
    </row>
    <row r="83" spans="1:9">
      <c r="A83" s="362">
        <v>45735</v>
      </c>
      <c r="B83" s="367"/>
      <c r="C83" s="245"/>
      <c r="D83" s="245"/>
      <c r="E83" s="215"/>
      <c r="F83" s="362">
        <v>45735</v>
      </c>
      <c r="G83" s="367"/>
      <c r="H83" s="245"/>
      <c r="I83" s="245"/>
    </row>
    <row r="84" spans="1:9">
      <c r="A84" s="362">
        <v>45736</v>
      </c>
      <c r="B84" s="367"/>
      <c r="C84" s="245"/>
      <c r="D84" s="245"/>
      <c r="E84" s="215"/>
      <c r="F84" s="362">
        <v>45736</v>
      </c>
      <c r="G84" s="367"/>
      <c r="H84" s="245"/>
      <c r="I84" s="245"/>
    </row>
    <row r="85" spans="1:9">
      <c r="A85" s="362">
        <v>45737</v>
      </c>
      <c r="B85" s="367"/>
      <c r="C85" s="245"/>
      <c r="D85" s="245"/>
      <c r="E85" s="215"/>
      <c r="F85" s="362">
        <v>45737</v>
      </c>
      <c r="G85" s="367"/>
      <c r="H85" s="245"/>
      <c r="I85" s="245"/>
    </row>
    <row r="86" spans="1:9">
      <c r="A86" s="362">
        <v>45738</v>
      </c>
      <c r="B86" s="367"/>
      <c r="C86" s="245"/>
      <c r="D86" s="245"/>
      <c r="E86" s="215"/>
      <c r="F86" s="362">
        <v>45738</v>
      </c>
      <c r="G86" s="367"/>
      <c r="H86" s="245"/>
      <c r="I86" s="245"/>
    </row>
    <row r="87" spans="1:9">
      <c r="A87" s="362">
        <v>45739</v>
      </c>
      <c r="B87" s="367"/>
      <c r="C87" s="245"/>
      <c r="D87" s="245"/>
      <c r="E87" s="215"/>
      <c r="F87" s="362">
        <v>45739</v>
      </c>
      <c r="G87" s="367"/>
      <c r="H87" s="245"/>
      <c r="I87" s="245"/>
    </row>
    <row r="88" spans="1:9">
      <c r="A88" s="362">
        <v>45740</v>
      </c>
      <c r="B88" s="367"/>
      <c r="C88" s="245"/>
      <c r="D88" s="245"/>
      <c r="E88" s="215"/>
      <c r="F88" s="362">
        <v>45740</v>
      </c>
      <c r="G88" s="367"/>
      <c r="H88" s="245"/>
      <c r="I88" s="245"/>
    </row>
    <row r="89" spans="1:9">
      <c r="A89" s="362">
        <v>45741</v>
      </c>
      <c r="B89" s="367"/>
      <c r="C89" s="245"/>
      <c r="D89" s="245"/>
      <c r="E89" s="215"/>
      <c r="F89" s="362">
        <v>45741</v>
      </c>
      <c r="G89" s="367"/>
      <c r="H89" s="245"/>
      <c r="I89" s="245"/>
    </row>
    <row r="90" spans="1:9">
      <c r="A90" s="362">
        <v>45742</v>
      </c>
      <c r="B90" s="367"/>
      <c r="C90" s="245"/>
      <c r="D90" s="245"/>
      <c r="E90" s="215"/>
      <c r="F90" s="362">
        <v>45742</v>
      </c>
      <c r="G90" s="367"/>
      <c r="H90" s="245"/>
      <c r="I90" s="245"/>
    </row>
    <row r="91" spans="1:9">
      <c r="A91" s="362">
        <v>45743</v>
      </c>
      <c r="B91" s="367"/>
      <c r="C91" s="245"/>
      <c r="D91" s="245"/>
      <c r="E91" s="215"/>
      <c r="F91" s="362">
        <v>45743</v>
      </c>
      <c r="G91" s="367"/>
      <c r="H91" s="245"/>
      <c r="I91" s="245"/>
    </row>
    <row r="92" spans="1:9">
      <c r="A92" s="362">
        <v>45744</v>
      </c>
      <c r="B92" s="368"/>
      <c r="C92" s="368"/>
      <c r="D92" s="245"/>
      <c r="E92" s="215"/>
      <c r="F92" s="362">
        <v>45744</v>
      </c>
      <c r="G92" s="368"/>
      <c r="H92" s="368"/>
      <c r="I92" s="245"/>
    </row>
    <row r="93" spans="1:9">
      <c r="A93" s="362">
        <v>45745</v>
      </c>
      <c r="B93" s="367"/>
      <c r="C93" s="245"/>
      <c r="D93" s="245"/>
      <c r="E93" s="215"/>
      <c r="F93" s="362">
        <v>45745</v>
      </c>
      <c r="G93" s="367"/>
      <c r="H93" s="245"/>
      <c r="I93" s="245"/>
    </row>
    <row r="94" spans="1:9">
      <c r="A94" s="362">
        <v>45746</v>
      </c>
      <c r="B94" s="367"/>
      <c r="C94" s="245"/>
      <c r="D94" s="245"/>
      <c r="E94" s="215"/>
      <c r="F94" s="362">
        <v>45746</v>
      </c>
      <c r="G94" s="367"/>
      <c r="H94" s="245"/>
      <c r="I94" s="245"/>
    </row>
    <row r="95" spans="1:9">
      <c r="A95" s="362">
        <v>45747</v>
      </c>
      <c r="B95" s="367"/>
      <c r="C95" s="245"/>
      <c r="D95" s="245"/>
      <c r="E95" s="215"/>
      <c r="F95" s="362">
        <v>45747</v>
      </c>
      <c r="G95" s="367"/>
      <c r="H95" s="245"/>
      <c r="I95" s="245"/>
    </row>
    <row r="96" spans="1:9">
      <c r="A96" s="362">
        <v>45748</v>
      </c>
      <c r="B96" s="367"/>
      <c r="C96" s="245"/>
      <c r="D96" s="245"/>
      <c r="E96" s="215"/>
      <c r="F96" s="362">
        <v>45748</v>
      </c>
      <c r="G96" s="367"/>
      <c r="H96" s="245"/>
      <c r="I96" s="245"/>
    </row>
    <row r="97" spans="1:9">
      <c r="A97" s="362">
        <v>45749</v>
      </c>
      <c r="B97" s="367"/>
      <c r="C97" s="245"/>
      <c r="D97" s="245"/>
      <c r="E97" s="215"/>
      <c r="F97" s="362">
        <v>45749</v>
      </c>
      <c r="G97" s="367"/>
      <c r="H97" s="245"/>
      <c r="I97" s="245"/>
    </row>
    <row r="98" spans="1:9">
      <c r="A98" s="362">
        <v>45750</v>
      </c>
      <c r="B98" s="367"/>
      <c r="C98" s="245"/>
      <c r="D98" s="245"/>
      <c r="E98" s="215"/>
      <c r="F98" s="362">
        <v>45750</v>
      </c>
      <c r="G98" s="367"/>
      <c r="H98" s="245"/>
      <c r="I98" s="245"/>
    </row>
    <row r="99" spans="1:9">
      <c r="A99" s="362">
        <v>45751</v>
      </c>
      <c r="B99" s="367"/>
      <c r="C99" s="245"/>
      <c r="D99" s="245"/>
      <c r="E99" s="215"/>
      <c r="F99" s="362">
        <v>45751</v>
      </c>
      <c r="G99" s="367"/>
      <c r="H99" s="245"/>
      <c r="I99" s="245"/>
    </row>
    <row r="100" spans="1:9">
      <c r="A100" s="362">
        <v>45752</v>
      </c>
      <c r="B100" s="367"/>
      <c r="C100" s="245"/>
      <c r="D100" s="245"/>
      <c r="E100" s="215"/>
      <c r="F100" s="362">
        <v>45752</v>
      </c>
      <c r="G100" s="367"/>
      <c r="H100" s="245"/>
      <c r="I100" s="245"/>
    </row>
    <row r="101" spans="1:9">
      <c r="A101" s="362">
        <v>45753</v>
      </c>
      <c r="B101" s="367"/>
      <c r="C101" s="245"/>
      <c r="D101" s="245"/>
      <c r="E101" s="215"/>
      <c r="F101" s="362">
        <v>45753</v>
      </c>
      <c r="G101" s="367"/>
      <c r="H101" s="245"/>
      <c r="I101" s="245"/>
    </row>
    <row r="102" spans="1:9">
      <c r="A102" s="362">
        <v>45754</v>
      </c>
      <c r="B102" s="368"/>
      <c r="C102" s="368"/>
      <c r="D102" s="245"/>
      <c r="E102" s="215"/>
      <c r="F102" s="362">
        <v>45754</v>
      </c>
      <c r="G102" s="367"/>
      <c r="H102" s="245"/>
      <c r="I102" s="245"/>
    </row>
    <row r="103" spans="1:9">
      <c r="A103" s="362">
        <v>45755</v>
      </c>
      <c r="B103" s="367"/>
      <c r="C103" s="245"/>
      <c r="D103" s="245"/>
      <c r="E103" s="215"/>
      <c r="F103" s="362">
        <v>45755</v>
      </c>
      <c r="G103" s="367"/>
      <c r="H103" s="245"/>
      <c r="I103" s="245"/>
    </row>
    <row r="104" spans="1:9">
      <c r="A104" s="362">
        <v>45756</v>
      </c>
      <c r="B104" s="367"/>
      <c r="C104" s="245"/>
      <c r="D104" s="245"/>
      <c r="E104" s="215"/>
      <c r="F104" s="362">
        <v>45756</v>
      </c>
      <c r="G104" s="367"/>
      <c r="H104" s="245"/>
      <c r="I104" s="245"/>
    </row>
    <row r="105" spans="1:9">
      <c r="A105" s="362">
        <v>45757</v>
      </c>
      <c r="B105" s="367"/>
      <c r="C105" s="245"/>
      <c r="D105" s="245"/>
      <c r="E105" s="215"/>
      <c r="F105" s="362">
        <v>45757</v>
      </c>
      <c r="G105" s="367"/>
      <c r="H105" s="245"/>
      <c r="I105" s="245"/>
    </row>
    <row r="106" spans="1:9">
      <c r="A106" s="362">
        <v>45758</v>
      </c>
      <c r="B106" s="367"/>
      <c r="C106" s="245"/>
      <c r="D106" s="245"/>
      <c r="E106" s="215"/>
      <c r="F106" s="362">
        <v>45758</v>
      </c>
      <c r="G106" s="367"/>
      <c r="H106" s="245"/>
      <c r="I106" s="245"/>
    </row>
    <row r="107" spans="1:9">
      <c r="A107" s="362">
        <v>45759</v>
      </c>
      <c r="B107" s="367"/>
      <c r="C107" s="245"/>
      <c r="D107" s="245"/>
      <c r="E107" s="215"/>
      <c r="F107" s="362">
        <v>45759</v>
      </c>
      <c r="G107" s="367"/>
      <c r="H107" s="245"/>
      <c r="I107" s="245"/>
    </row>
    <row r="108" spans="1:9">
      <c r="A108" s="362">
        <v>45760</v>
      </c>
      <c r="B108" s="367"/>
      <c r="C108" s="245"/>
      <c r="D108" s="245"/>
      <c r="E108" s="215"/>
      <c r="F108" s="362">
        <v>45760</v>
      </c>
      <c r="G108" s="367"/>
      <c r="H108" s="245"/>
      <c r="I108" s="245"/>
    </row>
    <row r="109" spans="1:9">
      <c r="A109" s="362">
        <v>45761</v>
      </c>
      <c r="B109" s="367"/>
      <c r="C109" s="245"/>
      <c r="D109" s="245"/>
      <c r="E109" s="215"/>
      <c r="F109" s="362">
        <v>45761</v>
      </c>
      <c r="G109" s="367"/>
      <c r="H109" s="245"/>
      <c r="I109" s="245"/>
    </row>
    <row r="110" spans="1:9">
      <c r="A110" s="362">
        <v>45762</v>
      </c>
      <c r="B110" s="367"/>
      <c r="C110" s="245"/>
      <c r="D110" s="245"/>
      <c r="E110" s="215"/>
      <c r="F110" s="362">
        <v>45762</v>
      </c>
      <c r="G110" s="367"/>
      <c r="H110" s="245"/>
      <c r="I110" s="245"/>
    </row>
    <row r="111" spans="1:9">
      <c r="A111" s="362">
        <v>45763</v>
      </c>
      <c r="B111" s="367"/>
      <c r="C111" s="245"/>
      <c r="D111" s="245"/>
      <c r="E111" s="215"/>
      <c r="F111" s="362">
        <v>45763</v>
      </c>
      <c r="G111" s="367"/>
      <c r="H111" s="245"/>
      <c r="I111" s="245"/>
    </row>
    <row r="112" spans="1:9">
      <c r="A112" s="362">
        <v>45764</v>
      </c>
      <c r="B112" s="367"/>
      <c r="C112" s="245"/>
      <c r="D112" s="245"/>
      <c r="E112" s="215"/>
      <c r="F112" s="362">
        <v>45764</v>
      </c>
      <c r="G112" s="367"/>
      <c r="H112" s="245"/>
      <c r="I112" s="245"/>
    </row>
    <row r="113" spans="1:9">
      <c r="A113" s="362">
        <v>45765</v>
      </c>
      <c r="B113" s="367"/>
      <c r="C113" s="245"/>
      <c r="D113" s="245"/>
      <c r="E113" s="215"/>
      <c r="F113" s="362">
        <v>45765</v>
      </c>
      <c r="G113" s="367"/>
      <c r="H113" s="245"/>
      <c r="I113" s="245"/>
    </row>
    <row r="114" spans="1:9">
      <c r="A114" s="362">
        <v>45766</v>
      </c>
      <c r="B114" s="367"/>
      <c r="C114" s="245"/>
      <c r="D114" s="245"/>
      <c r="E114" s="215"/>
      <c r="F114" s="362">
        <v>45766</v>
      </c>
      <c r="G114" s="367"/>
      <c r="H114" s="245"/>
      <c r="I114" s="245"/>
    </row>
    <row r="115" spans="1:9">
      <c r="A115" s="362">
        <v>45767</v>
      </c>
      <c r="B115" s="367"/>
      <c r="C115" s="245"/>
      <c r="D115" s="245"/>
      <c r="E115" s="215"/>
      <c r="F115" s="362">
        <v>45767</v>
      </c>
      <c r="G115" s="367"/>
      <c r="H115" s="245"/>
      <c r="I115" s="245"/>
    </row>
    <row r="116" spans="1:9">
      <c r="A116" s="362">
        <v>45768</v>
      </c>
      <c r="B116" s="367"/>
      <c r="C116" s="245"/>
      <c r="D116" s="245"/>
      <c r="E116" s="215"/>
      <c r="F116" s="362">
        <v>45768</v>
      </c>
      <c r="G116" s="367"/>
      <c r="H116" s="245"/>
      <c r="I116" s="245"/>
    </row>
    <row r="117" spans="1:9">
      <c r="A117" s="362">
        <v>45769</v>
      </c>
      <c r="B117" s="367"/>
      <c r="C117" s="245"/>
      <c r="D117" s="245"/>
      <c r="E117" s="215"/>
      <c r="F117" s="362">
        <v>45769</v>
      </c>
      <c r="G117" s="367"/>
      <c r="H117" s="245"/>
      <c r="I117" s="245"/>
    </row>
    <row r="118" spans="1:9">
      <c r="A118" s="362">
        <v>45770</v>
      </c>
      <c r="B118" s="367"/>
      <c r="C118" s="245"/>
      <c r="D118" s="245"/>
      <c r="E118" s="215"/>
      <c r="F118" s="362">
        <v>45770</v>
      </c>
      <c r="G118" s="367"/>
      <c r="H118" s="245"/>
      <c r="I118" s="245"/>
    </row>
    <row r="119" spans="1:9">
      <c r="A119" s="362">
        <v>45771</v>
      </c>
      <c r="B119" s="367"/>
      <c r="C119" s="245"/>
      <c r="D119" s="245"/>
      <c r="E119" s="215"/>
      <c r="F119" s="362">
        <v>45771</v>
      </c>
      <c r="G119" s="367"/>
      <c r="H119" s="245"/>
      <c r="I119" s="245"/>
    </row>
    <row r="120" spans="1:9">
      <c r="A120" s="362">
        <v>45772</v>
      </c>
      <c r="B120" s="367"/>
      <c r="C120" s="245"/>
      <c r="D120" s="245"/>
      <c r="E120" s="215"/>
      <c r="F120" s="362">
        <v>45772</v>
      </c>
      <c r="G120" s="367"/>
      <c r="H120" s="245"/>
      <c r="I120" s="245"/>
    </row>
    <row r="121" spans="1:9">
      <c r="A121" s="362">
        <v>45773</v>
      </c>
      <c r="B121" s="367"/>
      <c r="C121" s="245"/>
      <c r="D121" s="245"/>
      <c r="E121" s="215"/>
      <c r="F121" s="362">
        <v>45773</v>
      </c>
      <c r="G121" s="367"/>
      <c r="H121" s="245"/>
      <c r="I121" s="245"/>
    </row>
    <row r="122" spans="1:9">
      <c r="A122" s="362">
        <v>45774</v>
      </c>
      <c r="B122" s="367"/>
      <c r="C122" s="245"/>
      <c r="D122" s="245"/>
      <c r="E122" s="215"/>
      <c r="F122" s="362">
        <v>45774</v>
      </c>
      <c r="G122" s="367"/>
      <c r="H122" s="245"/>
      <c r="I122" s="245"/>
    </row>
    <row r="123" spans="1:9">
      <c r="A123" s="362">
        <v>45775</v>
      </c>
      <c r="B123" s="367"/>
      <c r="C123" s="245"/>
      <c r="D123" s="245"/>
      <c r="E123" s="215"/>
      <c r="F123" s="362">
        <v>45775</v>
      </c>
      <c r="G123" s="367"/>
      <c r="H123" s="245"/>
      <c r="I123" s="245"/>
    </row>
    <row r="124" spans="1:9">
      <c r="A124" s="362">
        <v>45776</v>
      </c>
      <c r="B124" s="367"/>
      <c r="C124" s="245"/>
      <c r="D124" s="245"/>
      <c r="E124" s="215"/>
      <c r="F124" s="362">
        <v>45776</v>
      </c>
      <c r="G124" s="367"/>
      <c r="H124" s="245"/>
      <c r="I124" s="245"/>
    </row>
    <row r="125" spans="1:9">
      <c r="A125" s="362">
        <v>45777</v>
      </c>
      <c r="B125" s="367"/>
      <c r="C125" s="245"/>
      <c r="D125" s="245"/>
      <c r="E125" s="215"/>
      <c r="F125" s="362">
        <v>45777</v>
      </c>
      <c r="G125" s="367"/>
      <c r="H125" s="245"/>
      <c r="I125" s="245"/>
    </row>
    <row r="126" spans="1:9">
      <c r="A126" s="362">
        <v>45778</v>
      </c>
      <c r="B126" s="367"/>
      <c r="C126" s="245"/>
      <c r="D126" s="245"/>
      <c r="E126" s="215"/>
      <c r="F126" s="362">
        <v>45778</v>
      </c>
      <c r="G126" s="367"/>
      <c r="H126" s="245"/>
      <c r="I126" s="245"/>
    </row>
    <row r="127" spans="1:9">
      <c r="A127" s="362">
        <v>45779</v>
      </c>
      <c r="B127" s="367"/>
      <c r="C127" s="245"/>
      <c r="D127" s="245"/>
      <c r="E127" s="215"/>
      <c r="F127" s="362">
        <v>45779</v>
      </c>
      <c r="G127" s="367"/>
      <c r="H127" s="245"/>
      <c r="I127" s="245"/>
    </row>
    <row r="128" spans="1:9">
      <c r="A128" s="362">
        <v>45780</v>
      </c>
      <c r="B128" s="367"/>
      <c r="C128" s="245"/>
      <c r="D128" s="245"/>
      <c r="E128" s="215"/>
      <c r="F128" s="362">
        <v>45780</v>
      </c>
      <c r="G128" s="367"/>
      <c r="H128" s="245"/>
      <c r="I128" s="245"/>
    </row>
    <row r="129" spans="1:9">
      <c r="A129" s="362">
        <v>45781</v>
      </c>
      <c r="B129" s="367"/>
      <c r="C129" s="245"/>
      <c r="D129" s="245"/>
      <c r="E129" s="215"/>
      <c r="F129" s="362">
        <v>45781</v>
      </c>
      <c r="G129" s="367"/>
      <c r="H129" s="245"/>
      <c r="I129" s="245"/>
    </row>
    <row r="130" spans="1:9">
      <c r="A130" s="362">
        <v>45782</v>
      </c>
      <c r="B130" s="367"/>
      <c r="C130" s="245"/>
      <c r="D130" s="245"/>
      <c r="E130" s="215"/>
      <c r="F130" s="362">
        <v>45782</v>
      </c>
      <c r="G130" s="367"/>
      <c r="H130" s="245"/>
      <c r="I130" s="245"/>
    </row>
    <row r="131" spans="1:9">
      <c r="A131" s="362">
        <v>45783</v>
      </c>
      <c r="B131" s="367"/>
      <c r="C131" s="245"/>
      <c r="D131" s="245"/>
      <c r="E131" s="215"/>
      <c r="F131" s="362">
        <v>45783</v>
      </c>
      <c r="G131" s="367"/>
      <c r="H131" s="245"/>
      <c r="I131" s="245"/>
    </row>
    <row r="132" spans="1:9">
      <c r="A132" s="362">
        <v>45784</v>
      </c>
      <c r="B132" s="367"/>
      <c r="C132" s="245"/>
      <c r="D132" s="245"/>
      <c r="E132" s="215"/>
      <c r="F132" s="362">
        <v>45784</v>
      </c>
      <c r="G132" s="367"/>
      <c r="H132" s="245"/>
      <c r="I132" s="245"/>
    </row>
    <row r="133" spans="1:9">
      <c r="A133" s="362">
        <v>45785</v>
      </c>
      <c r="B133" s="367"/>
      <c r="C133" s="245"/>
      <c r="D133" s="245"/>
      <c r="E133" s="215"/>
      <c r="F133" s="362">
        <v>45785</v>
      </c>
      <c r="G133" s="367"/>
      <c r="H133" s="245"/>
      <c r="I133" s="245"/>
    </row>
    <row r="134" spans="1:9">
      <c r="A134" s="362">
        <v>45786</v>
      </c>
      <c r="B134" s="367"/>
      <c r="C134" s="245"/>
      <c r="D134" s="245"/>
      <c r="E134" s="215"/>
      <c r="F134" s="362">
        <v>45786</v>
      </c>
      <c r="G134" s="367"/>
      <c r="H134" s="245"/>
      <c r="I134" s="245"/>
    </row>
    <row r="135" spans="1:9">
      <c r="A135" s="362">
        <v>45787</v>
      </c>
      <c r="B135" s="367"/>
      <c r="C135" s="245"/>
      <c r="D135" s="245"/>
      <c r="E135" s="215"/>
      <c r="F135" s="362">
        <v>45787</v>
      </c>
      <c r="G135" s="367"/>
      <c r="H135" s="245"/>
      <c r="I135" s="245"/>
    </row>
    <row r="136" spans="1:9">
      <c r="A136" s="362">
        <v>45788</v>
      </c>
      <c r="B136" s="367"/>
      <c r="C136" s="245"/>
      <c r="D136" s="245"/>
      <c r="E136" s="215"/>
      <c r="F136" s="362">
        <v>45788</v>
      </c>
      <c r="G136" s="367"/>
      <c r="H136" s="245"/>
      <c r="I136" s="245"/>
    </row>
    <row r="137" spans="1:9">
      <c r="A137" s="362">
        <v>45789</v>
      </c>
      <c r="B137" s="367"/>
      <c r="C137" s="245"/>
      <c r="D137" s="245"/>
      <c r="E137" s="215"/>
      <c r="F137" s="362">
        <v>45789</v>
      </c>
      <c r="G137" s="367"/>
      <c r="H137" s="245"/>
      <c r="I137" s="245"/>
    </row>
    <row r="138" spans="1:9">
      <c r="A138" s="362">
        <v>45790</v>
      </c>
      <c r="B138" s="367"/>
      <c r="C138" s="245"/>
      <c r="D138" s="245"/>
      <c r="E138" s="215"/>
      <c r="F138" s="362">
        <v>45790</v>
      </c>
      <c r="G138" s="367"/>
      <c r="H138" s="245"/>
      <c r="I138" s="245"/>
    </row>
    <row r="139" spans="1:9">
      <c r="A139" s="362">
        <v>45791</v>
      </c>
      <c r="B139" s="367"/>
      <c r="C139" s="245"/>
      <c r="D139" s="245"/>
      <c r="E139" s="215"/>
      <c r="F139" s="362">
        <v>45791</v>
      </c>
      <c r="G139" s="367"/>
      <c r="H139" s="245"/>
      <c r="I139" s="245"/>
    </row>
    <row r="140" spans="1:9">
      <c r="A140" s="362">
        <v>45792</v>
      </c>
      <c r="B140" s="367"/>
      <c r="C140" s="245"/>
      <c r="D140" s="245"/>
      <c r="E140" s="215"/>
      <c r="F140" s="362">
        <v>45792</v>
      </c>
      <c r="G140" s="367"/>
      <c r="H140" s="245"/>
      <c r="I140" s="245"/>
    </row>
    <row r="141" spans="1:9">
      <c r="A141" s="362">
        <v>45793</v>
      </c>
      <c r="B141" s="367"/>
      <c r="C141" s="245"/>
      <c r="D141" s="245"/>
      <c r="E141" s="215"/>
      <c r="F141" s="362">
        <v>45793</v>
      </c>
      <c r="G141" s="367"/>
      <c r="H141" s="245"/>
      <c r="I141" s="245"/>
    </row>
    <row r="142" spans="1:9">
      <c r="A142" s="362">
        <v>45794</v>
      </c>
      <c r="B142" s="367"/>
      <c r="C142" s="245"/>
      <c r="D142" s="245"/>
      <c r="E142" s="215"/>
      <c r="F142" s="362">
        <v>45794</v>
      </c>
      <c r="G142" s="367"/>
      <c r="H142" s="245"/>
      <c r="I142" s="245"/>
    </row>
    <row r="143" spans="1:9">
      <c r="A143" s="362">
        <v>45795</v>
      </c>
      <c r="B143" s="367"/>
      <c r="C143" s="245"/>
      <c r="D143" s="245"/>
      <c r="E143" s="215"/>
      <c r="F143" s="362">
        <v>45795</v>
      </c>
      <c r="G143" s="367"/>
      <c r="H143" s="245"/>
      <c r="I143" s="245"/>
    </row>
    <row r="144" spans="1:9">
      <c r="A144" s="362">
        <v>45796</v>
      </c>
      <c r="B144" s="367"/>
      <c r="C144" s="245"/>
      <c r="D144" s="245"/>
      <c r="E144" s="215"/>
      <c r="F144" s="362">
        <v>45796</v>
      </c>
      <c r="G144" s="367"/>
      <c r="H144" s="245"/>
      <c r="I144" s="245"/>
    </row>
    <row r="145" spans="1:9">
      <c r="A145" s="362">
        <v>45797</v>
      </c>
      <c r="B145" s="367"/>
      <c r="C145" s="245"/>
      <c r="D145" s="245"/>
      <c r="E145" s="215"/>
      <c r="F145" s="362">
        <v>45797</v>
      </c>
      <c r="G145" s="367"/>
      <c r="H145" s="245"/>
      <c r="I145" s="245"/>
    </row>
    <row r="146" spans="1:9">
      <c r="A146" s="362">
        <v>45798</v>
      </c>
      <c r="B146" s="367"/>
      <c r="C146" s="245"/>
      <c r="D146" s="245"/>
      <c r="E146" s="215"/>
      <c r="F146" s="362">
        <v>45798</v>
      </c>
      <c r="G146" s="367"/>
      <c r="H146" s="245"/>
      <c r="I146" s="245"/>
    </row>
    <row r="147" spans="1:9">
      <c r="A147" s="362">
        <v>45799</v>
      </c>
      <c r="B147" s="367"/>
      <c r="C147" s="245"/>
      <c r="D147" s="245"/>
      <c r="E147" s="215"/>
      <c r="F147" s="362">
        <v>45799</v>
      </c>
      <c r="G147" s="367"/>
      <c r="H147" s="245"/>
      <c r="I147" s="245"/>
    </row>
    <row r="148" spans="1:9">
      <c r="A148" s="362">
        <v>45800</v>
      </c>
      <c r="B148" s="367"/>
      <c r="C148" s="245"/>
      <c r="D148" s="245"/>
      <c r="E148" s="215"/>
      <c r="F148" s="362">
        <v>45800</v>
      </c>
      <c r="G148" s="367"/>
      <c r="H148" s="245"/>
      <c r="I148" s="245"/>
    </row>
    <row r="149" spans="1:9">
      <c r="A149" s="362">
        <v>45801</v>
      </c>
      <c r="B149" s="367"/>
      <c r="C149" s="245"/>
      <c r="D149" s="245"/>
      <c r="E149" s="215"/>
      <c r="F149" s="362">
        <v>45801</v>
      </c>
      <c r="G149" s="367"/>
      <c r="H149" s="245"/>
      <c r="I149" s="245"/>
    </row>
    <row r="150" spans="1:9">
      <c r="A150" s="362">
        <v>45802</v>
      </c>
      <c r="B150" s="367"/>
      <c r="C150" s="245"/>
      <c r="D150" s="245"/>
      <c r="E150" s="215"/>
      <c r="F150" s="362">
        <v>45802</v>
      </c>
      <c r="G150" s="367"/>
      <c r="H150" s="245"/>
      <c r="I150" s="245"/>
    </row>
    <row r="151" spans="1:9">
      <c r="A151" s="362">
        <v>45803</v>
      </c>
      <c r="B151" s="367"/>
      <c r="C151" s="245"/>
      <c r="D151" s="245"/>
      <c r="E151" s="215"/>
      <c r="F151" s="362">
        <v>45803</v>
      </c>
      <c r="G151" s="367"/>
      <c r="H151" s="245"/>
      <c r="I151" s="245"/>
    </row>
    <row r="152" spans="1:9">
      <c r="A152" s="362">
        <v>45804</v>
      </c>
      <c r="B152" s="367"/>
      <c r="C152" s="245"/>
      <c r="D152" s="245"/>
      <c r="E152" s="215"/>
      <c r="F152" s="362">
        <v>45804</v>
      </c>
      <c r="G152" s="367"/>
      <c r="H152" s="245"/>
      <c r="I152" s="245"/>
    </row>
    <row r="153" spans="1:9">
      <c r="A153" s="362">
        <v>45805</v>
      </c>
      <c r="B153" s="367"/>
      <c r="C153" s="245"/>
      <c r="D153" s="245"/>
      <c r="E153" s="215"/>
      <c r="F153" s="362">
        <v>45805</v>
      </c>
      <c r="G153" s="245"/>
      <c r="H153" s="245"/>
      <c r="I153" s="245"/>
    </row>
    <row r="154" spans="1:9">
      <c r="A154" s="362">
        <v>45806</v>
      </c>
      <c r="B154" s="367"/>
      <c r="C154" s="245"/>
      <c r="D154" s="245"/>
      <c r="E154" s="215"/>
      <c r="F154" s="362">
        <v>45806</v>
      </c>
      <c r="G154" s="245"/>
      <c r="H154" s="245"/>
      <c r="I154" s="245"/>
    </row>
    <row r="155" spans="1:9">
      <c r="A155" s="362">
        <v>45807</v>
      </c>
      <c r="B155" s="369"/>
      <c r="C155" s="369"/>
      <c r="D155" s="245"/>
      <c r="E155" s="215"/>
      <c r="F155" s="362">
        <v>45807</v>
      </c>
      <c r="G155" s="369"/>
      <c r="H155" s="369"/>
      <c r="I155" s="245"/>
    </row>
    <row r="156" spans="1:9">
      <c r="A156" s="362">
        <v>45808</v>
      </c>
      <c r="B156" s="367"/>
      <c r="C156" s="245"/>
      <c r="D156" s="245"/>
      <c r="E156" s="215"/>
      <c r="F156" s="362">
        <v>45808</v>
      </c>
      <c r="G156" s="245"/>
      <c r="H156" s="245"/>
      <c r="I156" s="245"/>
    </row>
    <row r="157" spans="1:9">
      <c r="A157" s="362">
        <v>45809</v>
      </c>
      <c r="B157" s="367"/>
      <c r="C157" s="245"/>
      <c r="D157" s="245"/>
      <c r="E157" s="215"/>
      <c r="F157" s="362">
        <v>45809</v>
      </c>
      <c r="G157" s="245"/>
      <c r="H157" s="245"/>
      <c r="I157" s="245"/>
    </row>
    <row r="158" spans="1:9">
      <c r="A158" s="362">
        <v>45810</v>
      </c>
      <c r="B158" s="369"/>
      <c r="C158" s="369"/>
      <c r="D158" s="245"/>
      <c r="E158" s="215"/>
      <c r="F158" s="362">
        <v>45810</v>
      </c>
      <c r="G158" s="369"/>
      <c r="H158" s="369"/>
      <c r="I158" s="245"/>
    </row>
    <row r="159" spans="1:9">
      <c r="A159" s="362">
        <v>45811</v>
      </c>
      <c r="B159" s="367"/>
      <c r="C159" s="245"/>
      <c r="D159" s="245"/>
      <c r="E159" s="215"/>
      <c r="F159" s="362">
        <v>45811</v>
      </c>
      <c r="G159" s="245"/>
      <c r="H159" s="245"/>
      <c r="I159" s="245"/>
    </row>
    <row r="160" spans="1:9">
      <c r="A160" s="362">
        <v>45812</v>
      </c>
      <c r="B160" s="367"/>
      <c r="C160" s="245"/>
      <c r="D160" s="245"/>
      <c r="E160" s="215"/>
      <c r="F160" s="362">
        <v>45812</v>
      </c>
      <c r="G160" s="245"/>
      <c r="H160" s="245"/>
      <c r="I160" s="245"/>
    </row>
    <row r="161" spans="1:9">
      <c r="A161" s="362">
        <v>45813</v>
      </c>
      <c r="B161" s="367"/>
      <c r="C161" s="245"/>
      <c r="D161" s="245"/>
      <c r="E161" s="215"/>
      <c r="F161" s="362">
        <v>45813</v>
      </c>
      <c r="G161" s="245"/>
      <c r="H161" s="245"/>
      <c r="I161" s="245"/>
    </row>
    <row r="162" spans="1:9">
      <c r="A162" s="362">
        <v>45814</v>
      </c>
      <c r="B162" s="367"/>
      <c r="C162" s="245"/>
      <c r="D162" s="245"/>
      <c r="E162" s="215"/>
      <c r="F162" s="362">
        <v>45814</v>
      </c>
      <c r="G162" s="245"/>
      <c r="H162" s="245"/>
      <c r="I162" s="245"/>
    </row>
    <row r="163" spans="1:9">
      <c r="A163" s="362">
        <v>45815</v>
      </c>
      <c r="B163" s="367"/>
      <c r="C163" s="245"/>
      <c r="D163" s="245"/>
      <c r="E163" s="215"/>
      <c r="F163" s="362">
        <v>45815</v>
      </c>
      <c r="G163" s="245"/>
      <c r="H163" s="245"/>
      <c r="I163" s="245"/>
    </row>
    <row r="164" spans="1:9">
      <c r="A164" s="362">
        <v>45816</v>
      </c>
      <c r="B164" s="369"/>
      <c r="C164" s="369"/>
      <c r="D164" s="245"/>
      <c r="E164" s="215"/>
      <c r="F164" s="362">
        <v>45816</v>
      </c>
      <c r="G164" s="245"/>
      <c r="H164" s="245"/>
      <c r="I164" s="245"/>
    </row>
    <row r="165" spans="1:9">
      <c r="A165" s="362">
        <v>45817</v>
      </c>
      <c r="B165" s="367"/>
      <c r="C165" s="245"/>
      <c r="D165" s="245"/>
      <c r="E165" s="215"/>
      <c r="F165" s="362">
        <v>45817</v>
      </c>
      <c r="G165" s="245"/>
      <c r="H165" s="245"/>
      <c r="I165" s="245"/>
    </row>
    <row r="166" spans="1:9">
      <c r="A166" s="362">
        <v>45818</v>
      </c>
      <c r="B166" s="367"/>
      <c r="C166" s="245"/>
      <c r="D166" s="245"/>
      <c r="E166" s="215"/>
      <c r="F166" s="362">
        <v>45818</v>
      </c>
      <c r="G166" s="245"/>
      <c r="H166" s="245"/>
      <c r="I166" s="245"/>
    </row>
    <row r="167" spans="1:9">
      <c r="A167" s="362">
        <v>45819</v>
      </c>
      <c r="B167" s="367"/>
      <c r="C167" s="245"/>
      <c r="D167" s="245"/>
      <c r="E167" s="215"/>
      <c r="F167" s="362">
        <v>45819</v>
      </c>
      <c r="G167" s="245"/>
      <c r="H167" s="245"/>
      <c r="I167" s="245"/>
    </row>
    <row r="168" spans="1:9">
      <c r="A168" s="362">
        <v>45820</v>
      </c>
      <c r="B168" s="367"/>
      <c r="C168" s="245"/>
      <c r="D168" s="245"/>
      <c r="E168" s="215"/>
      <c r="F168" s="362">
        <v>45820</v>
      </c>
      <c r="G168" s="245"/>
      <c r="H168" s="245"/>
      <c r="I168" s="245"/>
    </row>
    <row r="169" spans="1:9">
      <c r="A169" s="362">
        <v>45821</v>
      </c>
      <c r="B169" s="367"/>
      <c r="C169" s="245"/>
      <c r="D169" s="245"/>
      <c r="E169" s="215"/>
      <c r="F169" s="362">
        <v>45821</v>
      </c>
      <c r="G169" s="245"/>
      <c r="H169" s="245"/>
      <c r="I169" s="245"/>
    </row>
    <row r="170" spans="1:9">
      <c r="A170" s="362">
        <v>45822</v>
      </c>
      <c r="B170" s="367"/>
      <c r="C170" s="245"/>
      <c r="D170" s="245"/>
      <c r="E170" s="215"/>
      <c r="F170" s="362">
        <v>45822</v>
      </c>
      <c r="G170" s="245"/>
      <c r="H170" s="245"/>
      <c r="I170" s="245"/>
    </row>
    <row r="171" spans="1:9">
      <c r="A171" s="362">
        <v>45823</v>
      </c>
      <c r="B171" s="367"/>
      <c r="C171" s="245"/>
      <c r="D171" s="245"/>
      <c r="E171" s="215"/>
      <c r="F171" s="362">
        <v>45823</v>
      </c>
      <c r="G171" s="245"/>
      <c r="H171" s="245"/>
      <c r="I171" s="245"/>
    </row>
    <row r="172" spans="1:9">
      <c r="A172" s="362">
        <v>45824</v>
      </c>
      <c r="B172" s="367"/>
      <c r="C172" s="245"/>
      <c r="D172" s="245"/>
      <c r="E172" s="215"/>
      <c r="F172" s="362">
        <v>45824</v>
      </c>
      <c r="G172" s="245"/>
      <c r="H172" s="245"/>
      <c r="I172" s="245"/>
    </row>
    <row r="173" spans="1:9">
      <c r="A173" s="362">
        <v>45825</v>
      </c>
      <c r="B173" s="367"/>
      <c r="C173" s="245"/>
      <c r="D173" s="245"/>
      <c r="E173" s="215"/>
      <c r="F173" s="362">
        <v>45825</v>
      </c>
      <c r="G173" s="245"/>
      <c r="H173" s="245"/>
      <c r="I173" s="245"/>
    </row>
    <row r="174" spans="1:9">
      <c r="A174" s="362">
        <v>45826</v>
      </c>
      <c r="B174" s="367"/>
      <c r="C174" s="245"/>
      <c r="D174" s="245"/>
      <c r="E174" s="215"/>
      <c r="F174" s="362">
        <v>45826</v>
      </c>
      <c r="G174" s="245"/>
      <c r="H174" s="245"/>
      <c r="I174" s="245"/>
    </row>
    <row r="175" spans="1:9">
      <c r="A175" s="362">
        <v>45827</v>
      </c>
      <c r="B175" s="367"/>
      <c r="C175" s="245"/>
      <c r="D175" s="245"/>
      <c r="E175" s="215"/>
      <c r="F175" s="362">
        <v>45827</v>
      </c>
      <c r="G175" s="245"/>
      <c r="H175" s="245"/>
      <c r="I175" s="245"/>
    </row>
    <row r="176" spans="1:9">
      <c r="A176" s="362">
        <v>45828</v>
      </c>
      <c r="B176" s="367"/>
      <c r="C176" s="245"/>
      <c r="D176" s="245"/>
      <c r="E176" s="215"/>
      <c r="F176" s="362">
        <v>45828</v>
      </c>
      <c r="G176" s="245"/>
      <c r="H176" s="245"/>
      <c r="I176" s="245"/>
    </row>
    <row r="177" spans="1:11">
      <c r="A177" s="362">
        <v>45829</v>
      </c>
      <c r="B177" s="367"/>
      <c r="C177" s="245"/>
      <c r="D177" s="245"/>
      <c r="E177" s="215"/>
      <c r="F177" s="362">
        <v>45829</v>
      </c>
      <c r="G177" s="245"/>
      <c r="H177" s="245"/>
      <c r="I177" s="245"/>
    </row>
    <row r="178" spans="1:11">
      <c r="A178" s="362">
        <v>45830</v>
      </c>
      <c r="B178" s="367"/>
      <c r="C178" s="245"/>
      <c r="D178" s="245"/>
      <c r="E178" s="215"/>
      <c r="F178" s="362">
        <v>45830</v>
      </c>
      <c r="G178" s="245"/>
      <c r="H178" s="245"/>
      <c r="I178" s="245"/>
    </row>
    <row r="179" spans="1:11">
      <c r="A179" s="362">
        <v>45831</v>
      </c>
      <c r="B179" s="367"/>
      <c r="C179" s="245"/>
      <c r="D179" s="245"/>
      <c r="E179" s="215"/>
      <c r="F179" s="362">
        <v>45831</v>
      </c>
      <c r="G179" s="245"/>
      <c r="H179" s="245"/>
      <c r="I179" s="245"/>
    </row>
    <row r="180" spans="1:11">
      <c r="A180" s="362">
        <v>45832</v>
      </c>
      <c r="B180" s="367"/>
      <c r="C180" s="245"/>
      <c r="D180" s="245"/>
      <c r="E180" s="215"/>
      <c r="F180" s="362">
        <v>45832</v>
      </c>
      <c r="G180" s="245"/>
      <c r="H180" s="245"/>
      <c r="I180" s="245"/>
      <c r="K180" s="72"/>
    </row>
    <row r="181" spans="1:11">
      <c r="A181" s="362">
        <v>45833</v>
      </c>
      <c r="B181" s="367"/>
      <c r="C181" s="245"/>
      <c r="D181" s="245"/>
      <c r="E181" s="215"/>
      <c r="F181" s="362">
        <v>45833</v>
      </c>
      <c r="G181" s="245"/>
      <c r="H181" s="245"/>
      <c r="I181" s="245"/>
    </row>
    <row r="182" spans="1:11">
      <c r="A182" s="362">
        <v>45834</v>
      </c>
      <c r="B182" s="367"/>
      <c r="C182" s="245"/>
      <c r="D182" s="245"/>
      <c r="E182" s="215"/>
      <c r="F182" s="362">
        <v>45834</v>
      </c>
      <c r="G182" s="245"/>
      <c r="H182" s="245"/>
      <c r="I182" s="245"/>
    </row>
    <row r="183" spans="1:11">
      <c r="A183" s="362">
        <v>45835</v>
      </c>
      <c r="B183" s="367"/>
      <c r="C183" s="245"/>
      <c r="D183" s="245"/>
      <c r="E183" s="215"/>
      <c r="F183" s="362">
        <v>45835</v>
      </c>
      <c r="G183" s="245"/>
      <c r="H183" s="245"/>
      <c r="I183" s="245"/>
    </row>
    <row r="184" spans="1:11">
      <c r="A184" s="362">
        <v>45836</v>
      </c>
      <c r="B184" s="367"/>
      <c r="C184" s="245"/>
      <c r="D184" s="245"/>
      <c r="E184" s="215"/>
      <c r="F184" s="362">
        <v>45836</v>
      </c>
      <c r="G184" s="245"/>
      <c r="H184" s="245"/>
      <c r="I184" s="245"/>
    </row>
    <row r="185" spans="1:11">
      <c r="A185" s="362">
        <v>45837</v>
      </c>
      <c r="B185" s="367"/>
      <c r="C185" s="245"/>
      <c r="D185" s="245"/>
      <c r="E185" s="215"/>
      <c r="F185" s="362">
        <v>45837</v>
      </c>
      <c r="G185" s="245"/>
      <c r="H185" s="245"/>
      <c r="I185" s="245"/>
    </row>
    <row r="186" spans="1:11">
      <c r="A186" s="362">
        <v>45838</v>
      </c>
      <c r="B186" s="367"/>
      <c r="C186" s="245"/>
      <c r="D186" s="245"/>
      <c r="E186" s="215"/>
      <c r="F186" s="362">
        <v>45838</v>
      </c>
      <c r="G186" s="245"/>
      <c r="H186" s="245"/>
      <c r="I186" s="245"/>
    </row>
    <row r="187" spans="1:11">
      <c r="A187" s="362">
        <v>45839</v>
      </c>
      <c r="B187" s="367"/>
      <c r="C187" s="245"/>
      <c r="D187" s="245"/>
      <c r="E187" s="215"/>
      <c r="F187" s="362">
        <v>45839</v>
      </c>
      <c r="G187" s="245"/>
      <c r="H187" s="245"/>
      <c r="I187" s="245"/>
    </row>
    <row r="188" spans="1:11">
      <c r="A188" s="362">
        <v>45840</v>
      </c>
      <c r="B188" s="367"/>
      <c r="C188" s="245"/>
      <c r="D188" s="245"/>
      <c r="E188" s="215"/>
      <c r="F188" s="362">
        <v>45840</v>
      </c>
      <c r="G188" s="245"/>
      <c r="H188" s="245"/>
      <c r="I188" s="245"/>
    </row>
    <row r="189" spans="1:11">
      <c r="A189" s="362">
        <v>45841</v>
      </c>
      <c r="B189" s="367"/>
      <c r="C189" s="245"/>
      <c r="D189" s="245"/>
      <c r="E189" s="215"/>
      <c r="F189" s="362">
        <v>45841</v>
      </c>
      <c r="G189" s="245"/>
      <c r="H189" s="245"/>
      <c r="I189" s="245"/>
    </row>
    <row r="190" spans="1:11">
      <c r="A190" s="362">
        <v>45842</v>
      </c>
      <c r="B190" s="367"/>
      <c r="C190" s="245"/>
      <c r="D190" s="245"/>
      <c r="E190" s="215"/>
      <c r="F190" s="362">
        <v>45842</v>
      </c>
      <c r="G190" s="245"/>
      <c r="H190" s="245"/>
      <c r="I190" s="245"/>
    </row>
    <row r="191" spans="1:11">
      <c r="A191" s="362">
        <v>45843</v>
      </c>
      <c r="B191" s="367"/>
      <c r="C191" s="245"/>
      <c r="D191" s="245"/>
      <c r="E191" s="215"/>
      <c r="F191" s="362">
        <v>45843</v>
      </c>
      <c r="G191" s="245"/>
      <c r="H191" s="245"/>
      <c r="I191" s="245"/>
    </row>
    <row r="192" spans="1:11">
      <c r="A192" s="362">
        <v>45844</v>
      </c>
      <c r="B192" s="367"/>
      <c r="C192" s="245"/>
      <c r="D192" s="245"/>
      <c r="E192" s="215"/>
      <c r="F192" s="362">
        <v>45844</v>
      </c>
      <c r="G192" s="245"/>
      <c r="H192" s="245"/>
      <c r="I192" s="245"/>
    </row>
    <row r="193" spans="1:9">
      <c r="A193" s="362">
        <v>45845</v>
      </c>
      <c r="B193" s="367"/>
      <c r="C193" s="245"/>
      <c r="D193" s="245"/>
      <c r="E193" s="215"/>
      <c r="F193" s="362">
        <v>45845</v>
      </c>
      <c r="G193" s="245"/>
      <c r="H193" s="245"/>
      <c r="I193" s="245"/>
    </row>
    <row r="194" spans="1:9">
      <c r="A194" s="362">
        <v>45846</v>
      </c>
      <c r="B194" s="367"/>
      <c r="C194" s="245"/>
      <c r="D194" s="245"/>
      <c r="E194" s="215"/>
      <c r="F194" s="362">
        <v>45846</v>
      </c>
      <c r="G194" s="245"/>
      <c r="H194" s="245"/>
      <c r="I194" s="245"/>
    </row>
    <row r="195" spans="1:9">
      <c r="A195" s="362">
        <v>45847</v>
      </c>
      <c r="B195" s="367"/>
      <c r="C195" s="245"/>
      <c r="D195" s="245"/>
      <c r="E195" s="215"/>
      <c r="F195" s="362">
        <v>45847</v>
      </c>
      <c r="G195" s="245"/>
      <c r="H195" s="245"/>
      <c r="I195" s="245"/>
    </row>
    <row r="196" spans="1:9">
      <c r="A196" s="362">
        <v>45848</v>
      </c>
      <c r="B196" s="367"/>
      <c r="C196" s="245"/>
      <c r="D196" s="245"/>
      <c r="E196" s="215"/>
      <c r="F196" s="362">
        <v>45848</v>
      </c>
      <c r="G196" s="245"/>
      <c r="H196" s="245"/>
      <c r="I196" s="245"/>
    </row>
    <row r="197" spans="1:9">
      <c r="A197" s="362">
        <v>45849</v>
      </c>
      <c r="B197" s="367"/>
      <c r="C197" s="245"/>
      <c r="D197" s="245"/>
      <c r="E197" s="215"/>
      <c r="F197" s="362">
        <v>45849</v>
      </c>
      <c r="G197" s="245"/>
      <c r="H197" s="245"/>
      <c r="I197" s="245"/>
    </row>
    <row r="198" spans="1:9">
      <c r="A198" s="362">
        <v>45850</v>
      </c>
      <c r="B198" s="367"/>
      <c r="C198" s="245"/>
      <c r="D198" s="245"/>
      <c r="E198" s="215"/>
      <c r="F198" s="362">
        <v>45850</v>
      </c>
      <c r="G198" s="245"/>
      <c r="H198" s="245"/>
      <c r="I198" s="245"/>
    </row>
    <row r="199" spans="1:9">
      <c r="A199" s="362">
        <v>45851</v>
      </c>
      <c r="B199" s="367"/>
      <c r="C199" s="245"/>
      <c r="D199" s="245"/>
      <c r="E199" s="215"/>
      <c r="F199" s="362">
        <v>45851</v>
      </c>
      <c r="G199" s="245"/>
      <c r="H199" s="245"/>
      <c r="I199" s="245"/>
    </row>
    <row r="200" spans="1:9">
      <c r="A200" s="362">
        <v>45852</v>
      </c>
      <c r="B200" s="367"/>
      <c r="C200" s="245"/>
      <c r="D200" s="245"/>
      <c r="E200" s="215"/>
      <c r="F200" s="362">
        <v>45852</v>
      </c>
      <c r="G200" s="245"/>
      <c r="H200" s="245"/>
      <c r="I200" s="245"/>
    </row>
    <row r="201" spans="1:9">
      <c r="A201" s="362">
        <v>45853</v>
      </c>
      <c r="B201" s="369"/>
      <c r="C201" s="369"/>
      <c r="D201" s="245"/>
      <c r="E201" s="215"/>
      <c r="F201" s="362">
        <v>45853</v>
      </c>
      <c r="G201" s="369"/>
      <c r="H201" s="369"/>
      <c r="I201" s="245"/>
    </row>
    <row r="202" spans="1:9">
      <c r="A202" s="362">
        <v>45854</v>
      </c>
      <c r="B202" s="367"/>
      <c r="C202" s="245"/>
      <c r="D202" s="245"/>
      <c r="E202" s="215"/>
      <c r="F202" s="362">
        <v>45854</v>
      </c>
      <c r="G202" s="245"/>
      <c r="H202" s="245"/>
      <c r="I202" s="245"/>
    </row>
    <row r="203" spans="1:9">
      <c r="A203" s="362">
        <v>45855</v>
      </c>
      <c r="B203" s="367"/>
      <c r="C203" s="245"/>
      <c r="D203" s="245"/>
      <c r="E203" s="215"/>
      <c r="F203" s="362">
        <v>45855</v>
      </c>
      <c r="G203" s="245"/>
      <c r="H203" s="245"/>
      <c r="I203" s="245"/>
    </row>
    <row r="204" spans="1:9">
      <c r="A204" s="362">
        <v>45856</v>
      </c>
      <c r="B204" s="367"/>
      <c r="C204" s="245"/>
      <c r="D204" s="245"/>
      <c r="E204" s="215"/>
      <c r="F204" s="362">
        <v>45856</v>
      </c>
      <c r="G204" s="369"/>
      <c r="H204" s="369"/>
      <c r="I204" s="245"/>
    </row>
    <row r="205" spans="1:9">
      <c r="A205" s="362">
        <v>45857</v>
      </c>
      <c r="B205" s="367"/>
      <c r="C205" s="245"/>
      <c r="D205" s="245"/>
      <c r="E205" s="215"/>
      <c r="F205" s="362">
        <v>45857</v>
      </c>
      <c r="G205" s="369"/>
      <c r="H205" s="369"/>
      <c r="I205" s="245"/>
    </row>
    <row r="206" spans="1:9">
      <c r="A206" s="362">
        <v>45858</v>
      </c>
      <c r="B206" s="367"/>
      <c r="C206" s="245"/>
      <c r="D206" s="245"/>
      <c r="E206" s="215"/>
      <c r="F206" s="362">
        <v>45858</v>
      </c>
      <c r="G206" s="369"/>
      <c r="H206" s="369"/>
      <c r="I206" s="245"/>
    </row>
    <row r="207" spans="1:9">
      <c r="A207" s="362">
        <v>45859</v>
      </c>
      <c r="B207" s="367"/>
      <c r="C207" s="245"/>
      <c r="D207" s="245"/>
      <c r="E207" s="215"/>
      <c r="F207" s="362">
        <v>45859</v>
      </c>
      <c r="G207" s="369"/>
      <c r="H207" s="369"/>
      <c r="I207" s="245"/>
    </row>
    <row r="208" spans="1:9">
      <c r="A208" s="362">
        <v>45860</v>
      </c>
      <c r="B208" s="367"/>
      <c r="C208" s="245"/>
      <c r="D208" s="245"/>
      <c r="E208" s="215"/>
      <c r="F208" s="362">
        <v>45860</v>
      </c>
      <c r="G208" s="369"/>
      <c r="H208" s="369"/>
      <c r="I208" s="245"/>
    </row>
    <row r="209" spans="1:9">
      <c r="A209" s="362">
        <v>45861</v>
      </c>
      <c r="B209" s="367"/>
      <c r="C209" s="245"/>
      <c r="D209" s="245"/>
      <c r="E209" s="215"/>
      <c r="F209" s="362">
        <v>45861</v>
      </c>
      <c r="G209" s="369"/>
      <c r="H209" s="369"/>
      <c r="I209" s="245"/>
    </row>
    <row r="210" spans="1:9">
      <c r="A210" s="362">
        <v>45862</v>
      </c>
      <c r="B210" s="367"/>
      <c r="C210" s="245"/>
      <c r="D210" s="245"/>
      <c r="E210" s="215"/>
      <c r="F210" s="362">
        <v>45862</v>
      </c>
      <c r="G210" s="245"/>
      <c r="H210" s="245"/>
      <c r="I210" s="245"/>
    </row>
    <row r="211" spans="1:9">
      <c r="A211" s="362">
        <v>45863</v>
      </c>
      <c r="B211" s="367"/>
      <c r="C211" s="245"/>
      <c r="D211" s="245"/>
      <c r="E211" s="215"/>
      <c r="F211" s="362">
        <v>45863</v>
      </c>
      <c r="G211" s="245"/>
      <c r="H211" s="245"/>
      <c r="I211" s="245"/>
    </row>
    <row r="212" spans="1:9">
      <c r="A212" s="362">
        <v>45864</v>
      </c>
      <c r="B212" s="367"/>
      <c r="C212" s="245"/>
      <c r="D212" s="245"/>
      <c r="E212" s="215"/>
      <c r="F212" s="362">
        <v>45864</v>
      </c>
      <c r="G212" s="245"/>
      <c r="H212" s="245"/>
      <c r="I212" s="245"/>
    </row>
    <row r="213" spans="1:9">
      <c r="A213" s="362">
        <v>45865</v>
      </c>
      <c r="B213" s="367"/>
      <c r="C213" s="245"/>
      <c r="D213" s="245"/>
      <c r="E213" s="215"/>
      <c r="F213" s="362">
        <v>45865</v>
      </c>
      <c r="G213" s="369"/>
      <c r="H213" s="369"/>
      <c r="I213" s="245"/>
    </row>
    <row r="214" spans="1:9">
      <c r="A214" s="362">
        <v>45866</v>
      </c>
      <c r="B214" s="367"/>
      <c r="C214" s="245"/>
      <c r="D214" s="245"/>
      <c r="E214" s="215"/>
      <c r="F214" s="362">
        <v>45866</v>
      </c>
      <c r="G214" s="245"/>
      <c r="H214" s="245"/>
      <c r="I214" s="245"/>
    </row>
    <row r="215" spans="1:9">
      <c r="A215" s="362">
        <v>45867</v>
      </c>
      <c r="B215" s="367"/>
      <c r="C215" s="245"/>
      <c r="D215" s="245"/>
      <c r="E215" s="215"/>
      <c r="F215" s="362">
        <v>45867</v>
      </c>
      <c r="G215" s="369"/>
      <c r="H215" s="369"/>
      <c r="I215" s="245"/>
    </row>
    <row r="216" spans="1:9">
      <c r="A216" s="362">
        <v>45868</v>
      </c>
      <c r="B216" s="367"/>
      <c r="C216" s="245"/>
      <c r="D216" s="245"/>
      <c r="E216" s="215"/>
      <c r="F216" s="362">
        <v>45868</v>
      </c>
      <c r="G216" s="245"/>
      <c r="H216" s="245"/>
      <c r="I216" s="245"/>
    </row>
    <row r="217" spans="1:9">
      <c r="A217" s="362">
        <v>45869</v>
      </c>
      <c r="B217" s="367"/>
      <c r="C217" s="245"/>
      <c r="D217" s="245"/>
      <c r="E217" s="215"/>
      <c r="F217" s="362">
        <v>45869</v>
      </c>
      <c r="G217" s="369"/>
      <c r="H217" s="369"/>
      <c r="I217" s="245"/>
    </row>
    <row r="218" spans="1:9">
      <c r="A218" s="362">
        <v>45870</v>
      </c>
      <c r="B218" s="367"/>
      <c r="C218" s="245"/>
      <c r="D218" s="245"/>
      <c r="E218" s="215"/>
      <c r="F218" s="362">
        <v>45870</v>
      </c>
      <c r="G218" s="245"/>
      <c r="H218" s="245"/>
      <c r="I218" s="245"/>
    </row>
    <row r="219" spans="1:9">
      <c r="A219" s="362">
        <v>45871</v>
      </c>
      <c r="B219" s="367"/>
      <c r="C219" s="245"/>
      <c r="D219" s="245"/>
      <c r="E219" s="215"/>
      <c r="F219" s="362">
        <v>45871</v>
      </c>
      <c r="G219" s="369"/>
      <c r="H219" s="369"/>
      <c r="I219" s="245"/>
    </row>
    <row r="220" spans="1:9">
      <c r="A220" s="362">
        <v>45872</v>
      </c>
      <c r="B220" s="367"/>
      <c r="C220" s="245"/>
      <c r="D220" s="245"/>
      <c r="E220" s="215"/>
      <c r="F220" s="362">
        <v>45872</v>
      </c>
      <c r="G220" s="245"/>
      <c r="H220" s="245"/>
      <c r="I220" s="245"/>
    </row>
    <row r="221" spans="1:9">
      <c r="A221" s="362">
        <v>45873</v>
      </c>
      <c r="B221" s="367"/>
      <c r="C221" s="245"/>
      <c r="D221" s="245"/>
      <c r="E221" s="215"/>
      <c r="F221" s="362">
        <v>45873</v>
      </c>
      <c r="G221" s="369"/>
      <c r="H221" s="369"/>
      <c r="I221" s="245"/>
    </row>
    <row r="222" spans="1:9">
      <c r="A222" s="362">
        <v>45874</v>
      </c>
      <c r="B222" s="367"/>
      <c r="C222" s="245"/>
      <c r="D222" s="245"/>
      <c r="E222" s="215"/>
      <c r="F222" s="362">
        <v>45874</v>
      </c>
      <c r="G222" s="369"/>
      <c r="H222" s="369"/>
      <c r="I222" s="245"/>
    </row>
    <row r="223" spans="1:9">
      <c r="A223" s="362">
        <v>45875</v>
      </c>
      <c r="B223" s="367"/>
      <c r="C223" s="245"/>
      <c r="D223" s="245"/>
      <c r="E223" s="215"/>
      <c r="F223" s="362">
        <v>45875</v>
      </c>
      <c r="G223" s="369"/>
      <c r="H223" s="369"/>
      <c r="I223" s="245"/>
    </row>
    <row r="224" spans="1:9">
      <c r="A224" s="362">
        <v>45876</v>
      </c>
      <c r="B224" s="367"/>
      <c r="C224" s="245"/>
      <c r="D224" s="245"/>
      <c r="E224" s="215"/>
      <c r="F224" s="362">
        <v>45876</v>
      </c>
      <c r="G224" s="369"/>
      <c r="H224" s="369"/>
      <c r="I224" s="245"/>
    </row>
    <row r="225" spans="1:9">
      <c r="A225" s="362">
        <v>45877</v>
      </c>
      <c r="B225" s="367"/>
      <c r="C225" s="245"/>
      <c r="D225" s="245"/>
      <c r="E225" s="215"/>
      <c r="F225" s="362">
        <v>45877</v>
      </c>
      <c r="G225" s="369"/>
      <c r="H225" s="369"/>
      <c r="I225" s="245"/>
    </row>
    <row r="226" spans="1:9">
      <c r="A226" s="362">
        <v>45878</v>
      </c>
      <c r="B226" s="367"/>
      <c r="C226" s="245"/>
      <c r="D226" s="245"/>
      <c r="E226" s="215"/>
      <c r="F226" s="362">
        <v>45878</v>
      </c>
      <c r="G226" s="369"/>
      <c r="H226" s="369"/>
      <c r="I226" s="245"/>
    </row>
    <row r="227" spans="1:9">
      <c r="A227" s="362">
        <v>45879</v>
      </c>
      <c r="B227" s="367"/>
      <c r="C227" s="245"/>
      <c r="D227" s="245"/>
      <c r="E227" s="215"/>
      <c r="F227" s="362">
        <v>45879</v>
      </c>
      <c r="G227" s="369"/>
      <c r="H227" s="369"/>
      <c r="I227" s="245"/>
    </row>
    <row r="228" spans="1:9">
      <c r="A228" s="362">
        <v>45880</v>
      </c>
      <c r="B228" s="367"/>
      <c r="C228" s="245"/>
      <c r="D228" s="245"/>
      <c r="E228" s="215"/>
      <c r="F228" s="362">
        <v>45880</v>
      </c>
      <c r="G228" s="369"/>
      <c r="H228" s="369"/>
      <c r="I228" s="245"/>
    </row>
    <row r="229" spans="1:9">
      <c r="A229" s="362">
        <v>45881</v>
      </c>
      <c r="B229" s="367"/>
      <c r="C229" s="245"/>
      <c r="D229" s="245"/>
      <c r="E229" s="215"/>
      <c r="F229" s="362">
        <v>45881</v>
      </c>
      <c r="G229" s="369"/>
      <c r="H229" s="369"/>
      <c r="I229" s="245"/>
    </row>
    <row r="230" spans="1:9">
      <c r="A230" s="362">
        <v>45882</v>
      </c>
      <c r="B230" s="367"/>
      <c r="C230" s="245"/>
      <c r="D230" s="245"/>
      <c r="E230" s="215"/>
      <c r="F230" s="362">
        <v>45882</v>
      </c>
      <c r="G230" s="369"/>
      <c r="H230" s="369"/>
      <c r="I230" s="245"/>
    </row>
    <row r="231" spans="1:9">
      <c r="A231" s="362">
        <v>45883</v>
      </c>
      <c r="B231" s="367"/>
      <c r="C231" s="245"/>
      <c r="D231" s="245"/>
      <c r="E231" s="215"/>
      <c r="F231" s="362">
        <v>45883</v>
      </c>
      <c r="G231" s="369"/>
      <c r="H231" s="369"/>
      <c r="I231" s="245"/>
    </row>
    <row r="232" spans="1:9">
      <c r="A232" s="362">
        <v>45884</v>
      </c>
      <c r="B232" s="367"/>
      <c r="C232" s="245"/>
      <c r="D232" s="245"/>
      <c r="E232" s="215"/>
      <c r="F232" s="362">
        <v>45884</v>
      </c>
      <c r="G232" s="369"/>
      <c r="H232" s="369"/>
      <c r="I232" s="245"/>
    </row>
    <row r="233" spans="1:9">
      <c r="A233" s="362">
        <v>45885</v>
      </c>
      <c r="B233" s="369"/>
      <c r="C233" s="369"/>
      <c r="D233" s="245"/>
      <c r="E233" s="215"/>
      <c r="F233" s="362">
        <v>45885</v>
      </c>
      <c r="G233" s="369"/>
      <c r="H233" s="369"/>
      <c r="I233" s="245"/>
    </row>
    <row r="234" spans="1:9">
      <c r="A234" s="362">
        <v>45886</v>
      </c>
      <c r="B234" s="369"/>
      <c r="C234" s="369"/>
      <c r="D234" s="245"/>
      <c r="E234" s="215"/>
      <c r="F234" s="362">
        <v>45886</v>
      </c>
      <c r="G234" s="369"/>
      <c r="H234" s="369"/>
      <c r="I234" s="245"/>
    </row>
    <row r="235" spans="1:9">
      <c r="A235" s="362">
        <v>45887</v>
      </c>
      <c r="B235" s="367"/>
      <c r="C235" s="245"/>
      <c r="D235" s="245"/>
      <c r="E235" s="215"/>
      <c r="F235" s="362">
        <v>45887</v>
      </c>
      <c r="G235" s="369"/>
      <c r="H235" s="369"/>
      <c r="I235" s="245"/>
    </row>
    <row r="236" spans="1:9">
      <c r="A236" s="362">
        <v>45888</v>
      </c>
      <c r="B236" s="369"/>
      <c r="C236" s="369"/>
      <c r="D236" s="245"/>
      <c r="E236" s="215"/>
      <c r="F236" s="362">
        <v>45888</v>
      </c>
      <c r="G236" s="369"/>
      <c r="H236" s="369"/>
      <c r="I236" s="245"/>
    </row>
    <row r="237" spans="1:9">
      <c r="A237" s="362">
        <v>45889</v>
      </c>
      <c r="B237" s="369"/>
      <c r="C237" s="369"/>
      <c r="D237" s="245"/>
      <c r="E237" s="215"/>
      <c r="F237" s="362">
        <v>45889</v>
      </c>
      <c r="G237" s="369"/>
      <c r="H237" s="369"/>
      <c r="I237" s="245"/>
    </row>
    <row r="238" spans="1:9">
      <c r="A238" s="362">
        <v>45890</v>
      </c>
      <c r="B238" s="367"/>
      <c r="C238" s="245"/>
      <c r="D238" s="245"/>
      <c r="E238" s="215"/>
      <c r="F238" s="362">
        <v>45890</v>
      </c>
      <c r="G238" s="369"/>
      <c r="H238" s="369"/>
      <c r="I238" s="245"/>
    </row>
    <row r="239" spans="1:9">
      <c r="A239" s="362">
        <v>45891</v>
      </c>
      <c r="B239" s="367"/>
      <c r="C239" s="245"/>
      <c r="D239" s="245"/>
      <c r="E239" s="215"/>
      <c r="F239" s="362">
        <v>45891</v>
      </c>
      <c r="G239" s="369"/>
      <c r="H239" s="369"/>
      <c r="I239" s="245"/>
    </row>
    <row r="240" spans="1:9">
      <c r="A240" s="362">
        <v>45892</v>
      </c>
      <c r="B240" s="367"/>
      <c r="C240" s="245"/>
      <c r="D240" s="245"/>
      <c r="E240" s="215"/>
      <c r="F240" s="362">
        <v>45892</v>
      </c>
      <c r="G240" s="369"/>
      <c r="H240" s="369"/>
      <c r="I240" s="245"/>
    </row>
    <row r="241" spans="1:9">
      <c r="A241" s="362">
        <v>45893</v>
      </c>
      <c r="B241" s="367"/>
      <c r="C241" s="245"/>
      <c r="D241" s="245"/>
      <c r="E241" s="215"/>
      <c r="F241" s="362">
        <v>45893</v>
      </c>
      <c r="G241" s="369"/>
      <c r="H241" s="369"/>
      <c r="I241" s="245"/>
    </row>
    <row r="242" spans="1:9">
      <c r="A242" s="362">
        <v>45894</v>
      </c>
      <c r="B242" s="367"/>
      <c r="C242" s="245"/>
      <c r="D242" s="245"/>
      <c r="E242" s="215"/>
      <c r="F242" s="362">
        <v>45894</v>
      </c>
      <c r="G242" s="369"/>
      <c r="H242" s="369"/>
      <c r="I242" s="245"/>
    </row>
    <row r="243" spans="1:9">
      <c r="A243" s="362">
        <v>45895</v>
      </c>
      <c r="B243" s="367"/>
      <c r="C243" s="245"/>
      <c r="D243" s="245"/>
      <c r="E243" s="215"/>
      <c r="F243" s="362">
        <v>45895</v>
      </c>
      <c r="G243" s="369"/>
      <c r="H243" s="369"/>
      <c r="I243" s="245"/>
    </row>
    <row r="244" spans="1:9">
      <c r="A244" s="362">
        <v>45896</v>
      </c>
      <c r="B244" s="367"/>
      <c r="C244" s="245"/>
      <c r="D244" s="245"/>
      <c r="E244" s="215"/>
      <c r="F244" s="362">
        <v>45896</v>
      </c>
      <c r="G244" s="369"/>
      <c r="H244" s="369"/>
      <c r="I244" s="245"/>
    </row>
    <row r="245" spans="1:9">
      <c r="A245" s="362">
        <v>45897</v>
      </c>
      <c r="B245" s="367"/>
      <c r="C245" s="245"/>
      <c r="D245" s="245"/>
      <c r="E245" s="215"/>
      <c r="F245" s="362">
        <v>45897</v>
      </c>
      <c r="G245" s="369"/>
      <c r="H245" s="369"/>
      <c r="I245" s="245"/>
    </row>
    <row r="246" spans="1:9">
      <c r="A246" s="362">
        <v>45898</v>
      </c>
      <c r="B246" s="367"/>
      <c r="C246" s="245"/>
      <c r="D246" s="245"/>
      <c r="E246" s="215"/>
      <c r="F246" s="362">
        <v>45898</v>
      </c>
      <c r="G246" s="369"/>
      <c r="H246" s="369"/>
      <c r="I246" s="245"/>
    </row>
    <row r="247" spans="1:9">
      <c r="A247" s="362">
        <v>45899</v>
      </c>
      <c r="B247" s="367"/>
      <c r="C247" s="245"/>
      <c r="D247" s="245"/>
      <c r="E247" s="215"/>
      <c r="F247" s="362">
        <v>45899</v>
      </c>
      <c r="G247" s="369"/>
      <c r="H247" s="369"/>
      <c r="I247" s="245"/>
    </row>
    <row r="248" spans="1:9">
      <c r="A248" s="362">
        <v>45900</v>
      </c>
      <c r="B248" s="369"/>
      <c r="C248" s="369"/>
      <c r="D248" s="245"/>
      <c r="E248" s="215"/>
      <c r="F248" s="362">
        <v>45900</v>
      </c>
      <c r="G248" s="369"/>
      <c r="H248" s="369"/>
      <c r="I248" s="245"/>
    </row>
    <row r="249" spans="1:9">
      <c r="A249" s="362">
        <v>45901</v>
      </c>
      <c r="B249" s="367"/>
      <c r="C249" s="245"/>
      <c r="D249" s="245"/>
      <c r="E249" s="215"/>
      <c r="F249" s="362">
        <v>45901</v>
      </c>
      <c r="G249" s="369"/>
      <c r="H249" s="369"/>
      <c r="I249" s="245"/>
    </row>
    <row r="250" spans="1:9">
      <c r="A250" s="362">
        <v>45902</v>
      </c>
      <c r="B250" s="367"/>
      <c r="C250" s="245"/>
      <c r="D250" s="245"/>
      <c r="E250" s="215"/>
      <c r="F250" s="362">
        <v>45902</v>
      </c>
      <c r="G250" s="369"/>
      <c r="H250" s="369"/>
      <c r="I250" s="245"/>
    </row>
    <row r="251" spans="1:9">
      <c r="A251" s="362">
        <v>45903</v>
      </c>
      <c r="B251" s="367"/>
      <c r="C251" s="245"/>
      <c r="D251" s="245"/>
      <c r="E251" s="215"/>
      <c r="F251" s="362">
        <v>45903</v>
      </c>
      <c r="G251" s="369"/>
      <c r="H251" s="369"/>
      <c r="I251" s="245"/>
    </row>
    <row r="252" spans="1:9">
      <c r="A252" s="362">
        <v>45904</v>
      </c>
      <c r="B252" s="367"/>
      <c r="C252" s="245"/>
      <c r="D252" s="245"/>
      <c r="E252" s="215"/>
      <c r="F252" s="362">
        <v>45904</v>
      </c>
      <c r="G252" s="369"/>
      <c r="H252" s="369"/>
      <c r="I252" s="245"/>
    </row>
    <row r="253" spans="1:9">
      <c r="A253" s="362">
        <v>45905</v>
      </c>
      <c r="B253" s="367"/>
      <c r="C253" s="245"/>
      <c r="D253" s="245"/>
      <c r="E253" s="215"/>
      <c r="F253" s="362">
        <v>45905</v>
      </c>
      <c r="G253" s="369"/>
      <c r="H253" s="369"/>
      <c r="I253" s="245"/>
    </row>
    <row r="254" spans="1:9">
      <c r="A254" s="362">
        <v>45906</v>
      </c>
      <c r="B254" s="367"/>
      <c r="C254" s="245"/>
      <c r="D254" s="245"/>
      <c r="E254" s="215"/>
      <c r="F254" s="362">
        <v>45906</v>
      </c>
      <c r="G254" s="369"/>
      <c r="H254" s="369"/>
      <c r="I254" s="245"/>
    </row>
    <row r="255" spans="1:9">
      <c r="A255" s="362">
        <v>45907</v>
      </c>
      <c r="B255" s="367"/>
      <c r="C255" s="245"/>
      <c r="D255" s="245"/>
      <c r="E255" s="215"/>
      <c r="F255" s="362">
        <v>45907</v>
      </c>
      <c r="G255" s="369"/>
      <c r="H255" s="369"/>
      <c r="I255" s="245"/>
    </row>
    <row r="256" spans="1:9">
      <c r="A256" s="362">
        <v>45908</v>
      </c>
      <c r="B256" s="367"/>
      <c r="C256" s="245"/>
      <c r="D256" s="245"/>
      <c r="E256" s="215"/>
      <c r="F256" s="362">
        <v>45908</v>
      </c>
      <c r="G256" s="369"/>
      <c r="H256" s="369"/>
      <c r="I256" s="245"/>
    </row>
    <row r="257" spans="1:9">
      <c r="A257" s="362">
        <v>45909</v>
      </c>
      <c r="B257" s="367"/>
      <c r="C257" s="245"/>
      <c r="D257" s="245"/>
      <c r="E257" s="215"/>
      <c r="F257" s="362">
        <v>45909</v>
      </c>
      <c r="G257" s="369"/>
      <c r="H257" s="369"/>
      <c r="I257" s="245"/>
    </row>
    <row r="258" spans="1:9">
      <c r="A258" s="362">
        <v>45910</v>
      </c>
      <c r="B258" s="367"/>
      <c r="C258" s="245"/>
      <c r="D258" s="245"/>
      <c r="E258" s="215"/>
      <c r="F258" s="362">
        <v>45910</v>
      </c>
      <c r="G258" s="369"/>
      <c r="H258" s="369"/>
      <c r="I258" s="245"/>
    </row>
    <row r="259" spans="1:9">
      <c r="A259" s="362">
        <v>45911</v>
      </c>
      <c r="B259" s="367"/>
      <c r="C259" s="245"/>
      <c r="D259" s="245"/>
      <c r="E259" s="215"/>
      <c r="F259" s="362">
        <v>45911</v>
      </c>
      <c r="G259" s="369"/>
      <c r="H259" s="369"/>
      <c r="I259" s="245"/>
    </row>
    <row r="260" spans="1:9">
      <c r="A260" s="362">
        <v>45912</v>
      </c>
      <c r="B260" s="367"/>
      <c r="C260" s="245"/>
      <c r="D260" s="245"/>
      <c r="E260" s="215"/>
      <c r="F260" s="362">
        <v>45912</v>
      </c>
      <c r="G260" s="369"/>
      <c r="H260" s="369"/>
      <c r="I260" s="245"/>
    </row>
    <row r="261" spans="1:9">
      <c r="A261" s="362">
        <v>45913</v>
      </c>
      <c r="B261" s="367"/>
      <c r="C261" s="245"/>
      <c r="D261" s="245"/>
      <c r="E261" s="215"/>
      <c r="F261" s="362">
        <v>45913</v>
      </c>
      <c r="G261" s="369"/>
      <c r="H261" s="369"/>
      <c r="I261" s="245"/>
    </row>
    <row r="262" spans="1:9">
      <c r="A262" s="362">
        <v>45914</v>
      </c>
      <c r="B262" s="367"/>
      <c r="C262" s="245"/>
      <c r="D262" s="245"/>
      <c r="E262" s="215"/>
      <c r="F262" s="362">
        <v>45914</v>
      </c>
      <c r="G262" s="369"/>
      <c r="H262" s="369"/>
      <c r="I262" s="245"/>
    </row>
    <row r="263" spans="1:9">
      <c r="A263" s="362">
        <v>45915</v>
      </c>
      <c r="B263" s="367"/>
      <c r="C263" s="245"/>
      <c r="D263" s="245"/>
      <c r="E263" s="215"/>
      <c r="F263" s="362">
        <v>45915</v>
      </c>
      <c r="G263" s="369"/>
      <c r="H263" s="369"/>
      <c r="I263" s="245"/>
    </row>
    <row r="264" spans="1:9">
      <c r="A264" s="362">
        <v>45916</v>
      </c>
      <c r="B264" s="367"/>
      <c r="C264" s="245"/>
      <c r="D264" s="245"/>
      <c r="E264" s="215"/>
      <c r="F264" s="362">
        <v>45916</v>
      </c>
      <c r="G264" s="369"/>
      <c r="H264" s="369"/>
      <c r="I264" s="245"/>
    </row>
    <row r="265" spans="1:9">
      <c r="A265" s="362">
        <v>45917</v>
      </c>
      <c r="B265" s="367"/>
      <c r="C265" s="245"/>
      <c r="D265" s="245"/>
      <c r="E265" s="215"/>
      <c r="F265" s="362">
        <v>45917</v>
      </c>
      <c r="G265" s="369"/>
      <c r="H265" s="369"/>
      <c r="I265" s="245"/>
    </row>
    <row r="266" spans="1:9">
      <c r="A266" s="362">
        <v>45918</v>
      </c>
      <c r="B266" s="367"/>
      <c r="C266" s="245"/>
      <c r="D266" s="245"/>
      <c r="E266" s="215"/>
      <c r="F266" s="362">
        <v>45918</v>
      </c>
      <c r="G266" s="369"/>
      <c r="H266" s="369"/>
      <c r="I266" s="245"/>
    </row>
    <row r="267" spans="1:9">
      <c r="A267" s="362">
        <v>45919</v>
      </c>
      <c r="B267" s="367"/>
      <c r="C267" s="245"/>
      <c r="D267" s="245"/>
      <c r="E267" s="215"/>
      <c r="F267" s="362">
        <v>45919</v>
      </c>
      <c r="G267" s="369"/>
      <c r="H267" s="369"/>
      <c r="I267" s="245"/>
    </row>
    <row r="268" spans="1:9">
      <c r="A268" s="362">
        <v>45920</v>
      </c>
      <c r="B268" s="367"/>
      <c r="C268" s="245"/>
      <c r="D268" s="245"/>
      <c r="E268" s="215"/>
      <c r="F268" s="362">
        <v>45920</v>
      </c>
      <c r="G268" s="369"/>
      <c r="H268" s="369"/>
      <c r="I268" s="245"/>
    </row>
    <row r="269" spans="1:9">
      <c r="A269" s="362">
        <v>45921</v>
      </c>
      <c r="B269" s="367"/>
      <c r="C269" s="245"/>
      <c r="D269" s="245"/>
      <c r="E269" s="215"/>
      <c r="F269" s="362">
        <v>45921</v>
      </c>
      <c r="G269" s="369"/>
      <c r="H269" s="369"/>
      <c r="I269" s="245"/>
    </row>
    <row r="270" spans="1:9">
      <c r="A270" s="362">
        <v>45922</v>
      </c>
      <c r="B270" s="367"/>
      <c r="C270" s="245"/>
      <c r="D270" s="245"/>
      <c r="E270" s="215"/>
      <c r="F270" s="362">
        <v>45922</v>
      </c>
      <c r="G270" s="369"/>
      <c r="H270" s="369"/>
      <c r="I270" s="245"/>
    </row>
    <row r="271" spans="1:9">
      <c r="A271" s="362">
        <v>45923</v>
      </c>
      <c r="B271" s="367"/>
      <c r="C271" s="245"/>
      <c r="D271" s="245"/>
      <c r="E271" s="215"/>
      <c r="F271" s="362">
        <v>45923</v>
      </c>
      <c r="G271" s="369"/>
      <c r="H271" s="369"/>
      <c r="I271" s="245"/>
    </row>
    <row r="272" spans="1:9">
      <c r="A272" s="362">
        <v>45924</v>
      </c>
      <c r="B272" s="367"/>
      <c r="C272" s="245"/>
      <c r="D272" s="245"/>
      <c r="E272" s="215"/>
      <c r="F272" s="362">
        <v>45924</v>
      </c>
      <c r="G272" s="369"/>
      <c r="H272" s="369"/>
      <c r="I272" s="245"/>
    </row>
    <row r="273" spans="1:9">
      <c r="A273" s="362">
        <v>45925</v>
      </c>
      <c r="B273" s="367"/>
      <c r="C273" s="245"/>
      <c r="D273" s="245"/>
      <c r="E273" s="215"/>
      <c r="F273" s="362">
        <v>45925</v>
      </c>
      <c r="G273" s="369"/>
      <c r="H273" s="369"/>
      <c r="I273" s="245"/>
    </row>
    <row r="274" spans="1:9">
      <c r="A274" s="362">
        <v>45926</v>
      </c>
      <c r="B274" s="367"/>
      <c r="C274" s="245"/>
      <c r="D274" s="245"/>
      <c r="E274" s="215"/>
      <c r="F274" s="362">
        <v>45926</v>
      </c>
      <c r="G274" s="369"/>
      <c r="H274" s="369"/>
      <c r="I274" s="245"/>
    </row>
    <row r="275" spans="1:9">
      <c r="A275" s="362">
        <v>45927</v>
      </c>
      <c r="B275" s="367"/>
      <c r="C275" s="245"/>
      <c r="D275" s="245"/>
      <c r="E275" s="215"/>
      <c r="F275" s="362">
        <v>45927</v>
      </c>
      <c r="G275" s="369"/>
      <c r="H275" s="369"/>
      <c r="I275" s="245"/>
    </row>
    <row r="276" spans="1:9">
      <c r="A276" s="362">
        <v>45928</v>
      </c>
      <c r="B276" s="367"/>
      <c r="C276" s="245"/>
      <c r="D276" s="245"/>
      <c r="E276" s="215"/>
      <c r="F276" s="362">
        <v>45928</v>
      </c>
      <c r="G276" s="369"/>
      <c r="H276" s="369"/>
      <c r="I276" s="245"/>
    </row>
    <row r="277" spans="1:9">
      <c r="A277" s="362">
        <v>45929</v>
      </c>
      <c r="B277" s="367"/>
      <c r="C277" s="245"/>
      <c r="D277" s="245"/>
      <c r="E277" s="215"/>
      <c r="F277" s="362">
        <v>45929</v>
      </c>
      <c r="G277" s="369"/>
      <c r="H277" s="369"/>
      <c r="I277" s="245"/>
    </row>
    <row r="278" spans="1:9">
      <c r="A278" s="362">
        <v>45930</v>
      </c>
      <c r="B278" s="367"/>
      <c r="C278" s="245"/>
      <c r="D278" s="245"/>
      <c r="E278" s="215"/>
      <c r="F278" s="362">
        <v>45930</v>
      </c>
      <c r="G278" s="369"/>
      <c r="H278" s="369"/>
      <c r="I278" s="245"/>
    </row>
    <row r="279" spans="1:9">
      <c r="A279" s="362">
        <v>45931</v>
      </c>
      <c r="B279" s="367"/>
      <c r="C279" s="245"/>
      <c r="D279" s="245"/>
      <c r="E279" s="215"/>
      <c r="F279" s="362">
        <v>45931</v>
      </c>
      <c r="G279" s="369"/>
      <c r="H279" s="369"/>
      <c r="I279" s="245"/>
    </row>
    <row r="280" spans="1:9">
      <c r="A280" s="362">
        <v>45932</v>
      </c>
      <c r="B280" s="245"/>
      <c r="C280" s="245"/>
      <c r="D280" s="245"/>
      <c r="E280" s="215"/>
      <c r="F280" s="362">
        <v>45932</v>
      </c>
      <c r="G280" s="369"/>
      <c r="H280" s="369"/>
      <c r="I280" s="245"/>
    </row>
    <row r="281" spans="1:9">
      <c r="A281" s="362">
        <v>45933</v>
      </c>
      <c r="B281" s="245"/>
      <c r="C281" s="245"/>
      <c r="D281" s="245"/>
      <c r="E281" s="215"/>
      <c r="F281" s="362">
        <v>45933</v>
      </c>
      <c r="G281" s="369"/>
      <c r="H281" s="369"/>
      <c r="I281" s="245"/>
    </row>
    <row r="282" spans="1:9">
      <c r="A282" s="362">
        <v>45934</v>
      </c>
      <c r="B282" s="245"/>
      <c r="C282" s="245"/>
      <c r="D282" s="245"/>
      <c r="E282" s="215"/>
      <c r="F282" s="362">
        <v>45934</v>
      </c>
      <c r="G282" s="369"/>
      <c r="H282" s="369"/>
      <c r="I282" s="245"/>
    </row>
    <row r="283" spans="1:9">
      <c r="A283" s="362">
        <v>45935</v>
      </c>
      <c r="B283" s="245"/>
      <c r="C283" s="245"/>
      <c r="D283" s="245"/>
      <c r="E283" s="215"/>
      <c r="F283" s="362">
        <v>45935</v>
      </c>
      <c r="G283" s="369"/>
      <c r="H283" s="369"/>
      <c r="I283" s="245"/>
    </row>
    <row r="284" spans="1:9">
      <c r="A284" s="362">
        <v>45936</v>
      </c>
      <c r="B284" s="367"/>
      <c r="C284" s="245"/>
      <c r="D284" s="245"/>
      <c r="E284" s="215"/>
      <c r="F284" s="362">
        <v>45936</v>
      </c>
      <c r="G284" s="369"/>
      <c r="H284" s="369"/>
      <c r="I284" s="245"/>
    </row>
    <row r="285" spans="1:9">
      <c r="A285" s="362">
        <v>45937</v>
      </c>
      <c r="B285" s="367"/>
      <c r="C285" s="245"/>
      <c r="D285" s="245"/>
      <c r="E285" s="215"/>
      <c r="F285" s="362">
        <v>45937</v>
      </c>
      <c r="G285" s="369"/>
      <c r="H285" s="369"/>
      <c r="I285" s="245"/>
    </row>
    <row r="286" spans="1:9">
      <c r="A286" s="362">
        <v>45938</v>
      </c>
      <c r="B286" s="245"/>
      <c r="C286" s="245"/>
      <c r="D286" s="245"/>
      <c r="E286" s="215"/>
      <c r="F286" s="362">
        <v>45938</v>
      </c>
      <c r="G286" s="369"/>
      <c r="H286" s="369"/>
      <c r="I286" s="245"/>
    </row>
    <row r="287" spans="1:9">
      <c r="A287" s="362">
        <v>45939</v>
      </c>
      <c r="B287" s="245"/>
      <c r="C287" s="245"/>
      <c r="D287" s="245"/>
      <c r="E287" s="215"/>
      <c r="F287" s="362">
        <v>45939</v>
      </c>
      <c r="G287" s="369"/>
      <c r="H287" s="369"/>
      <c r="I287" s="245"/>
    </row>
    <row r="288" spans="1:9">
      <c r="A288" s="362">
        <v>45940</v>
      </c>
      <c r="B288" s="245"/>
      <c r="C288" s="245"/>
      <c r="D288" s="245"/>
      <c r="E288" s="215"/>
      <c r="F288" s="362">
        <v>45940</v>
      </c>
      <c r="G288" s="369"/>
      <c r="H288" s="369"/>
      <c r="I288" s="245"/>
    </row>
    <row r="289" spans="1:9">
      <c r="A289" s="362">
        <v>45941</v>
      </c>
      <c r="B289" s="245"/>
      <c r="C289" s="245"/>
      <c r="D289" s="245"/>
      <c r="E289" s="215"/>
      <c r="F289" s="362">
        <v>45941</v>
      </c>
      <c r="G289" s="369"/>
      <c r="H289" s="369"/>
      <c r="I289" s="245"/>
    </row>
    <row r="290" spans="1:9">
      <c r="A290" s="362">
        <v>45942</v>
      </c>
      <c r="B290" s="245"/>
      <c r="C290" s="245"/>
      <c r="D290" s="245"/>
      <c r="E290" s="215"/>
      <c r="F290" s="362">
        <v>45942</v>
      </c>
      <c r="G290" s="369"/>
      <c r="H290" s="369"/>
      <c r="I290" s="245"/>
    </row>
    <row r="291" spans="1:9">
      <c r="A291" s="362">
        <v>45943</v>
      </c>
      <c r="B291" s="245"/>
      <c r="C291" s="245"/>
      <c r="D291" s="245"/>
      <c r="E291" s="215"/>
      <c r="F291" s="362">
        <v>45943</v>
      </c>
      <c r="G291" s="369"/>
      <c r="H291" s="369"/>
      <c r="I291" s="245"/>
    </row>
    <row r="292" spans="1:9">
      <c r="A292" s="362">
        <v>45944</v>
      </c>
      <c r="B292" s="245"/>
      <c r="C292" s="245"/>
      <c r="D292" s="245"/>
      <c r="E292" s="215"/>
      <c r="F292" s="362">
        <v>45944</v>
      </c>
      <c r="G292" s="369"/>
      <c r="H292" s="369"/>
      <c r="I292" s="245"/>
    </row>
    <row r="293" spans="1:9">
      <c r="A293" s="362">
        <v>45945</v>
      </c>
      <c r="B293" s="245"/>
      <c r="C293" s="245"/>
      <c r="D293" s="245"/>
      <c r="E293" s="215"/>
      <c r="F293" s="362">
        <v>45945</v>
      </c>
      <c r="G293" s="369"/>
      <c r="H293" s="369"/>
      <c r="I293" s="245"/>
    </row>
    <row r="294" spans="1:9">
      <c r="A294" s="362">
        <v>45946</v>
      </c>
      <c r="B294" s="245"/>
      <c r="C294" s="245"/>
      <c r="D294" s="245"/>
      <c r="E294" s="215"/>
      <c r="F294" s="362">
        <v>45946</v>
      </c>
      <c r="G294" s="369"/>
      <c r="H294" s="369"/>
      <c r="I294" s="245"/>
    </row>
    <row r="295" spans="1:9">
      <c r="A295" s="362">
        <v>45947</v>
      </c>
      <c r="B295" s="245"/>
      <c r="C295" s="245"/>
      <c r="D295" s="245"/>
      <c r="E295" s="215"/>
      <c r="F295" s="362">
        <v>45947</v>
      </c>
      <c r="G295" s="369"/>
      <c r="H295" s="369"/>
      <c r="I295" s="245"/>
    </row>
    <row r="296" spans="1:9">
      <c r="A296" s="362">
        <v>45948</v>
      </c>
      <c r="B296" s="245"/>
      <c r="C296" s="245"/>
      <c r="D296" s="245"/>
      <c r="E296" s="215"/>
      <c r="F296" s="362">
        <v>45948</v>
      </c>
      <c r="G296" s="369"/>
      <c r="H296" s="369"/>
      <c r="I296" s="245"/>
    </row>
    <row r="297" spans="1:9">
      <c r="A297" s="362">
        <v>45949</v>
      </c>
      <c r="B297" s="245"/>
      <c r="C297" s="245"/>
      <c r="D297" s="245"/>
      <c r="E297" s="215"/>
      <c r="F297" s="362">
        <v>45949</v>
      </c>
      <c r="G297" s="369"/>
      <c r="H297" s="369"/>
      <c r="I297" s="245"/>
    </row>
    <row r="298" spans="1:9">
      <c r="A298" s="362">
        <v>45950</v>
      </c>
      <c r="B298" s="367"/>
      <c r="C298" s="245"/>
      <c r="D298" s="245"/>
      <c r="E298" s="215"/>
      <c r="F298" s="362">
        <v>45950</v>
      </c>
      <c r="G298" s="369"/>
      <c r="H298" s="369"/>
      <c r="I298" s="245"/>
    </row>
    <row r="299" spans="1:9">
      <c r="A299" s="362">
        <v>45951</v>
      </c>
      <c r="B299" s="367"/>
      <c r="C299" s="245"/>
      <c r="D299" s="245"/>
      <c r="E299" s="215"/>
      <c r="F299" s="362">
        <v>45951</v>
      </c>
      <c r="G299" s="369"/>
      <c r="H299" s="369"/>
      <c r="I299" s="245"/>
    </row>
    <row r="300" spans="1:9">
      <c r="A300" s="362">
        <v>45952</v>
      </c>
      <c r="B300" s="367"/>
      <c r="C300" s="245"/>
      <c r="D300" s="245"/>
      <c r="E300" s="215"/>
      <c r="F300" s="362">
        <v>45952</v>
      </c>
      <c r="G300" s="369"/>
      <c r="H300" s="369"/>
      <c r="I300" s="245"/>
    </row>
    <row r="301" spans="1:9">
      <c r="A301" s="362">
        <v>45953</v>
      </c>
      <c r="B301" s="367"/>
      <c r="C301" s="245"/>
      <c r="D301" s="245"/>
      <c r="E301" s="215"/>
      <c r="F301" s="362">
        <v>45953</v>
      </c>
      <c r="G301" s="369"/>
      <c r="H301" s="369"/>
      <c r="I301" s="245"/>
    </row>
    <row r="302" spans="1:9">
      <c r="A302" s="362">
        <v>45954</v>
      </c>
      <c r="B302" s="367"/>
      <c r="C302" s="245"/>
      <c r="D302" s="245"/>
      <c r="E302" s="215"/>
      <c r="F302" s="362">
        <v>45954</v>
      </c>
      <c r="G302" s="369"/>
      <c r="H302" s="369"/>
      <c r="I302" s="245"/>
    </row>
    <row r="303" spans="1:9">
      <c r="A303" s="362">
        <v>45955</v>
      </c>
      <c r="B303" s="367"/>
      <c r="C303" s="245"/>
      <c r="D303" s="245"/>
      <c r="E303" s="215"/>
      <c r="F303" s="362">
        <v>45955</v>
      </c>
      <c r="G303" s="369"/>
      <c r="H303" s="369"/>
      <c r="I303" s="245"/>
    </row>
    <row r="304" spans="1:9">
      <c r="A304" s="362">
        <v>45956</v>
      </c>
      <c r="B304" s="367"/>
      <c r="C304" s="245"/>
      <c r="D304" s="245"/>
      <c r="E304" s="215"/>
      <c r="F304" s="362">
        <v>45956</v>
      </c>
      <c r="G304" s="369"/>
      <c r="H304" s="369"/>
      <c r="I304" s="245"/>
    </row>
    <row r="305" spans="1:9">
      <c r="A305" s="362">
        <v>45957</v>
      </c>
      <c r="B305" s="367"/>
      <c r="C305" s="245"/>
      <c r="D305" s="245"/>
      <c r="E305" s="215"/>
      <c r="F305" s="362">
        <v>45957</v>
      </c>
      <c r="G305" s="369"/>
      <c r="H305" s="369"/>
      <c r="I305" s="245"/>
    </row>
    <row r="306" spans="1:9">
      <c r="A306" s="362">
        <v>45958</v>
      </c>
      <c r="B306" s="245"/>
      <c r="C306" s="245"/>
      <c r="D306" s="245"/>
      <c r="E306" s="215"/>
      <c r="F306" s="362">
        <v>45958</v>
      </c>
      <c r="G306" s="369"/>
      <c r="H306" s="369"/>
      <c r="I306" s="245"/>
    </row>
    <row r="307" spans="1:9">
      <c r="A307" s="362">
        <v>45959</v>
      </c>
      <c r="B307" s="245"/>
      <c r="C307" s="245"/>
      <c r="D307" s="245"/>
      <c r="E307" s="215"/>
      <c r="F307" s="362">
        <v>45959</v>
      </c>
      <c r="G307" s="369"/>
      <c r="H307" s="369"/>
      <c r="I307" s="245"/>
    </row>
    <row r="308" spans="1:9">
      <c r="A308" s="362">
        <v>45960</v>
      </c>
      <c r="B308" s="245"/>
      <c r="C308" s="245"/>
      <c r="D308" s="245"/>
      <c r="E308" s="215"/>
      <c r="F308" s="362">
        <v>45960</v>
      </c>
      <c r="G308" s="369"/>
      <c r="H308" s="369"/>
      <c r="I308" s="245"/>
    </row>
    <row r="309" spans="1:9">
      <c r="A309" s="362">
        <v>45961</v>
      </c>
      <c r="B309" s="245"/>
      <c r="C309" s="245"/>
      <c r="D309" s="245"/>
      <c r="E309" s="215"/>
      <c r="F309" s="362">
        <v>45961</v>
      </c>
      <c r="G309" s="369"/>
      <c r="H309" s="369"/>
      <c r="I309" s="245"/>
    </row>
    <row r="310" spans="1:9">
      <c r="A310" s="362">
        <v>45962</v>
      </c>
      <c r="B310" s="245"/>
      <c r="C310" s="245"/>
      <c r="D310" s="245"/>
      <c r="E310" s="215"/>
      <c r="F310" s="362">
        <v>45962</v>
      </c>
      <c r="G310" s="369"/>
      <c r="H310" s="369"/>
      <c r="I310" s="245"/>
    </row>
    <row r="311" spans="1:9">
      <c r="A311" s="362">
        <v>45963</v>
      </c>
      <c r="B311" s="245"/>
      <c r="C311" s="245"/>
      <c r="D311" s="245"/>
      <c r="E311" s="215"/>
      <c r="F311" s="362">
        <v>45963</v>
      </c>
      <c r="G311" s="369"/>
      <c r="H311" s="369"/>
      <c r="I311" s="245"/>
    </row>
    <row r="312" spans="1:9">
      <c r="A312" s="362">
        <v>45964</v>
      </c>
      <c r="B312" s="245"/>
      <c r="C312" s="245"/>
      <c r="D312" s="245"/>
      <c r="E312" s="215"/>
      <c r="F312" s="362">
        <v>45964</v>
      </c>
      <c r="G312" s="369"/>
      <c r="H312" s="369"/>
      <c r="I312" s="245"/>
    </row>
    <row r="313" spans="1:9">
      <c r="A313" s="362">
        <v>45965</v>
      </c>
      <c r="B313" s="245"/>
      <c r="C313" s="245"/>
      <c r="D313" s="245"/>
      <c r="E313" s="215"/>
      <c r="F313" s="362">
        <v>45965</v>
      </c>
      <c r="G313" s="369"/>
      <c r="H313" s="369"/>
      <c r="I313" s="245"/>
    </row>
    <row r="314" spans="1:9">
      <c r="A314" s="362">
        <v>45966</v>
      </c>
      <c r="B314" s="245"/>
      <c r="C314" s="245"/>
      <c r="D314" s="245"/>
      <c r="E314" s="215"/>
      <c r="F314" s="362">
        <v>45966</v>
      </c>
      <c r="G314" s="369"/>
      <c r="H314" s="369"/>
      <c r="I314" s="245"/>
    </row>
    <row r="315" spans="1:9">
      <c r="A315" s="362">
        <v>45967</v>
      </c>
      <c r="B315" s="245"/>
      <c r="C315" s="245"/>
      <c r="D315" s="245"/>
      <c r="E315" s="215"/>
      <c r="F315" s="362">
        <v>45967</v>
      </c>
      <c r="G315" s="369"/>
      <c r="H315" s="369"/>
      <c r="I315" s="245"/>
    </row>
    <row r="316" spans="1:9">
      <c r="A316" s="362">
        <v>45968</v>
      </c>
      <c r="B316" s="245"/>
      <c r="C316" s="245"/>
      <c r="D316" s="245"/>
      <c r="E316" s="215"/>
      <c r="F316" s="362">
        <v>45968</v>
      </c>
      <c r="G316" s="369"/>
      <c r="H316" s="369"/>
      <c r="I316" s="245"/>
    </row>
    <row r="317" spans="1:9">
      <c r="A317" s="362">
        <v>45969</v>
      </c>
      <c r="B317" s="245"/>
      <c r="C317" s="245"/>
      <c r="D317" s="245"/>
      <c r="E317" s="215"/>
      <c r="F317" s="362">
        <v>45969</v>
      </c>
      <c r="G317" s="369"/>
      <c r="H317" s="369"/>
      <c r="I317" s="245"/>
    </row>
    <row r="318" spans="1:9">
      <c r="A318" s="362">
        <v>45970</v>
      </c>
      <c r="B318" s="245"/>
      <c r="C318" s="245"/>
      <c r="D318" s="245"/>
      <c r="E318" s="215"/>
      <c r="F318" s="362">
        <v>45970</v>
      </c>
      <c r="G318" s="369"/>
      <c r="H318" s="369"/>
      <c r="I318" s="245"/>
    </row>
    <row r="319" spans="1:9">
      <c r="A319" s="362">
        <v>45971</v>
      </c>
      <c r="B319" s="245"/>
      <c r="C319" s="245"/>
      <c r="D319" s="245"/>
      <c r="E319" s="215"/>
      <c r="F319" s="362">
        <v>45971</v>
      </c>
      <c r="G319" s="369"/>
      <c r="H319" s="369"/>
      <c r="I319" s="245"/>
    </row>
    <row r="320" spans="1:9">
      <c r="A320" s="362">
        <v>45972</v>
      </c>
      <c r="B320" s="245"/>
      <c r="C320" s="245"/>
      <c r="D320" s="245"/>
      <c r="E320" s="215"/>
      <c r="F320" s="362">
        <v>45972</v>
      </c>
      <c r="G320" s="369"/>
      <c r="H320" s="369"/>
      <c r="I320" s="245"/>
    </row>
    <row r="321" spans="1:9">
      <c r="A321" s="362">
        <v>45973</v>
      </c>
      <c r="B321" s="245"/>
      <c r="C321" s="245"/>
      <c r="D321" s="245"/>
      <c r="E321" s="215"/>
      <c r="F321" s="362">
        <v>45973</v>
      </c>
      <c r="G321" s="369"/>
      <c r="H321" s="369"/>
      <c r="I321" s="245"/>
    </row>
    <row r="322" spans="1:9">
      <c r="A322" s="362">
        <v>45974</v>
      </c>
      <c r="B322" s="245"/>
      <c r="C322" s="245"/>
      <c r="D322" s="245"/>
      <c r="E322" s="215"/>
      <c r="F322" s="362">
        <v>45974</v>
      </c>
      <c r="G322" s="369"/>
      <c r="H322" s="369"/>
      <c r="I322" s="245"/>
    </row>
    <row r="323" spans="1:9">
      <c r="A323" s="362">
        <v>45975</v>
      </c>
      <c r="B323" s="245"/>
      <c r="C323" s="245"/>
      <c r="D323" s="245"/>
      <c r="E323" s="215"/>
      <c r="F323" s="362">
        <v>45975</v>
      </c>
      <c r="G323" s="215"/>
      <c r="H323" s="215"/>
      <c r="I323" s="215"/>
    </row>
    <row r="324" spans="1:9">
      <c r="A324" s="362">
        <v>45976</v>
      </c>
      <c r="B324" s="245"/>
      <c r="C324" s="245"/>
      <c r="D324" s="245"/>
      <c r="E324" s="215"/>
      <c r="F324" s="362">
        <v>45976</v>
      </c>
      <c r="G324" s="215"/>
      <c r="H324" s="215"/>
      <c r="I324" s="215"/>
    </row>
    <row r="325" spans="1:9">
      <c r="A325" s="362">
        <v>45977</v>
      </c>
      <c r="B325" s="245"/>
      <c r="C325" s="245"/>
      <c r="D325" s="245"/>
      <c r="E325" s="215"/>
      <c r="F325" s="362">
        <v>45977</v>
      </c>
      <c r="G325" s="215"/>
      <c r="H325" s="215"/>
      <c r="I325" s="215"/>
    </row>
    <row r="326" spans="1:9">
      <c r="A326" s="362">
        <v>45978</v>
      </c>
      <c r="B326" s="245"/>
      <c r="C326" s="245"/>
      <c r="D326" s="245"/>
      <c r="E326" s="215"/>
      <c r="F326" s="362">
        <v>45978</v>
      </c>
      <c r="G326" s="215"/>
      <c r="H326" s="215"/>
      <c r="I326" s="215"/>
    </row>
    <row r="327" spans="1:9">
      <c r="A327" s="362">
        <v>45979</v>
      </c>
      <c r="B327" s="245"/>
      <c r="C327" s="245"/>
      <c r="D327" s="245"/>
      <c r="E327" s="215"/>
      <c r="F327" s="362">
        <v>45979</v>
      </c>
      <c r="G327" s="215"/>
      <c r="H327" s="215"/>
      <c r="I327" s="215"/>
    </row>
    <row r="328" spans="1:9">
      <c r="A328" s="362">
        <v>45980</v>
      </c>
      <c r="B328" s="245"/>
      <c r="C328" s="245"/>
      <c r="D328" s="245"/>
      <c r="E328" s="215"/>
      <c r="F328" s="362">
        <v>45980</v>
      </c>
      <c r="G328" s="215"/>
      <c r="H328" s="215"/>
      <c r="I328" s="215"/>
    </row>
    <row r="329" spans="1:9">
      <c r="A329" s="362">
        <v>45981</v>
      </c>
      <c r="B329" s="245"/>
      <c r="C329" s="245"/>
      <c r="D329" s="245"/>
      <c r="E329" s="215"/>
      <c r="F329" s="362">
        <v>45981</v>
      </c>
      <c r="G329" s="215"/>
      <c r="H329" s="215"/>
      <c r="I329" s="215"/>
    </row>
    <row r="330" spans="1:9">
      <c r="A330" s="362">
        <v>45982</v>
      </c>
      <c r="B330" s="245"/>
      <c r="C330" s="245"/>
      <c r="D330" s="245"/>
      <c r="E330" s="215"/>
      <c r="F330" s="362">
        <v>45982</v>
      </c>
      <c r="G330" s="215"/>
      <c r="H330" s="215"/>
      <c r="I330" s="215"/>
    </row>
    <row r="331" spans="1:9">
      <c r="A331" s="362">
        <v>45983</v>
      </c>
      <c r="B331" s="245"/>
      <c r="C331" s="245"/>
      <c r="D331" s="245"/>
      <c r="E331" s="215"/>
      <c r="F331" s="362">
        <v>45983</v>
      </c>
      <c r="G331" s="215"/>
      <c r="H331" s="215"/>
      <c r="I331" s="215"/>
    </row>
    <row r="332" spans="1:9">
      <c r="A332" s="362">
        <v>45984</v>
      </c>
      <c r="B332" s="245"/>
      <c r="C332" s="245"/>
      <c r="D332" s="245"/>
      <c r="E332" s="215"/>
      <c r="F332" s="362">
        <v>45984</v>
      </c>
      <c r="G332" s="215"/>
      <c r="H332" s="215"/>
      <c r="I332" s="215"/>
    </row>
    <row r="333" spans="1:9">
      <c r="A333" s="362">
        <v>45985</v>
      </c>
      <c r="B333" s="245"/>
      <c r="C333" s="245"/>
      <c r="D333" s="245"/>
      <c r="E333" s="215"/>
      <c r="F333" s="362">
        <v>45985</v>
      </c>
      <c r="G333" s="215"/>
      <c r="H333" s="215"/>
      <c r="I333" s="215"/>
    </row>
    <row r="334" spans="1:9">
      <c r="A334" s="362">
        <v>45986</v>
      </c>
      <c r="B334" s="245"/>
      <c r="C334" s="245"/>
      <c r="D334" s="245"/>
      <c r="E334" s="215"/>
      <c r="F334" s="362">
        <v>45986</v>
      </c>
      <c r="G334" s="215"/>
      <c r="H334" s="215"/>
      <c r="I334" s="215"/>
    </row>
    <row r="335" spans="1:9">
      <c r="A335" s="362">
        <v>45987</v>
      </c>
      <c r="B335" s="245"/>
      <c r="C335" s="245"/>
      <c r="D335" s="245"/>
      <c r="E335" s="215"/>
      <c r="F335" s="362">
        <v>45987</v>
      </c>
      <c r="G335" s="215"/>
      <c r="H335" s="215"/>
      <c r="I335" s="215"/>
    </row>
    <row r="336" spans="1:9">
      <c r="A336" s="362">
        <v>45988</v>
      </c>
      <c r="B336" s="245"/>
      <c r="C336" s="245"/>
      <c r="D336" s="245"/>
      <c r="E336" s="215"/>
      <c r="F336" s="362">
        <v>45988</v>
      </c>
      <c r="G336" s="215"/>
      <c r="H336" s="215"/>
      <c r="I336" s="215"/>
    </row>
    <row r="337" spans="1:9">
      <c r="A337" s="362">
        <v>45989</v>
      </c>
      <c r="B337" s="245"/>
      <c r="C337" s="245"/>
      <c r="D337" s="245"/>
      <c r="E337" s="215"/>
      <c r="F337" s="362">
        <v>45989</v>
      </c>
      <c r="G337" s="215"/>
      <c r="H337" s="215"/>
      <c r="I337" s="215"/>
    </row>
    <row r="338" spans="1:9">
      <c r="A338" s="362">
        <v>45990</v>
      </c>
      <c r="B338" s="245"/>
      <c r="C338" s="245"/>
      <c r="D338" s="245"/>
      <c r="E338" s="215"/>
      <c r="F338" s="362">
        <v>45990</v>
      </c>
      <c r="G338" s="215"/>
      <c r="H338" s="215"/>
      <c r="I338" s="215"/>
    </row>
    <row r="339" spans="1:9">
      <c r="A339" s="362">
        <v>45991</v>
      </c>
      <c r="B339" s="245"/>
      <c r="C339" s="245"/>
      <c r="D339" s="245"/>
      <c r="E339" s="215"/>
      <c r="F339" s="362">
        <v>45991</v>
      </c>
      <c r="G339" s="215"/>
      <c r="H339" s="215"/>
      <c r="I339" s="215"/>
    </row>
    <row r="340" spans="1:9">
      <c r="A340" s="362">
        <v>45992</v>
      </c>
      <c r="B340" s="245"/>
      <c r="C340" s="245"/>
      <c r="D340" s="245"/>
      <c r="E340" s="215"/>
      <c r="F340" s="362">
        <v>45992</v>
      </c>
      <c r="G340" s="215"/>
      <c r="H340" s="215"/>
      <c r="I340" s="215"/>
    </row>
    <row r="341" spans="1:9">
      <c r="A341" s="362">
        <v>45993</v>
      </c>
      <c r="B341" s="245"/>
      <c r="C341" s="245"/>
      <c r="D341" s="245"/>
      <c r="E341" s="215"/>
      <c r="F341" s="362">
        <v>45993</v>
      </c>
      <c r="G341" s="215"/>
      <c r="H341" s="215"/>
      <c r="I341" s="215"/>
    </row>
    <row r="342" spans="1:9">
      <c r="A342" s="362">
        <v>45994</v>
      </c>
      <c r="B342" s="245"/>
      <c r="C342" s="245"/>
      <c r="D342" s="245"/>
      <c r="E342" s="215"/>
      <c r="F342" s="362">
        <v>45994</v>
      </c>
      <c r="G342" s="215"/>
      <c r="H342" s="215"/>
      <c r="I342" s="215"/>
    </row>
    <row r="343" spans="1:9">
      <c r="A343" s="362">
        <v>45995</v>
      </c>
      <c r="B343" s="245"/>
      <c r="C343" s="245"/>
      <c r="D343" s="245"/>
      <c r="E343" s="215"/>
      <c r="F343" s="362">
        <v>45995</v>
      </c>
      <c r="G343" s="215"/>
      <c r="H343" s="215"/>
      <c r="I343" s="215"/>
    </row>
    <row r="344" spans="1:9">
      <c r="A344" s="362">
        <v>45996</v>
      </c>
      <c r="B344" s="245"/>
      <c r="C344" s="245"/>
      <c r="D344" s="245"/>
      <c r="E344" s="215"/>
      <c r="F344" s="362">
        <v>45996</v>
      </c>
      <c r="G344" s="215"/>
      <c r="H344" s="215"/>
      <c r="I344" s="215"/>
    </row>
    <row r="345" spans="1:9">
      <c r="A345" s="362">
        <v>45997</v>
      </c>
      <c r="B345" s="245"/>
      <c r="C345" s="245"/>
      <c r="D345" s="245"/>
      <c r="E345" s="215"/>
      <c r="F345" s="362">
        <v>45997</v>
      </c>
      <c r="G345" s="215"/>
      <c r="H345" s="215"/>
      <c r="I345" s="215"/>
    </row>
    <row r="346" spans="1:9">
      <c r="A346" s="362">
        <v>45998</v>
      </c>
      <c r="B346" s="245"/>
      <c r="C346" s="245"/>
      <c r="D346" s="245"/>
      <c r="E346" s="215"/>
      <c r="F346" s="362">
        <v>45998</v>
      </c>
      <c r="G346" s="215"/>
      <c r="H346" s="215"/>
      <c r="I346" s="215"/>
    </row>
    <row r="347" spans="1:9">
      <c r="A347" s="362">
        <v>45999</v>
      </c>
      <c r="B347" s="245"/>
      <c r="C347" s="245"/>
      <c r="D347" s="245"/>
      <c r="E347" s="215"/>
      <c r="F347" s="362">
        <v>45999</v>
      </c>
      <c r="G347" s="215"/>
      <c r="H347" s="215"/>
      <c r="I347" s="215"/>
    </row>
    <row r="348" spans="1:9">
      <c r="A348" s="362">
        <v>46000</v>
      </c>
      <c r="B348" s="245"/>
      <c r="C348" s="245"/>
      <c r="D348" s="245"/>
      <c r="E348" s="215"/>
      <c r="F348" s="362">
        <v>46000</v>
      </c>
      <c r="G348" s="215"/>
      <c r="H348" s="215"/>
      <c r="I348" s="215"/>
    </row>
    <row r="349" spans="1:9">
      <c r="A349" s="362">
        <v>46001</v>
      </c>
      <c r="B349" s="245"/>
      <c r="C349" s="245"/>
      <c r="D349" s="245"/>
      <c r="E349" s="215"/>
      <c r="F349" s="362">
        <v>46001</v>
      </c>
      <c r="G349" s="215"/>
      <c r="H349" s="215"/>
      <c r="I349" s="215"/>
    </row>
    <row r="350" spans="1:9">
      <c r="A350" s="362">
        <v>46002</v>
      </c>
      <c r="B350" s="245"/>
      <c r="C350" s="245"/>
      <c r="D350" s="245"/>
      <c r="E350" s="215"/>
      <c r="F350" s="362">
        <v>46002</v>
      </c>
      <c r="G350" s="215"/>
      <c r="H350" s="215"/>
      <c r="I350" s="215"/>
    </row>
    <row r="351" spans="1:9">
      <c r="A351" s="362">
        <v>46003</v>
      </c>
      <c r="B351" s="245"/>
      <c r="C351" s="245"/>
      <c r="D351" s="245"/>
      <c r="E351" s="215"/>
      <c r="F351" s="362">
        <v>46003</v>
      </c>
      <c r="G351" s="215"/>
      <c r="H351" s="215"/>
      <c r="I351" s="215"/>
    </row>
    <row r="352" spans="1:9">
      <c r="A352" s="362">
        <v>46004</v>
      </c>
      <c r="B352" s="245"/>
      <c r="C352" s="245"/>
      <c r="D352" s="245"/>
      <c r="E352" s="215"/>
      <c r="F352" s="362">
        <v>46004</v>
      </c>
      <c r="G352" s="215"/>
      <c r="H352" s="215"/>
      <c r="I352" s="215"/>
    </row>
    <row r="353" spans="1:9">
      <c r="A353" s="362">
        <v>46005</v>
      </c>
      <c r="B353" s="245"/>
      <c r="C353" s="245"/>
      <c r="D353" s="245"/>
      <c r="E353" s="215"/>
      <c r="F353" s="362">
        <v>46005</v>
      </c>
      <c r="G353" s="215"/>
      <c r="H353" s="215"/>
      <c r="I353" s="215"/>
    </row>
    <row r="354" spans="1:9">
      <c r="A354" s="362">
        <v>46006</v>
      </c>
      <c r="B354" s="245"/>
      <c r="C354" s="245"/>
      <c r="D354" s="245"/>
      <c r="E354" s="215"/>
      <c r="F354" s="362">
        <v>46006</v>
      </c>
      <c r="G354" s="215"/>
      <c r="H354" s="215"/>
      <c r="I354" s="215"/>
    </row>
    <row r="355" spans="1:9">
      <c r="A355" s="362">
        <v>46007</v>
      </c>
      <c r="B355" s="245"/>
      <c r="C355" s="245"/>
      <c r="D355" s="245"/>
      <c r="E355" s="215"/>
      <c r="F355" s="362">
        <v>46007</v>
      </c>
      <c r="G355" s="215"/>
      <c r="H355" s="215"/>
      <c r="I355" s="215"/>
    </row>
    <row r="356" spans="1:9">
      <c r="A356" s="362">
        <v>46008</v>
      </c>
      <c r="B356" s="245"/>
      <c r="C356" s="245"/>
      <c r="D356" s="245"/>
      <c r="E356" s="215"/>
      <c r="F356" s="362">
        <v>46008</v>
      </c>
      <c r="G356" s="215"/>
      <c r="H356" s="215"/>
      <c r="I356" s="215"/>
    </row>
    <row r="357" spans="1:9">
      <c r="A357" s="362">
        <v>46009</v>
      </c>
      <c r="B357" s="245"/>
      <c r="C357" s="245"/>
      <c r="D357" s="245"/>
      <c r="E357" s="215"/>
      <c r="F357" s="362">
        <v>46009</v>
      </c>
      <c r="G357" s="215"/>
      <c r="H357" s="215"/>
      <c r="I357" s="215"/>
    </row>
    <row r="358" spans="1:9">
      <c r="A358" s="362">
        <v>46010</v>
      </c>
      <c r="B358" s="245"/>
      <c r="C358" s="245"/>
      <c r="D358" s="245"/>
      <c r="E358" s="215"/>
      <c r="F358" s="362">
        <v>46010</v>
      </c>
      <c r="G358" s="215"/>
      <c r="H358" s="215"/>
      <c r="I358" s="215"/>
    </row>
    <row r="359" spans="1:9">
      <c r="A359" s="362">
        <v>46011</v>
      </c>
      <c r="B359" s="245"/>
      <c r="C359" s="245"/>
      <c r="D359" s="245"/>
      <c r="E359" s="215"/>
      <c r="F359" s="362">
        <v>46011</v>
      </c>
      <c r="G359" s="215"/>
      <c r="H359" s="215"/>
      <c r="I359" s="215"/>
    </row>
    <row r="360" spans="1:9">
      <c r="A360" s="362">
        <v>46012</v>
      </c>
      <c r="B360" s="245"/>
      <c r="C360" s="245"/>
      <c r="D360" s="245"/>
      <c r="E360" s="215"/>
      <c r="F360" s="362">
        <v>46012</v>
      </c>
      <c r="G360" s="215"/>
      <c r="H360" s="215"/>
      <c r="I360" s="215"/>
    </row>
    <row r="361" spans="1:9">
      <c r="A361" s="362">
        <v>46013</v>
      </c>
      <c r="B361" s="245"/>
      <c r="C361" s="245"/>
      <c r="D361" s="245"/>
      <c r="E361" s="215"/>
      <c r="F361" s="362">
        <v>46013</v>
      </c>
      <c r="G361" s="215"/>
      <c r="H361" s="215"/>
      <c r="I361" s="215"/>
    </row>
    <row r="362" spans="1:9">
      <c r="A362" s="362">
        <v>46014</v>
      </c>
      <c r="B362" s="245"/>
      <c r="C362" s="245"/>
      <c r="D362" s="245"/>
      <c r="E362" s="215"/>
      <c r="F362" s="362">
        <v>46014</v>
      </c>
      <c r="G362" s="215"/>
      <c r="H362" s="215"/>
      <c r="I362" s="215"/>
    </row>
    <row r="363" spans="1:9">
      <c r="A363" s="362">
        <v>46015</v>
      </c>
      <c r="B363" s="245"/>
      <c r="C363" s="245"/>
      <c r="D363" s="245"/>
      <c r="E363" s="215"/>
      <c r="F363" s="362">
        <v>46015</v>
      </c>
      <c r="G363" s="215"/>
      <c r="H363" s="215"/>
      <c r="I363" s="215"/>
    </row>
    <row r="364" spans="1:9">
      <c r="A364" s="362">
        <v>46016</v>
      </c>
      <c r="B364" s="245"/>
      <c r="C364" s="245"/>
      <c r="D364" s="245"/>
      <c r="E364" s="215"/>
      <c r="F364" s="362">
        <v>46016</v>
      </c>
      <c r="G364" s="215"/>
      <c r="H364" s="215"/>
      <c r="I364" s="215"/>
    </row>
    <row r="365" spans="1:9">
      <c r="A365" s="362">
        <v>46017</v>
      </c>
      <c r="B365" s="245"/>
      <c r="C365" s="245"/>
      <c r="D365" s="245"/>
      <c r="E365" s="215"/>
      <c r="F365" s="362">
        <v>46017</v>
      </c>
      <c r="G365" s="215"/>
      <c r="H365" s="215"/>
      <c r="I365" s="215"/>
    </row>
    <row r="366" spans="1:9">
      <c r="A366" s="362">
        <v>46018</v>
      </c>
      <c r="B366" s="245"/>
      <c r="C366" s="245"/>
      <c r="D366" s="245"/>
      <c r="E366" s="215"/>
      <c r="F366" s="362">
        <v>46018</v>
      </c>
      <c r="G366" s="215"/>
      <c r="H366" s="215"/>
      <c r="I366" s="215"/>
    </row>
    <row r="367" spans="1:9">
      <c r="A367" s="362">
        <v>46019</v>
      </c>
      <c r="B367" s="245"/>
      <c r="C367" s="245"/>
      <c r="D367" s="245"/>
      <c r="E367" s="215"/>
      <c r="F367" s="362">
        <v>46019</v>
      </c>
      <c r="G367" s="215"/>
      <c r="H367" s="215"/>
      <c r="I367" s="215"/>
    </row>
    <row r="368" spans="1:9">
      <c r="A368" s="362">
        <v>46020</v>
      </c>
      <c r="B368" s="245"/>
      <c r="C368" s="245"/>
      <c r="D368" s="245"/>
      <c r="E368" s="215"/>
      <c r="F368" s="362">
        <v>46020</v>
      </c>
      <c r="G368" s="215"/>
      <c r="H368" s="215"/>
      <c r="I368" s="215"/>
    </row>
    <row r="369" spans="1:9">
      <c r="A369" s="362">
        <v>46021</v>
      </c>
      <c r="B369" s="245"/>
      <c r="C369" s="245"/>
      <c r="D369" s="245"/>
      <c r="E369" s="215"/>
      <c r="F369" s="362">
        <v>46021</v>
      </c>
      <c r="G369" s="215"/>
      <c r="H369" s="215"/>
      <c r="I369" s="215"/>
    </row>
    <row r="370" spans="1:9">
      <c r="A370" s="362">
        <v>46022</v>
      </c>
      <c r="B370" s="245"/>
      <c r="C370" s="245"/>
      <c r="D370" s="245"/>
      <c r="E370" s="215"/>
      <c r="F370" s="362">
        <v>46022</v>
      </c>
      <c r="G370" s="215"/>
      <c r="H370" s="215"/>
      <c r="I370" s="215"/>
    </row>
    <row r="371" spans="1:9">
      <c r="A371" s="366"/>
      <c r="B371" s="245"/>
      <c r="C371" s="245"/>
      <c r="D371" s="245"/>
      <c r="E371" s="215"/>
      <c r="F371" s="366"/>
      <c r="G371" s="215"/>
      <c r="H371" s="215"/>
      <c r="I371" s="215"/>
    </row>
    <row r="372" spans="1:9">
      <c r="F372" s="284"/>
    </row>
  </sheetData>
  <mergeCells count="3">
    <mergeCell ref="B1:D1"/>
    <mergeCell ref="G1:I1"/>
    <mergeCell ref="J65:K65"/>
  </mergeCells>
  <conditionalFormatting sqref="G1:I1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{14A94FD6-96DE-40CA-ABDE-7AD3BB2CC55E}</x14:id>
        </ext>
      </extLst>
    </cfRule>
  </conditionalFormatting>
  <conditionalFormatting sqref="B1:D1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{3CFCE477-C348-485D-BDA3-6236399E3B62}</x14:id>
        </ext>
      </extLst>
    </cfRule>
  </conditionalFormatting>
  <hyperlinks>
    <hyperlink ref="Q8" r:id="rId1" xr:uid="{EAE85DEA-8583-4D6E-9007-880F13DB93F1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A94FD6-96DE-40CA-ABDE-7AD3BB2CC5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G1:I1</xm:sqref>
        </x14:conditionalFormatting>
        <x14:conditionalFormatting xmlns:xm="http://schemas.microsoft.com/office/excel/2006/main">
          <x14:cfRule type="dataBar" id="{3CFCE477-C348-485D-BDA3-6236399E3B6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AFAA-7685-4BB0-9FAC-2A0E749292E2}">
  <dimension ref="A1:T16"/>
  <sheetViews>
    <sheetView workbookViewId="0">
      <selection activeCell="P14" sqref="P14"/>
    </sheetView>
  </sheetViews>
  <sheetFormatPr defaultRowHeight="15"/>
  <sheetData>
    <row r="1" spans="1:20" ht="26.25" customHeight="1" thickBot="1">
      <c r="A1" s="521" t="s">
        <v>519</v>
      </c>
      <c r="B1" s="522"/>
      <c r="C1" s="522"/>
      <c r="D1" s="522"/>
      <c r="E1" s="522"/>
      <c r="F1" s="522"/>
      <c r="G1" s="522"/>
      <c r="H1" s="522"/>
      <c r="I1" s="522"/>
      <c r="J1" s="523"/>
      <c r="K1" s="521" t="s">
        <v>520</v>
      </c>
      <c r="L1" s="522"/>
      <c r="M1" s="522"/>
      <c r="N1" s="522"/>
      <c r="O1" s="522"/>
      <c r="P1" s="522"/>
      <c r="Q1" s="522"/>
      <c r="R1" s="522"/>
      <c r="S1" s="522"/>
      <c r="T1" s="523"/>
    </row>
    <row r="2" spans="1:20">
      <c r="A2" s="524" t="s">
        <v>521</v>
      </c>
      <c r="B2" s="524"/>
      <c r="C2" s="524"/>
    </row>
    <row r="3" spans="1:20">
      <c r="A3" t="s">
        <v>518</v>
      </c>
    </row>
    <row r="4" spans="1:20">
      <c r="A4" t="s">
        <v>159</v>
      </c>
    </row>
    <row r="5" spans="1:20">
      <c r="A5" t="s">
        <v>522</v>
      </c>
    </row>
    <row r="6" spans="1:20">
      <c r="A6" t="s">
        <v>523</v>
      </c>
    </row>
    <row r="7" spans="1:20">
      <c r="A7" s="525" t="s">
        <v>516</v>
      </c>
      <c r="B7" s="525"/>
      <c r="C7" s="525"/>
    </row>
    <row r="8" spans="1:20">
      <c r="A8" t="s">
        <v>524</v>
      </c>
    </row>
    <row r="9" spans="1:20">
      <c r="A9" t="s">
        <v>525</v>
      </c>
    </row>
    <row r="10" spans="1:20">
      <c r="A10" t="s">
        <v>526</v>
      </c>
    </row>
    <row r="11" spans="1:20">
      <c r="A11" t="s">
        <v>527</v>
      </c>
    </row>
    <row r="12" spans="1:20">
      <c r="A12" t="s">
        <v>528</v>
      </c>
    </row>
    <row r="13" spans="1:20">
      <c r="A13" t="s">
        <v>529</v>
      </c>
    </row>
    <row r="14" spans="1:20">
      <c r="A14" t="s">
        <v>530</v>
      </c>
    </row>
    <row r="16" spans="1:20">
      <c r="A16" t="s">
        <v>517</v>
      </c>
    </row>
  </sheetData>
  <mergeCells count="4">
    <mergeCell ref="A1:J1"/>
    <mergeCell ref="K1:T1"/>
    <mergeCell ref="A2:C2"/>
    <mergeCell ref="A7:C7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085D-14D8-4C02-AEE5-35A1FC2795D8}">
  <dimension ref="A1"/>
  <sheetViews>
    <sheetView workbookViewId="0">
      <selection activeCell="N22" sqref="N22"/>
    </sheetView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09-2E92-4C1B-87ED-C35B9E434A78}">
  <dimension ref="A1:I69"/>
  <sheetViews>
    <sheetView zoomScaleNormal="100" workbookViewId="0">
      <selection activeCell="C23" sqref="C23"/>
    </sheetView>
  </sheetViews>
  <sheetFormatPr defaultRowHeight="15"/>
  <cols>
    <col min="1" max="1" width="21.85546875" customWidth="1"/>
    <col min="2" max="2" width="16.28515625" customWidth="1"/>
    <col min="3" max="3" width="25.7109375" customWidth="1"/>
    <col min="7" max="7" width="18.5703125" customWidth="1"/>
  </cols>
  <sheetData>
    <row r="1" spans="1:4" ht="19.5" thickBot="1">
      <c r="A1" s="209" t="s">
        <v>294</v>
      </c>
      <c r="B1" s="206"/>
      <c r="C1" s="206"/>
      <c r="D1" s="207"/>
    </row>
    <row r="2" spans="1:4" ht="15.75" thickBot="1">
      <c r="A2" s="212"/>
      <c r="B2" s="213" t="s">
        <v>383</v>
      </c>
      <c r="C2" s="213" t="s">
        <v>176</v>
      </c>
      <c r="D2" s="130"/>
    </row>
    <row r="3" spans="1:4">
      <c r="A3" s="208" t="s">
        <v>385</v>
      </c>
      <c r="B3" s="210"/>
      <c r="C3" s="211"/>
      <c r="D3" s="129"/>
    </row>
    <row r="4" spans="1:4">
      <c r="A4" s="50" t="s">
        <v>295</v>
      </c>
      <c r="B4" s="227" t="s">
        <v>404</v>
      </c>
      <c r="C4" s="72" t="s">
        <v>405</v>
      </c>
      <c r="D4" s="68"/>
    </row>
    <row r="5" spans="1:4">
      <c r="A5" s="50" t="s">
        <v>296</v>
      </c>
      <c r="B5" s="72"/>
      <c r="C5" s="72"/>
      <c r="D5" s="68"/>
    </row>
    <row r="6" spans="1:4">
      <c r="A6" s="50" t="s">
        <v>297</v>
      </c>
      <c r="B6" s="72"/>
      <c r="C6" s="72"/>
      <c r="D6" s="68"/>
    </row>
    <row r="7" spans="1:4">
      <c r="A7" s="50" t="s">
        <v>298</v>
      </c>
      <c r="B7" s="72"/>
      <c r="C7" s="72"/>
      <c r="D7" s="68"/>
    </row>
    <row r="8" spans="1:4">
      <c r="A8" s="50" t="s">
        <v>299</v>
      </c>
      <c r="B8" s="72"/>
      <c r="C8" s="72"/>
      <c r="D8" s="68"/>
    </row>
    <row r="9" spans="1:4" ht="15.75" thickBot="1">
      <c r="A9" s="51" t="s">
        <v>384</v>
      </c>
      <c r="B9" s="188"/>
      <c r="C9" s="188"/>
      <c r="D9" s="69"/>
    </row>
    <row r="11" spans="1:4" ht="15.75" customHeight="1"/>
    <row r="12" spans="1:4" s="247" customFormat="1"/>
    <row r="31" s="247" customFormat="1"/>
    <row r="50" s="247" customFormat="1"/>
    <row r="69" spans="1:9" s="228" customFormat="1">
      <c r="A69"/>
      <c r="B69"/>
      <c r="C69"/>
      <c r="D69"/>
      <c r="E69"/>
      <c r="F69"/>
      <c r="G69"/>
      <c r="H69"/>
      <c r="I6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59FD-6F4C-4ED3-871F-F0206E3F433F}">
  <dimension ref="A1:AJ129"/>
  <sheetViews>
    <sheetView topLeftCell="A106" zoomScale="115" zoomScaleNormal="115" workbookViewId="0">
      <selection activeCell="J129" sqref="J129"/>
    </sheetView>
  </sheetViews>
  <sheetFormatPr defaultRowHeight="15"/>
  <sheetData>
    <row r="1" spans="1:36" ht="28.5">
      <c r="A1" s="441" t="s">
        <v>249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2" t="s">
        <v>255</v>
      </c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</row>
    <row r="2" spans="1:36" ht="29.25" thickBot="1">
      <c r="A2" s="438" t="s">
        <v>254</v>
      </c>
      <c r="B2" s="438"/>
      <c r="C2" s="438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438"/>
      <c r="P2" s="438"/>
      <c r="Q2" s="438"/>
      <c r="R2" s="438"/>
      <c r="S2" s="443" t="s">
        <v>256</v>
      </c>
      <c r="T2" s="443"/>
      <c r="U2" s="443"/>
      <c r="V2" s="443"/>
      <c r="W2" s="443"/>
      <c r="X2" s="443"/>
      <c r="Y2" s="443"/>
      <c r="Z2" s="443"/>
      <c r="AA2" s="443"/>
      <c r="AB2" s="443"/>
      <c r="AC2" s="443"/>
      <c r="AD2" s="443"/>
      <c r="AE2" s="443"/>
      <c r="AF2" s="443"/>
      <c r="AG2" s="443"/>
      <c r="AH2" s="443"/>
      <c r="AI2" s="443"/>
      <c r="AJ2" s="443"/>
    </row>
    <row r="3" spans="1:36" ht="15.75">
      <c r="A3" s="147" t="s">
        <v>332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7" t="s">
        <v>280</v>
      </c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3"/>
    </row>
    <row r="4" spans="1:36" ht="15.75">
      <c r="A4" s="153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7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4"/>
    </row>
    <row r="5" spans="1:36" ht="15.75">
      <c r="A5" s="149" t="s">
        <v>300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49" t="s">
        <v>281</v>
      </c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4"/>
    </row>
    <row r="6" spans="1:36" ht="15.75">
      <c r="A6" s="153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7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4"/>
    </row>
    <row r="7" spans="1:36" ht="15.75">
      <c r="A7" s="149" t="s">
        <v>275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49" t="s">
        <v>288</v>
      </c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4"/>
    </row>
    <row r="8" spans="1:36" ht="15.75">
      <c r="A8" s="153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7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4"/>
    </row>
    <row r="9" spans="1:36" ht="15.75">
      <c r="A9" s="149" t="s">
        <v>301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7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4"/>
    </row>
    <row r="10" spans="1:36" ht="15.75">
      <c r="A10" s="153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7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4"/>
    </row>
    <row r="11" spans="1:36" ht="15.75">
      <c r="A11" s="149" t="s">
        <v>245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7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4"/>
    </row>
    <row r="12" spans="1:36" ht="15.75">
      <c r="A12" s="153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7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4"/>
    </row>
    <row r="13" spans="1:36" ht="16.5" thickBot="1">
      <c r="A13" s="439" t="s">
        <v>376</v>
      </c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158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6"/>
    </row>
    <row r="15" spans="1:36" ht="24" thickBot="1">
      <c r="A15" s="438" t="s">
        <v>250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8"/>
      <c r="M15" s="438"/>
      <c r="N15" s="438"/>
      <c r="O15" s="438"/>
      <c r="P15" s="438"/>
      <c r="Q15" s="438"/>
      <c r="R15" s="438"/>
    </row>
    <row r="16" spans="1:36" ht="15.75">
      <c r="A16" s="147" t="s">
        <v>246</v>
      </c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2"/>
      <c r="P16" s="142"/>
      <c r="Q16" s="142"/>
      <c r="R16" s="143"/>
    </row>
    <row r="17" spans="1:36" ht="15.75">
      <c r="A17" s="153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5"/>
    </row>
    <row r="18" spans="1:36" ht="15.75">
      <c r="A18" s="149" t="s">
        <v>253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41"/>
      <c r="P18" s="141"/>
      <c r="Q18" s="141"/>
      <c r="R18" s="144"/>
    </row>
    <row r="19" spans="1:36" ht="15.75">
      <c r="A19" s="153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5"/>
    </row>
    <row r="20" spans="1:36" ht="15.75">
      <c r="A20" s="149" t="s">
        <v>247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41"/>
      <c r="P20" s="141"/>
      <c r="Q20" s="141"/>
      <c r="R20" s="144"/>
    </row>
    <row r="21" spans="1:36" ht="15.75">
      <c r="A21" s="153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5"/>
    </row>
    <row r="22" spans="1:36" ht="15.75">
      <c r="A22" s="149" t="s">
        <v>276</v>
      </c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41"/>
      <c r="P22" s="141"/>
      <c r="Q22" s="141"/>
      <c r="R22" s="144"/>
    </row>
    <row r="23" spans="1:36" ht="15.75">
      <c r="A23" s="153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5"/>
    </row>
    <row r="24" spans="1:36" ht="16.5" thickBot="1">
      <c r="A24" s="151" t="s">
        <v>248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45"/>
      <c r="P24" s="145"/>
      <c r="Q24" s="145"/>
      <c r="R24" s="146"/>
    </row>
    <row r="26" spans="1:36" ht="24" thickBot="1">
      <c r="A26" s="438" t="s">
        <v>257</v>
      </c>
      <c r="B26" s="438"/>
      <c r="C26" s="438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38"/>
      <c r="R26" s="438"/>
    </row>
    <row r="27" spans="1:36" ht="15.75">
      <c r="A27" s="147" t="s">
        <v>251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2"/>
      <c r="P27" s="142"/>
      <c r="Q27" s="142"/>
      <c r="R27" s="143"/>
    </row>
    <row r="28" spans="1:36" ht="15.75">
      <c r="A28" s="153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5"/>
    </row>
    <row r="29" spans="1:36" ht="16.5" thickBot="1">
      <c r="A29" s="151" t="s">
        <v>252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45"/>
      <c r="P29" s="145"/>
      <c r="Q29" s="145"/>
      <c r="R29" s="146"/>
    </row>
    <row r="30" spans="1:36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</row>
    <row r="31" spans="1:36" s="9" customFormat="1"/>
    <row r="32" spans="1:36" ht="28.5">
      <c r="A32" s="441" t="s">
        <v>272</v>
      </c>
      <c r="B32" s="441"/>
      <c r="C32" s="441"/>
      <c r="D32" s="441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2" t="s">
        <v>273</v>
      </c>
      <c r="T32" s="442"/>
      <c r="U32" s="442"/>
      <c r="V32" s="442"/>
      <c r="W32" s="442"/>
      <c r="X32" s="442"/>
      <c r="Y32" s="442"/>
      <c r="Z32" s="442"/>
      <c r="AA32" s="442"/>
      <c r="AB32" s="442"/>
      <c r="AC32" s="442"/>
      <c r="AD32" s="442"/>
      <c r="AE32" s="442"/>
      <c r="AF32" s="442"/>
      <c r="AG32" s="442"/>
      <c r="AH32" s="442"/>
      <c r="AI32" s="442"/>
      <c r="AJ32" s="442"/>
    </row>
    <row r="33" spans="1:36" ht="29.25" thickBot="1">
      <c r="A33" s="438" t="s">
        <v>258</v>
      </c>
      <c r="B33" s="438"/>
      <c r="C33" s="438"/>
      <c r="D33" s="438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438"/>
      <c r="Q33" s="438"/>
      <c r="R33" s="438"/>
      <c r="S33" s="443" t="s">
        <v>274</v>
      </c>
      <c r="T33" s="443"/>
      <c r="U33" s="443"/>
      <c r="V33" s="443"/>
      <c r="W33" s="443"/>
      <c r="X33" s="443"/>
      <c r="Y33" s="443"/>
      <c r="Z33" s="443"/>
      <c r="AA33" s="443"/>
      <c r="AB33" s="443"/>
      <c r="AC33" s="443"/>
      <c r="AD33" s="443"/>
      <c r="AE33" s="443"/>
      <c r="AF33" s="443"/>
      <c r="AG33" s="443"/>
      <c r="AH33" s="443"/>
      <c r="AI33" s="443"/>
      <c r="AJ33" s="443"/>
    </row>
    <row r="34" spans="1:36" ht="15.75">
      <c r="A34" s="147" t="s">
        <v>368</v>
      </c>
      <c r="B34" s="148"/>
      <c r="C34" s="148"/>
      <c r="D34" s="148"/>
      <c r="E34" s="148"/>
      <c r="F34" s="148"/>
      <c r="G34" s="148"/>
      <c r="H34" s="148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7" t="s">
        <v>282</v>
      </c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3"/>
    </row>
    <row r="35" spans="1:36" ht="15.75">
      <c r="A35" s="153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7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4"/>
    </row>
    <row r="36" spans="1:36" ht="15.75">
      <c r="A36" s="149" t="s">
        <v>277</v>
      </c>
      <c r="B36" s="150"/>
      <c r="C36" s="150"/>
      <c r="D36" s="150"/>
      <c r="E36" s="150"/>
      <c r="F36" s="150"/>
      <c r="G36" s="150"/>
      <c r="H36" s="150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9" t="s">
        <v>283</v>
      </c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4"/>
    </row>
    <row r="37" spans="1:36" ht="15.75">
      <c r="A37" s="153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7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4"/>
    </row>
    <row r="38" spans="1:36" ht="15.75">
      <c r="A38" s="149" t="s">
        <v>259</v>
      </c>
      <c r="B38" s="150"/>
      <c r="C38" s="150"/>
      <c r="D38" s="150"/>
      <c r="E38" s="150"/>
      <c r="F38" s="150"/>
      <c r="G38" s="150"/>
      <c r="H38" s="150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9" t="s">
        <v>284</v>
      </c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4"/>
    </row>
    <row r="39" spans="1:36" ht="15.75">
      <c r="A39" s="153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7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4"/>
    </row>
    <row r="40" spans="1:36" ht="16.5" thickBot="1">
      <c r="A40" s="151" t="s">
        <v>278</v>
      </c>
      <c r="B40" s="152"/>
      <c r="C40" s="152"/>
      <c r="D40" s="152"/>
      <c r="E40" s="152"/>
      <c r="F40" s="152"/>
      <c r="G40" s="152"/>
      <c r="H40" s="152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9" t="s">
        <v>285</v>
      </c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4"/>
    </row>
    <row r="41" spans="1:36">
      <c r="S41" s="157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4"/>
    </row>
    <row r="42" spans="1:36" ht="24" thickBot="1">
      <c r="A42" s="438" t="s">
        <v>260</v>
      </c>
      <c r="B42" s="438"/>
      <c r="C42" s="438"/>
      <c r="D42" s="438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438"/>
      <c r="Q42" s="438"/>
      <c r="R42" s="438"/>
      <c r="S42" s="149" t="s">
        <v>286</v>
      </c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4"/>
    </row>
    <row r="43" spans="1:36" ht="15.75">
      <c r="A43" s="195" t="s">
        <v>261</v>
      </c>
      <c r="B43" s="196"/>
      <c r="C43" s="197"/>
      <c r="D43" s="197"/>
      <c r="E43" s="197"/>
      <c r="F43" s="197"/>
      <c r="G43" s="197"/>
      <c r="H43" s="197"/>
      <c r="I43" s="197"/>
      <c r="J43" s="197"/>
      <c r="K43" s="142"/>
      <c r="L43" s="142"/>
      <c r="M43" s="142"/>
      <c r="N43" s="142"/>
      <c r="O43" s="142"/>
      <c r="P43" s="142"/>
      <c r="Q43" s="142"/>
      <c r="R43" s="142"/>
      <c r="S43" s="157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4"/>
    </row>
    <row r="44" spans="1:36" ht="15.75">
      <c r="A44" s="153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49" t="s">
        <v>287</v>
      </c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4"/>
    </row>
    <row r="45" spans="1:36" ht="15.75">
      <c r="A45" s="198" t="s">
        <v>262</v>
      </c>
      <c r="B45" s="199"/>
      <c r="C45" s="200"/>
      <c r="D45" s="200"/>
      <c r="E45" s="200"/>
      <c r="F45" s="200"/>
      <c r="G45" s="200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57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4"/>
    </row>
    <row r="46" spans="1:36" ht="15.75">
      <c r="A46" s="153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49" t="s">
        <v>290</v>
      </c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4"/>
    </row>
    <row r="47" spans="1:36" ht="15.75">
      <c r="A47" s="149" t="s">
        <v>263</v>
      </c>
      <c r="B47" s="15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57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4"/>
    </row>
    <row r="48" spans="1:36" ht="15.75">
      <c r="A48" s="153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7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4"/>
    </row>
    <row r="49" spans="1:36" ht="16.5" thickBot="1">
      <c r="A49" s="201" t="s">
        <v>264</v>
      </c>
      <c r="B49" s="202"/>
      <c r="C49" s="203"/>
      <c r="D49" s="203"/>
      <c r="E49" s="203"/>
      <c r="F49" s="203"/>
      <c r="G49" s="203"/>
      <c r="H49" s="203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58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6"/>
    </row>
    <row r="51" spans="1:36" ht="24" thickBot="1">
      <c r="A51" s="438" t="s">
        <v>265</v>
      </c>
      <c r="B51" s="438"/>
      <c r="C51" s="438"/>
      <c r="D51" s="438"/>
      <c r="E51" s="438"/>
      <c r="F51" s="438"/>
      <c r="G51" s="438"/>
      <c r="H51" s="438"/>
      <c r="I51" s="438"/>
      <c r="J51" s="438"/>
      <c r="K51" s="438"/>
      <c r="L51" s="438"/>
      <c r="M51" s="438"/>
      <c r="N51" s="438"/>
      <c r="O51" s="438"/>
      <c r="P51" s="438"/>
      <c r="Q51" s="438"/>
      <c r="R51" s="438"/>
    </row>
    <row r="52" spans="1:36" ht="15.75">
      <c r="A52" s="147" t="s">
        <v>302</v>
      </c>
      <c r="B52" s="142"/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3"/>
    </row>
    <row r="53" spans="1:36">
      <c r="A53" s="157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4"/>
    </row>
    <row r="54" spans="1:36" ht="15.75">
      <c r="A54" s="149" t="s">
        <v>279</v>
      </c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4"/>
    </row>
    <row r="55" spans="1:36">
      <c r="A55" s="157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4"/>
    </row>
    <row r="56" spans="1:36" ht="15.75">
      <c r="A56" s="149" t="s">
        <v>334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4"/>
    </row>
    <row r="57" spans="1:36">
      <c r="A57" s="157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4"/>
    </row>
    <row r="58" spans="1:36" ht="15.75">
      <c r="A58" s="149" t="s">
        <v>333</v>
      </c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4"/>
    </row>
    <row r="59" spans="1:36">
      <c r="A59" s="157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4"/>
    </row>
    <row r="60" spans="1:36" ht="16.5" thickBot="1">
      <c r="A60" s="151" t="s">
        <v>289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6"/>
    </row>
    <row r="62" spans="1:36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spans="1:36" ht="29.25" thickBot="1">
      <c r="A63" s="441" t="s">
        <v>293</v>
      </c>
      <c r="B63" s="441"/>
      <c r="C63" s="441"/>
      <c r="D63" s="441"/>
      <c r="E63" s="441"/>
      <c r="F63" s="441"/>
      <c r="G63" s="441"/>
      <c r="H63" s="441"/>
      <c r="I63" s="441"/>
      <c r="J63" s="441"/>
      <c r="K63" s="441"/>
      <c r="L63" s="441"/>
      <c r="M63" s="441"/>
      <c r="N63" s="441"/>
      <c r="O63" s="441"/>
      <c r="P63" s="441"/>
      <c r="Q63" s="441"/>
      <c r="R63" s="441"/>
      <c r="S63" s="442" t="s">
        <v>321</v>
      </c>
      <c r="T63" s="442"/>
      <c r="U63" s="442"/>
      <c r="V63" s="442"/>
      <c r="W63" s="442"/>
      <c r="X63" s="442"/>
      <c r="Y63" s="442"/>
      <c r="Z63" s="442"/>
      <c r="AA63" s="442"/>
      <c r="AB63" s="442"/>
      <c r="AC63" s="442"/>
      <c r="AD63" s="442"/>
      <c r="AE63" s="442"/>
      <c r="AF63" s="442"/>
      <c r="AG63" s="442"/>
      <c r="AH63" s="442"/>
      <c r="AI63" s="442"/>
      <c r="AJ63" s="442"/>
    </row>
    <row r="64" spans="1:36" ht="29.25" thickBot="1">
      <c r="A64" s="438" t="s">
        <v>323</v>
      </c>
      <c r="B64" s="438"/>
      <c r="C64" s="438"/>
      <c r="D64" s="438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438"/>
      <c r="Q64" s="438"/>
      <c r="R64" s="438"/>
      <c r="S64" s="170" t="s">
        <v>322</v>
      </c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169"/>
    </row>
    <row r="65" spans="1:36" ht="18.75">
      <c r="A65" s="164" t="s">
        <v>303</v>
      </c>
      <c r="B65" s="165"/>
      <c r="C65" s="165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3"/>
      <c r="S65" s="147" t="s">
        <v>280</v>
      </c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3"/>
    </row>
    <row r="66" spans="1:36" ht="15.75">
      <c r="A66" s="149" t="s">
        <v>304</v>
      </c>
      <c r="B66" s="150" t="s">
        <v>327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4"/>
      <c r="S66" s="149" t="s">
        <v>281</v>
      </c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4"/>
    </row>
    <row r="67" spans="1:36" ht="15.75">
      <c r="A67" s="149" t="s">
        <v>305</v>
      </c>
      <c r="B67" s="150" t="s">
        <v>328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4"/>
      <c r="S67" s="157" t="s">
        <v>335</v>
      </c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4"/>
    </row>
    <row r="68" spans="1:36" ht="15.75">
      <c r="A68" s="149" t="s">
        <v>306</v>
      </c>
      <c r="B68" s="150" t="s">
        <v>329</v>
      </c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4"/>
      <c r="S68" s="157" t="s">
        <v>336</v>
      </c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4"/>
    </row>
    <row r="69" spans="1:36" ht="15.75">
      <c r="A69" s="149" t="s">
        <v>307</v>
      </c>
      <c r="B69" s="150" t="s">
        <v>330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4"/>
      <c r="S69" s="157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4"/>
    </row>
    <row r="70" spans="1:36" ht="15.75">
      <c r="A70" s="149" t="s">
        <v>308</v>
      </c>
      <c r="B70" s="150" t="s">
        <v>309</v>
      </c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4"/>
      <c r="S70" s="157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4"/>
    </row>
    <row r="71" spans="1:36" ht="15.75" thickBot="1">
      <c r="A71" s="161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3"/>
      <c r="S71" s="158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6"/>
    </row>
    <row r="72" spans="1:36" ht="18.75">
      <c r="A72" s="166" t="s">
        <v>310</v>
      </c>
      <c r="B72" s="167"/>
      <c r="C72" s="167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4"/>
    </row>
    <row r="73" spans="1:36" ht="15.75">
      <c r="A73" s="149" t="s">
        <v>304</v>
      </c>
      <c r="B73" s="150" t="s">
        <v>311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4"/>
    </row>
    <row r="74" spans="1:36" ht="15.75">
      <c r="A74" s="149" t="s">
        <v>305</v>
      </c>
      <c r="B74" s="150" t="s">
        <v>312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4"/>
    </row>
    <row r="75" spans="1:36" ht="15.75">
      <c r="A75" s="149" t="s">
        <v>306</v>
      </c>
      <c r="B75" s="150" t="s">
        <v>313</v>
      </c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4"/>
    </row>
    <row r="76" spans="1:36" ht="15.75">
      <c r="A76" s="149" t="s">
        <v>307</v>
      </c>
      <c r="B76" s="150" t="s">
        <v>314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4"/>
    </row>
    <row r="77" spans="1:36" ht="15.75">
      <c r="A77" s="149" t="s">
        <v>308</v>
      </c>
      <c r="B77" s="150" t="s">
        <v>315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4"/>
    </row>
    <row r="78" spans="1:36">
      <c r="A78" s="161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3"/>
    </row>
    <row r="79" spans="1:36" ht="18.75">
      <c r="A79" s="166" t="s">
        <v>316</v>
      </c>
      <c r="B79" s="167"/>
      <c r="C79" s="167"/>
      <c r="D79" s="167"/>
      <c r="E79" s="167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4"/>
    </row>
    <row r="80" spans="1:36" ht="15.75">
      <c r="A80" s="149" t="s">
        <v>304</v>
      </c>
      <c r="B80" s="150" t="s">
        <v>378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4"/>
    </row>
    <row r="81" spans="1:18" ht="15.75">
      <c r="A81" s="149" t="s">
        <v>305</v>
      </c>
      <c r="B81" s="150" t="s">
        <v>317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4"/>
    </row>
    <row r="82" spans="1:18" ht="15.75">
      <c r="A82" s="149" t="s">
        <v>306</v>
      </c>
      <c r="B82" s="150" t="s">
        <v>318</v>
      </c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4"/>
    </row>
    <row r="83" spans="1:18" ht="15.75">
      <c r="A83" s="149" t="s">
        <v>307</v>
      </c>
      <c r="B83" s="150" t="s">
        <v>319</v>
      </c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4"/>
    </row>
    <row r="84" spans="1:18" ht="16.5" thickBot="1">
      <c r="A84" s="151" t="s">
        <v>308</v>
      </c>
      <c r="B84" s="152" t="s">
        <v>320</v>
      </c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6"/>
    </row>
    <row r="86" spans="1:18" ht="24" thickBot="1">
      <c r="A86" s="438" t="s">
        <v>324</v>
      </c>
      <c r="B86" s="438"/>
      <c r="C86" s="438"/>
      <c r="D86" s="438"/>
      <c r="E86" s="438"/>
      <c r="F86" s="438"/>
      <c r="G86" s="438"/>
      <c r="H86" s="438"/>
      <c r="I86" s="438"/>
      <c r="J86" s="438"/>
      <c r="K86" s="438"/>
      <c r="L86" s="438"/>
      <c r="M86" s="438"/>
      <c r="N86" s="438"/>
      <c r="O86" s="438"/>
      <c r="P86" s="438"/>
      <c r="Q86" s="438"/>
      <c r="R86" s="438"/>
    </row>
    <row r="87" spans="1:18">
      <c r="A87" s="172" t="s">
        <v>325</v>
      </c>
      <c r="B87" s="142"/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  <c r="N87" s="142"/>
      <c r="O87" s="142"/>
      <c r="P87" s="142"/>
      <c r="Q87" s="142"/>
      <c r="R87" s="143"/>
    </row>
    <row r="88" spans="1:18">
      <c r="A88" s="157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4"/>
    </row>
    <row r="89" spans="1:18">
      <c r="A89" s="157" t="s">
        <v>326</v>
      </c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4"/>
    </row>
    <row r="90" spans="1:18">
      <c r="A90" s="157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4"/>
    </row>
    <row r="91" spans="1:18">
      <c r="A91" s="157" t="s">
        <v>331</v>
      </c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4"/>
    </row>
    <row r="92" spans="1:18">
      <c r="A92" s="157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4"/>
    </row>
    <row r="93" spans="1:18">
      <c r="A93" s="157" t="s">
        <v>337</v>
      </c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4"/>
    </row>
    <row r="94" spans="1:18">
      <c r="A94" s="157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4"/>
    </row>
    <row r="95" spans="1:18">
      <c r="A95" s="157" t="s">
        <v>338</v>
      </c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4"/>
    </row>
    <row r="96" spans="1:18">
      <c r="A96" s="157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4"/>
    </row>
    <row r="97" spans="1:36">
      <c r="A97" s="157" t="s">
        <v>381</v>
      </c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4"/>
    </row>
    <row r="98" spans="1:36">
      <c r="A98" s="157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4"/>
    </row>
    <row r="99" spans="1:36" ht="15.75" thickBot="1">
      <c r="A99" s="158"/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6"/>
    </row>
    <row r="100" spans="1:36"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1:36" ht="28.5">
      <c r="A101" s="441" t="s">
        <v>339</v>
      </c>
      <c r="B101" s="441"/>
      <c r="C101" s="441"/>
      <c r="D101" s="441"/>
      <c r="E101" s="441"/>
      <c r="F101" s="441"/>
      <c r="G101" s="441"/>
      <c r="H101" s="441"/>
      <c r="I101" s="441"/>
      <c r="J101" s="441"/>
      <c r="K101" s="441"/>
      <c r="L101" s="441"/>
      <c r="M101" s="441"/>
      <c r="N101" s="441"/>
      <c r="O101" s="441"/>
      <c r="P101" s="441"/>
      <c r="Q101" s="441"/>
      <c r="R101" s="441"/>
      <c r="S101" s="442" t="s">
        <v>364</v>
      </c>
      <c r="T101" s="442"/>
      <c r="U101" s="442"/>
      <c r="V101" s="442"/>
      <c r="W101" s="442"/>
      <c r="X101" s="442"/>
      <c r="Y101" s="442"/>
      <c r="Z101" s="442"/>
      <c r="AA101" s="442"/>
      <c r="AB101" s="442"/>
      <c r="AC101" s="442"/>
      <c r="AD101" s="442"/>
      <c r="AE101" s="442"/>
      <c r="AF101" s="442"/>
      <c r="AG101" s="442"/>
      <c r="AH101" s="442"/>
      <c r="AI101" s="442"/>
      <c r="AJ101" s="442"/>
    </row>
    <row r="102" spans="1:36" ht="29.25" thickBot="1">
      <c r="A102" s="438" t="s">
        <v>340</v>
      </c>
      <c r="B102" s="438"/>
      <c r="C102" s="438"/>
      <c r="D102" s="438"/>
      <c r="E102" s="438"/>
      <c r="F102" s="438"/>
      <c r="G102" s="438"/>
      <c r="H102" s="438"/>
      <c r="I102" s="438"/>
      <c r="J102" s="438"/>
      <c r="K102" s="438"/>
      <c r="L102" s="438"/>
      <c r="M102" s="438"/>
      <c r="N102" s="438"/>
      <c r="O102" s="438"/>
      <c r="P102" s="438"/>
      <c r="Q102" s="438"/>
      <c r="R102" s="438"/>
      <c r="S102" s="192" t="s">
        <v>365</v>
      </c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</row>
    <row r="103" spans="1:36" ht="15.75">
      <c r="A103" s="173" t="s">
        <v>341</v>
      </c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P103" s="142"/>
      <c r="Q103" s="142"/>
      <c r="R103" s="143"/>
      <c r="S103" s="150" t="s">
        <v>367</v>
      </c>
      <c r="T103" s="171"/>
      <c r="U103" s="171"/>
      <c r="V103" s="171"/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71"/>
      <c r="AG103" s="171"/>
      <c r="AH103" s="171"/>
    </row>
    <row r="104" spans="1:36">
      <c r="A104" s="157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4"/>
      <c r="T104" s="171"/>
      <c r="U104" s="171"/>
      <c r="V104" s="171"/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71"/>
      <c r="AG104" s="171"/>
      <c r="AH104" s="171"/>
    </row>
    <row r="105" spans="1:36">
      <c r="A105" s="157" t="s">
        <v>344</v>
      </c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4"/>
      <c r="S105" t="s">
        <v>369</v>
      </c>
      <c r="T105" s="171"/>
      <c r="U105" s="171"/>
      <c r="V105" s="171"/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71"/>
      <c r="AG105" s="171"/>
      <c r="AH105" s="171"/>
    </row>
    <row r="106" spans="1:36">
      <c r="A106" s="157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4"/>
      <c r="S106" s="171"/>
      <c r="T106" s="171"/>
      <c r="U106" s="171"/>
      <c r="V106" s="171"/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71"/>
      <c r="AG106" s="171"/>
      <c r="AH106" s="171"/>
    </row>
    <row r="107" spans="1:36">
      <c r="A107" s="157" t="s">
        <v>342</v>
      </c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4"/>
      <c r="S107" s="193" t="s">
        <v>370</v>
      </c>
    </row>
    <row r="108" spans="1:36">
      <c r="A108" s="157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4"/>
    </row>
    <row r="109" spans="1:36">
      <c r="A109" s="157" t="s">
        <v>382</v>
      </c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4"/>
      <c r="S109" t="s">
        <v>371</v>
      </c>
    </row>
    <row r="110" spans="1:36">
      <c r="A110" s="157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4"/>
    </row>
    <row r="111" spans="1:36">
      <c r="A111" s="157" t="s">
        <v>361</v>
      </c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4"/>
    </row>
    <row r="112" spans="1:36" ht="15.75" thickBot="1">
      <c r="A112" s="158"/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6"/>
    </row>
    <row r="114" spans="1:18" ht="24" thickBot="1">
      <c r="A114" s="444" t="s">
        <v>362</v>
      </c>
      <c r="B114" s="444"/>
      <c r="C114" s="444"/>
      <c r="D114" s="444"/>
      <c r="E114" s="444"/>
      <c r="F114" s="444"/>
      <c r="G114" s="444"/>
      <c r="H114" s="444"/>
      <c r="I114" s="444"/>
      <c r="J114" s="444"/>
      <c r="K114" s="444"/>
      <c r="L114" s="444"/>
      <c r="M114" s="444"/>
      <c r="N114" s="444"/>
      <c r="O114" s="444"/>
      <c r="P114" s="444"/>
      <c r="Q114" s="444"/>
      <c r="R114" s="444"/>
    </row>
    <row r="115" spans="1:18">
      <c r="A115" s="173" t="s">
        <v>363</v>
      </c>
      <c r="B115" s="142"/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  <c r="N115" s="142"/>
      <c r="O115" s="142"/>
      <c r="P115" s="142"/>
      <c r="Q115" s="142"/>
      <c r="R115" s="143"/>
    </row>
    <row r="116" spans="1:18">
      <c r="A116" s="157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4"/>
    </row>
    <row r="117" spans="1:18">
      <c r="A117" s="157" t="s">
        <v>374</v>
      </c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4"/>
    </row>
    <row r="118" spans="1:18">
      <c r="A118" s="157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4"/>
    </row>
    <row r="119" spans="1:18">
      <c r="A119" s="157" t="s">
        <v>366</v>
      </c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4"/>
    </row>
    <row r="120" spans="1:18">
      <c r="A120" s="157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4"/>
    </row>
    <row r="121" spans="1:18">
      <c r="A121" s="157" t="s">
        <v>377</v>
      </c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4"/>
    </row>
    <row r="122" spans="1:18">
      <c r="A122" s="157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4"/>
    </row>
    <row r="123" spans="1:18">
      <c r="A123" s="157" t="s">
        <v>372</v>
      </c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4"/>
    </row>
    <row r="124" spans="1:18">
      <c r="A124" s="157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4"/>
    </row>
    <row r="125" spans="1:18">
      <c r="A125" s="194" t="s">
        <v>375</v>
      </c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4"/>
    </row>
    <row r="126" spans="1:18">
      <c r="A126" s="157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4"/>
    </row>
    <row r="127" spans="1:18">
      <c r="A127" s="157" t="s">
        <v>373</v>
      </c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4"/>
    </row>
    <row r="128" spans="1:18">
      <c r="A128" s="157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4"/>
    </row>
    <row r="129" spans="1:18" ht="15.75" thickBot="1">
      <c r="A129" s="205" t="s">
        <v>380</v>
      </c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6"/>
    </row>
  </sheetData>
  <mergeCells count="21">
    <mergeCell ref="A101:R101"/>
    <mergeCell ref="A102:R102"/>
    <mergeCell ref="A114:R114"/>
    <mergeCell ref="S101:AJ101"/>
    <mergeCell ref="S63:AJ63"/>
    <mergeCell ref="A64:R64"/>
    <mergeCell ref="S1:AJ1"/>
    <mergeCell ref="S2:AJ2"/>
    <mergeCell ref="A42:R42"/>
    <mergeCell ref="A2:R2"/>
    <mergeCell ref="A15:R15"/>
    <mergeCell ref="A1:R1"/>
    <mergeCell ref="A26:R26"/>
    <mergeCell ref="A32:R32"/>
    <mergeCell ref="S32:AJ32"/>
    <mergeCell ref="S33:AJ33"/>
    <mergeCell ref="A51:R51"/>
    <mergeCell ref="A86:R86"/>
    <mergeCell ref="A13:R13"/>
    <mergeCell ref="A33:R33"/>
    <mergeCell ref="A63:R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73"/>
  <sheetViews>
    <sheetView zoomScaleNormal="100" workbookViewId="0">
      <pane ySplit="4" topLeftCell="A947" activePane="bottomLeft" state="frozen"/>
      <selection pane="bottomLeft" activeCell="B953" sqref="B953"/>
    </sheetView>
  </sheetViews>
  <sheetFormatPr defaultRowHeight="15"/>
  <cols>
    <col min="1" max="1" width="39.42578125" style="1" customWidth="1"/>
    <col min="2" max="2" width="12.85546875" style="1" customWidth="1"/>
    <col min="3" max="3" width="28.7109375" style="1" customWidth="1"/>
    <col min="4" max="4" width="11.7109375" style="1" customWidth="1"/>
    <col min="5" max="5" width="39.5703125" style="7" customWidth="1"/>
    <col min="6" max="6" width="12.7109375" style="7" customWidth="1"/>
    <col min="7" max="7" width="28.7109375" style="7" customWidth="1"/>
    <col min="8" max="8" width="11.5703125" style="7" customWidth="1"/>
    <col min="9" max="9" width="16.7109375" customWidth="1"/>
    <col min="10" max="10" width="41.85546875" style="7" customWidth="1"/>
    <col min="11" max="11" width="7" style="7" customWidth="1"/>
    <col min="12" max="12" width="16.28515625" style="7" customWidth="1"/>
    <col min="13" max="13" width="40.42578125" customWidth="1"/>
    <col min="14" max="14" width="9.140625" style="241"/>
  </cols>
  <sheetData>
    <row r="1" spans="1:14" ht="13.5" customHeight="1" thickBot="1"/>
    <row r="2" spans="1:14" ht="42" customHeight="1" thickBot="1">
      <c r="A2" s="77" t="s">
        <v>112</v>
      </c>
      <c r="B2" s="473" t="e">
        <f>#REF!</f>
        <v>#REF!</v>
      </c>
      <c r="C2" s="473"/>
      <c r="D2" s="474"/>
      <c r="F2" s="475">
        <v>2025</v>
      </c>
      <c r="G2" s="475"/>
      <c r="H2" s="472" t="s">
        <v>440</v>
      </c>
      <c r="I2" s="472"/>
      <c r="J2" s="472"/>
      <c r="K2" s="472"/>
    </row>
    <row r="3" spans="1:14" ht="10.5" customHeight="1"/>
    <row r="4" spans="1:14" s="9" customFormat="1" ht="9.75" customHeight="1">
      <c r="A4" s="73"/>
      <c r="B4" s="73"/>
      <c r="C4" s="73"/>
      <c r="D4" s="73"/>
      <c r="E4" s="74"/>
      <c r="F4" s="74"/>
      <c r="G4" s="74"/>
      <c r="H4" s="74"/>
      <c r="J4" s="74"/>
      <c r="K4" s="74"/>
      <c r="L4" s="74"/>
      <c r="N4" s="241"/>
    </row>
    <row r="5" spans="1:14" ht="15.75" thickBot="1"/>
    <row r="6" spans="1:14" ht="24" thickBot="1">
      <c r="A6" s="445">
        <v>45661</v>
      </c>
      <c r="B6" s="446"/>
      <c r="C6" s="446"/>
      <c r="D6" s="446"/>
      <c r="E6" s="446"/>
      <c r="F6" s="446"/>
      <c r="G6" s="446"/>
      <c r="H6" s="447"/>
      <c r="I6" s="240">
        <f>I7/260</f>
        <v>0.53846153846153844</v>
      </c>
      <c r="J6"/>
      <c r="K6"/>
      <c r="L6"/>
    </row>
    <row r="7" spans="1:14" ht="19.5" thickBot="1">
      <c r="A7" s="448" t="s">
        <v>407</v>
      </c>
      <c r="B7" s="449"/>
      <c r="C7" s="449"/>
      <c r="D7" s="450"/>
      <c r="E7" s="451" t="s">
        <v>408</v>
      </c>
      <c r="F7" s="452"/>
      <c r="G7" s="452"/>
      <c r="H7" s="453"/>
      <c r="I7" s="75">
        <f>SUM(B9:B22,D9:D22,F9:F22,H9:H22)</f>
        <v>140</v>
      </c>
      <c r="J7" s="243" t="s">
        <v>539</v>
      </c>
      <c r="K7"/>
      <c r="L7"/>
    </row>
    <row r="8" spans="1:14" ht="45.75" customHeight="1" thickBot="1">
      <c r="A8" s="234" t="s">
        <v>0</v>
      </c>
      <c r="B8" s="235" t="s">
        <v>77</v>
      </c>
      <c r="C8" s="235" t="s">
        <v>1</v>
      </c>
      <c r="D8" s="236" t="s">
        <v>77</v>
      </c>
      <c r="E8" s="231" t="s">
        <v>71</v>
      </c>
      <c r="F8" s="229" t="s">
        <v>77</v>
      </c>
      <c r="G8" s="229" t="s">
        <v>87</v>
      </c>
      <c r="H8" s="230" t="s">
        <v>77</v>
      </c>
      <c r="J8" s="342" t="s">
        <v>543</v>
      </c>
      <c r="K8"/>
      <c r="L8"/>
    </row>
    <row r="9" spans="1:14" ht="16.5" thickBot="1">
      <c r="A9" s="40" t="s">
        <v>510</v>
      </c>
      <c r="B9" s="41">
        <v>0</v>
      </c>
      <c r="C9" s="41" t="s">
        <v>420</v>
      </c>
      <c r="D9" s="237">
        <v>2</v>
      </c>
      <c r="E9" s="334" t="s">
        <v>531</v>
      </c>
      <c r="F9" s="335">
        <v>0</v>
      </c>
      <c r="G9" s="41" t="s">
        <v>3</v>
      </c>
      <c r="H9" s="113">
        <v>3</v>
      </c>
      <c r="J9" s="342" t="s">
        <v>544</v>
      </c>
      <c r="K9"/>
      <c r="L9"/>
    </row>
    <row r="10" spans="1:14" ht="15.75">
      <c r="A10" s="2" t="s">
        <v>410</v>
      </c>
      <c r="B10" s="337">
        <v>4</v>
      </c>
      <c r="C10" s="337" t="s">
        <v>421</v>
      </c>
      <c r="D10" s="238">
        <v>0</v>
      </c>
      <c r="E10" s="233" t="s">
        <v>8</v>
      </c>
      <c r="F10" s="336">
        <v>2</v>
      </c>
      <c r="G10" s="337" t="s">
        <v>4</v>
      </c>
      <c r="H10" s="114">
        <v>3</v>
      </c>
      <c r="J10" s="342" t="s">
        <v>545</v>
      </c>
      <c r="K10"/>
      <c r="L10"/>
    </row>
    <row r="11" spans="1:14" ht="31.5">
      <c r="A11" s="2" t="s">
        <v>115</v>
      </c>
      <c r="B11" s="337">
        <v>5</v>
      </c>
      <c r="C11" s="337" t="s">
        <v>423</v>
      </c>
      <c r="D11" s="238">
        <v>1</v>
      </c>
      <c r="E11" s="334" t="s">
        <v>9</v>
      </c>
      <c r="F11" s="336">
        <v>4</v>
      </c>
      <c r="G11" s="337" t="s">
        <v>5</v>
      </c>
      <c r="H11" s="114">
        <v>3</v>
      </c>
      <c r="J11" s="343" t="s">
        <v>546</v>
      </c>
      <c r="K11"/>
      <c r="L11"/>
    </row>
    <row r="12" spans="1:14" ht="30" customHeight="1">
      <c r="A12" s="2" t="s">
        <v>413</v>
      </c>
      <c r="B12" s="337">
        <v>4</v>
      </c>
      <c r="C12" s="337" t="s">
        <v>2</v>
      </c>
      <c r="D12" s="238">
        <v>0</v>
      </c>
      <c r="E12" s="334" t="s">
        <v>495</v>
      </c>
      <c r="F12" s="336">
        <v>4</v>
      </c>
      <c r="G12" s="337" t="s">
        <v>6</v>
      </c>
      <c r="H12" s="114">
        <v>3</v>
      </c>
      <c r="J12" s="342" t="s">
        <v>547</v>
      </c>
      <c r="K12"/>
      <c r="L12"/>
    </row>
    <row r="13" spans="1:14" ht="30">
      <c r="A13" s="2" t="s">
        <v>422</v>
      </c>
      <c r="B13" s="337">
        <v>2</v>
      </c>
      <c r="C13" s="337" t="s">
        <v>424</v>
      </c>
      <c r="D13" s="238">
        <v>0</v>
      </c>
      <c r="E13" s="334" t="s">
        <v>414</v>
      </c>
      <c r="F13" s="336">
        <v>4</v>
      </c>
      <c r="G13" s="337" t="s">
        <v>429</v>
      </c>
      <c r="H13" s="114">
        <v>4</v>
      </c>
      <c r="J13" s="346" t="s">
        <v>13</v>
      </c>
      <c r="K13"/>
      <c r="L13"/>
    </row>
    <row r="14" spans="1:14" ht="30" customHeight="1">
      <c r="A14" s="2" t="s">
        <v>73</v>
      </c>
      <c r="B14" s="337">
        <v>3</v>
      </c>
      <c r="C14" s="337" t="s">
        <v>428</v>
      </c>
      <c r="D14" s="238">
        <v>1</v>
      </c>
      <c r="E14" s="334" t="s">
        <v>415</v>
      </c>
      <c r="F14" s="336">
        <v>4</v>
      </c>
      <c r="G14" s="337" t="s">
        <v>7</v>
      </c>
      <c r="H14" s="114">
        <v>4</v>
      </c>
      <c r="J14" s="346" t="s">
        <v>15</v>
      </c>
      <c r="K14"/>
      <c r="L14"/>
    </row>
    <row r="15" spans="1:14">
      <c r="A15" s="2" t="s">
        <v>411</v>
      </c>
      <c r="B15" s="337">
        <v>3</v>
      </c>
      <c r="C15" s="337" t="s">
        <v>244</v>
      </c>
      <c r="D15" s="238">
        <v>3</v>
      </c>
      <c r="E15" s="334" t="s">
        <v>416</v>
      </c>
      <c r="F15" s="336">
        <v>2</v>
      </c>
      <c r="G15" s="337" t="s">
        <v>430</v>
      </c>
      <c r="H15" s="114">
        <v>4</v>
      </c>
      <c r="J15" s="346" t="s">
        <v>10</v>
      </c>
      <c r="K15"/>
      <c r="L15"/>
    </row>
    <row r="16" spans="1:14">
      <c r="A16" s="2" t="s">
        <v>532</v>
      </c>
      <c r="B16" s="337">
        <v>4</v>
      </c>
      <c r="C16" s="337" t="s">
        <v>474</v>
      </c>
      <c r="D16" s="238">
        <v>2</v>
      </c>
      <c r="E16" s="334" t="s">
        <v>417</v>
      </c>
      <c r="F16" s="336">
        <v>0</v>
      </c>
      <c r="G16" s="337" t="s">
        <v>431</v>
      </c>
      <c r="H16" s="114">
        <v>4</v>
      </c>
      <c r="J16" s="346" t="s">
        <v>11</v>
      </c>
      <c r="K16"/>
      <c r="L16"/>
    </row>
    <row r="17" spans="1:12" ht="30" customHeight="1">
      <c r="A17" s="2" t="s">
        <v>75</v>
      </c>
      <c r="B17" s="337">
        <v>3</v>
      </c>
      <c r="C17" s="337" t="s">
        <v>425</v>
      </c>
      <c r="D17" s="238">
        <v>0</v>
      </c>
      <c r="E17" s="2" t="s">
        <v>72</v>
      </c>
      <c r="F17" s="336">
        <v>4</v>
      </c>
      <c r="G17" s="337" t="s">
        <v>432</v>
      </c>
      <c r="H17" s="114">
        <v>4</v>
      </c>
      <c r="J17" s="346" t="s">
        <v>12</v>
      </c>
      <c r="K17"/>
      <c r="L17"/>
    </row>
    <row r="18" spans="1:12" ht="75" customHeight="1">
      <c r="A18" s="2" t="s">
        <v>409</v>
      </c>
      <c r="B18" s="337">
        <v>3</v>
      </c>
      <c r="C18" s="337" t="s">
        <v>426</v>
      </c>
      <c r="D18" s="238">
        <v>4</v>
      </c>
      <c r="E18" s="334" t="s">
        <v>100</v>
      </c>
      <c r="F18" s="336">
        <v>5</v>
      </c>
      <c r="G18" s="337" t="s">
        <v>433</v>
      </c>
      <c r="H18" s="114">
        <v>4</v>
      </c>
      <c r="J18" s="346" t="s">
        <v>76</v>
      </c>
      <c r="K18"/>
      <c r="L18"/>
    </row>
    <row r="19" spans="1:12" ht="30">
      <c r="A19" s="2" t="s">
        <v>412</v>
      </c>
      <c r="B19" s="43">
        <v>3</v>
      </c>
      <c r="C19" s="337" t="s">
        <v>427</v>
      </c>
      <c r="D19" s="238">
        <v>3</v>
      </c>
      <c r="E19" s="2" t="s">
        <v>14</v>
      </c>
      <c r="F19" s="336">
        <v>5</v>
      </c>
      <c r="G19" s="337" t="s">
        <v>471</v>
      </c>
      <c r="H19" s="114">
        <v>0</v>
      </c>
      <c r="J19" s="346" t="s">
        <v>13</v>
      </c>
      <c r="K19"/>
      <c r="L19"/>
    </row>
    <row r="20" spans="1:12" ht="15.75" thickBot="1">
      <c r="A20" s="300" t="s">
        <v>418</v>
      </c>
      <c r="B20" s="43">
        <v>3</v>
      </c>
      <c r="C20" s="337" t="s">
        <v>435</v>
      </c>
      <c r="D20" s="239">
        <v>1</v>
      </c>
      <c r="E20" s="250" t="s">
        <v>419</v>
      </c>
      <c r="F20" s="336">
        <v>1</v>
      </c>
      <c r="G20" s="337" t="s">
        <v>434</v>
      </c>
      <c r="H20" s="232">
        <v>1</v>
      </c>
      <c r="J20" s="347" t="s">
        <v>74</v>
      </c>
      <c r="K20"/>
      <c r="L20"/>
    </row>
    <row r="21" spans="1:12" ht="15.75" thickBot="1">
      <c r="A21" s="2" t="s">
        <v>436</v>
      </c>
      <c r="B21" s="43">
        <v>3</v>
      </c>
      <c r="C21" s="301" t="s">
        <v>439</v>
      </c>
      <c r="D21" s="239">
        <v>2</v>
      </c>
      <c r="E21" s="334"/>
      <c r="F21" s="232" t="s">
        <v>88</v>
      </c>
      <c r="G21" s="337"/>
      <c r="H21" s="232" t="s">
        <v>88</v>
      </c>
      <c r="J21" s="348" t="s">
        <v>91</v>
      </c>
      <c r="K21"/>
      <c r="L21"/>
    </row>
    <row r="22" spans="1:12" ht="15.75" thickBot="1">
      <c r="A22" s="3" t="s">
        <v>438</v>
      </c>
      <c r="B22" s="44">
        <v>5</v>
      </c>
      <c r="C22" s="4" t="s">
        <v>437</v>
      </c>
      <c r="D22" s="232">
        <v>4</v>
      </c>
      <c r="E22" s="251"/>
      <c r="F22" s="44" t="s">
        <v>88</v>
      </c>
      <c r="G22" s="4"/>
      <c r="H22" s="232" t="s">
        <v>88</v>
      </c>
      <c r="K22" s="76"/>
    </row>
    <row r="23" spans="1:12" ht="30" customHeight="1" thickBot="1">
      <c r="A23"/>
      <c r="B23"/>
      <c r="C23"/>
      <c r="D23"/>
      <c r="E23"/>
      <c r="F23"/>
      <c r="G23"/>
      <c r="H23"/>
      <c r="J23"/>
      <c r="K23"/>
      <c r="L23"/>
    </row>
    <row r="24" spans="1:12" ht="19.5" thickBot="1">
      <c r="A24" s="463" t="s">
        <v>441</v>
      </c>
      <c r="B24" s="464"/>
      <c r="C24" s="464"/>
      <c r="D24" s="464"/>
      <c r="E24" s="464"/>
      <c r="F24" s="464"/>
      <c r="G24" s="464"/>
      <c r="H24" s="465"/>
      <c r="J24"/>
      <c r="K24"/>
      <c r="L24"/>
    </row>
    <row r="25" spans="1:12" ht="30" customHeight="1" thickBot="1">
      <c r="A25" s="466" t="s">
        <v>442</v>
      </c>
      <c r="B25" s="467"/>
      <c r="C25" s="467"/>
      <c r="D25" s="468"/>
      <c r="E25" s="466" t="s">
        <v>443</v>
      </c>
      <c r="F25" s="467"/>
      <c r="G25" s="467"/>
      <c r="H25" s="468"/>
      <c r="J25" s="341" t="s">
        <v>539</v>
      </c>
      <c r="K25"/>
      <c r="L25"/>
    </row>
    <row r="26" spans="1:12" ht="15.75">
      <c r="A26" s="263" t="s">
        <v>442</v>
      </c>
      <c r="B26" s="264" t="s">
        <v>494</v>
      </c>
      <c r="C26" s="264" t="s">
        <v>462</v>
      </c>
      <c r="D26" s="265" t="s">
        <v>463</v>
      </c>
      <c r="E26" s="266" t="s">
        <v>456</v>
      </c>
      <c r="F26" s="267" t="s">
        <v>494</v>
      </c>
      <c r="G26" s="267" t="s">
        <v>462</v>
      </c>
      <c r="H26" s="268" t="s">
        <v>463</v>
      </c>
      <c r="J26" s="342" t="s">
        <v>571</v>
      </c>
      <c r="K26"/>
      <c r="L26"/>
    </row>
    <row r="27" spans="1:12" ht="15" customHeight="1">
      <c r="A27" s="64" t="s">
        <v>469</v>
      </c>
      <c r="B27" s="290">
        <v>2.5</v>
      </c>
      <c r="C27" s="336" t="s">
        <v>485</v>
      </c>
      <c r="D27" s="272"/>
      <c r="E27" s="333" t="s">
        <v>500</v>
      </c>
      <c r="F27" s="290">
        <v>0.5</v>
      </c>
      <c r="G27" s="336" t="s">
        <v>514</v>
      </c>
      <c r="H27" s="271"/>
      <c r="J27" s="342" t="s">
        <v>534</v>
      </c>
      <c r="K27"/>
      <c r="L27"/>
    </row>
    <row r="28" spans="1:12" ht="30" customHeight="1">
      <c r="A28" s="64" t="s">
        <v>453</v>
      </c>
      <c r="B28" s="290">
        <v>1</v>
      </c>
      <c r="C28" s="336" t="s">
        <v>468</v>
      </c>
      <c r="D28" s="271"/>
      <c r="E28" s="333" t="s">
        <v>459</v>
      </c>
      <c r="F28" s="290">
        <v>0</v>
      </c>
      <c r="G28" s="336" t="s">
        <v>514</v>
      </c>
      <c r="H28" s="271"/>
      <c r="J28" s="342" t="s">
        <v>535</v>
      </c>
      <c r="K28"/>
      <c r="L28"/>
    </row>
    <row r="29" spans="1:12" ht="15.75">
      <c r="A29" s="64" t="s">
        <v>477</v>
      </c>
      <c r="B29" s="290">
        <v>0.5</v>
      </c>
      <c r="C29" s="336" t="s">
        <v>487</v>
      </c>
      <c r="D29" s="272"/>
      <c r="E29" s="333" t="s">
        <v>533</v>
      </c>
      <c r="F29" s="290">
        <v>1</v>
      </c>
      <c r="G29" s="336" t="s">
        <v>496</v>
      </c>
      <c r="H29" s="271"/>
      <c r="J29" s="342" t="s">
        <v>536</v>
      </c>
      <c r="K29"/>
      <c r="L29"/>
    </row>
    <row r="30" spans="1:12" ht="15.75">
      <c r="A30" s="64" t="s">
        <v>476</v>
      </c>
      <c r="B30" s="290">
        <v>0.5</v>
      </c>
      <c r="C30" s="336" t="s">
        <v>488</v>
      </c>
      <c r="D30" s="272"/>
      <c r="E30" s="333" t="s">
        <v>460</v>
      </c>
      <c r="F30" s="290">
        <v>0</v>
      </c>
      <c r="G30" s="336" t="s">
        <v>465</v>
      </c>
      <c r="H30" s="272"/>
      <c r="J30" s="342" t="s">
        <v>537</v>
      </c>
      <c r="K30"/>
      <c r="L30"/>
    </row>
    <row r="31" spans="1:12" ht="15.75">
      <c r="A31" s="64" t="s">
        <v>454</v>
      </c>
      <c r="B31" s="290">
        <v>0.2</v>
      </c>
      <c r="C31" s="336" t="s">
        <v>489</v>
      </c>
      <c r="D31" s="271"/>
      <c r="E31" s="333" t="s">
        <v>479</v>
      </c>
      <c r="F31" s="290">
        <v>0</v>
      </c>
      <c r="G31" s="336" t="s">
        <v>464</v>
      </c>
      <c r="H31" s="272"/>
      <c r="J31" s="342" t="s">
        <v>538</v>
      </c>
      <c r="K31"/>
      <c r="L31"/>
    </row>
    <row r="32" spans="1:12" ht="15.75">
      <c r="A32" s="64" t="s">
        <v>475</v>
      </c>
      <c r="B32" s="290">
        <v>2</v>
      </c>
      <c r="C32" s="336" t="s">
        <v>490</v>
      </c>
      <c r="D32" s="272"/>
      <c r="E32" s="333" t="s">
        <v>480</v>
      </c>
      <c r="F32" s="290">
        <v>0.5</v>
      </c>
      <c r="G32" s="336" t="s">
        <v>497</v>
      </c>
      <c r="H32" s="272"/>
      <c r="J32" s="342" t="s">
        <v>540</v>
      </c>
      <c r="K32"/>
      <c r="L32"/>
    </row>
    <row r="33" spans="1:13" ht="15.75">
      <c r="A33" s="336" t="s">
        <v>458</v>
      </c>
      <c r="B33" s="290">
        <v>1</v>
      </c>
      <c r="C33" s="336" t="s">
        <v>512</v>
      </c>
      <c r="D33" s="272"/>
      <c r="E33" s="333" t="s">
        <v>461</v>
      </c>
      <c r="F33" s="290">
        <v>0.5</v>
      </c>
      <c r="G33" s="336" t="s">
        <v>67</v>
      </c>
      <c r="H33" s="271"/>
      <c r="J33" s="342" t="s">
        <v>541</v>
      </c>
      <c r="K33"/>
      <c r="L33"/>
    </row>
    <row r="34" spans="1:13" ht="30" customHeight="1">
      <c r="A34" s="336" t="s">
        <v>455</v>
      </c>
      <c r="B34" s="290">
        <v>1</v>
      </c>
      <c r="C34" s="336" t="s">
        <v>513</v>
      </c>
      <c r="D34" s="272"/>
      <c r="E34" s="333" t="s">
        <v>472</v>
      </c>
      <c r="F34" s="290">
        <v>1.5</v>
      </c>
      <c r="G34" s="336" t="s">
        <v>515</v>
      </c>
      <c r="H34" s="272"/>
      <c r="J34" s="343" t="s">
        <v>542</v>
      </c>
      <c r="K34"/>
      <c r="L34"/>
    </row>
    <row r="35" spans="1:13" ht="31.5">
      <c r="A35" s="336" t="s">
        <v>457</v>
      </c>
      <c r="B35" s="290">
        <v>1.5</v>
      </c>
      <c r="C35" s="336" t="s">
        <v>491</v>
      </c>
      <c r="D35" s="272"/>
      <c r="E35" s="333" t="s">
        <v>473</v>
      </c>
      <c r="F35" s="290">
        <v>0.5</v>
      </c>
      <c r="G35" s="336" t="s">
        <v>515</v>
      </c>
      <c r="H35" s="271"/>
      <c r="J35" s="343" t="s">
        <v>570</v>
      </c>
      <c r="K35"/>
      <c r="L35"/>
    </row>
    <row r="36" spans="1:13" ht="30" customHeight="1">
      <c r="A36" s="336" t="s">
        <v>486</v>
      </c>
      <c r="B36" s="290">
        <v>1</v>
      </c>
      <c r="C36" s="336" t="s">
        <v>491</v>
      </c>
      <c r="D36" s="272"/>
      <c r="E36" s="250" t="s">
        <v>481</v>
      </c>
      <c r="F36" s="290">
        <v>1.5</v>
      </c>
      <c r="G36" s="336" t="s">
        <v>67</v>
      </c>
      <c r="H36" s="271"/>
      <c r="J36" s="342" t="s">
        <v>572</v>
      </c>
      <c r="K36"/>
      <c r="L36"/>
    </row>
    <row r="37" spans="1:13">
      <c r="C37" s="336"/>
      <c r="D37" s="246"/>
      <c r="E37" s="333" t="s">
        <v>478</v>
      </c>
      <c r="F37" s="290">
        <v>5</v>
      </c>
      <c r="G37" s="336" t="s">
        <v>498</v>
      </c>
      <c r="H37" s="271"/>
      <c r="J37" s="344"/>
      <c r="K37"/>
      <c r="L37"/>
    </row>
    <row r="38" spans="1:13">
      <c r="A38" s="337"/>
      <c r="B38" s="337"/>
      <c r="C38" s="337"/>
      <c r="D38" s="297"/>
      <c r="E38" s="336" t="s">
        <v>492</v>
      </c>
      <c r="F38" s="290">
        <v>1</v>
      </c>
      <c r="G38" s="336" t="s">
        <v>67</v>
      </c>
      <c r="H38" s="271"/>
      <c r="J38" s="344"/>
      <c r="K38"/>
      <c r="L38"/>
    </row>
    <row r="39" spans="1:13" ht="45" customHeight="1" thickBot="1">
      <c r="A39" s="337"/>
      <c r="B39" s="290"/>
      <c r="C39" s="336"/>
      <c r="D39" s="297"/>
      <c r="E39" s="336" t="s">
        <v>484</v>
      </c>
      <c r="F39" s="290">
        <v>0</v>
      </c>
      <c r="G39" s="336" t="s">
        <v>499</v>
      </c>
      <c r="H39" s="271"/>
      <c r="J39" s="345"/>
      <c r="K39"/>
      <c r="L39"/>
    </row>
    <row r="40" spans="1:13" ht="15" customHeight="1">
      <c r="A40" s="337"/>
      <c r="B40" s="290"/>
      <c r="C40" s="336"/>
      <c r="D40" s="297"/>
      <c r="E40" s="336" t="s">
        <v>511</v>
      </c>
      <c r="F40" s="290">
        <v>0.8</v>
      </c>
      <c r="G40" s="336" t="s">
        <v>493</v>
      </c>
      <c r="H40" s="271"/>
      <c r="J40"/>
      <c r="K40"/>
      <c r="L40"/>
    </row>
    <row r="41" spans="1:13">
      <c r="A41" s="64"/>
      <c r="B41" s="290"/>
      <c r="C41" s="336"/>
      <c r="D41" s="297"/>
      <c r="E41" s="336"/>
      <c r="F41" s="290"/>
      <c r="G41" s="336"/>
      <c r="H41" s="114"/>
      <c r="J41"/>
      <c r="K41"/>
      <c r="L41"/>
    </row>
    <row r="42" spans="1:13">
      <c r="A42" s="300"/>
      <c r="B42" s="290"/>
      <c r="C42" s="336"/>
      <c r="D42" s="246"/>
      <c r="E42" s="333"/>
      <c r="F42" s="290"/>
      <c r="G42" s="336"/>
      <c r="H42" s="114"/>
      <c r="J42"/>
      <c r="K42"/>
      <c r="L42"/>
    </row>
    <row r="43" spans="1:13" ht="15.75" thickBot="1">
      <c r="A43" s="300"/>
      <c r="B43" s="291"/>
      <c r="C43" s="338"/>
      <c r="D43" s="246"/>
      <c r="E43" s="262"/>
      <c r="F43" s="291"/>
      <c r="G43" s="338"/>
      <c r="H43" s="102"/>
      <c r="I43" s="298" t="s">
        <v>54</v>
      </c>
      <c r="J43"/>
      <c r="K43"/>
      <c r="L43"/>
    </row>
    <row r="44" spans="1:13" ht="21.75" thickBot="1">
      <c r="A44" s="270" t="s">
        <v>467</v>
      </c>
      <c r="B44" s="292">
        <f>SUM(B27:B43)</f>
        <v>11.2</v>
      </c>
      <c r="C44" s="273" t="s">
        <v>466</v>
      </c>
      <c r="D44" s="295" t="s">
        <v>482</v>
      </c>
      <c r="E44" s="270" t="s">
        <v>467</v>
      </c>
      <c r="F44" s="292">
        <f>SUM(F27:F43)</f>
        <v>12.8</v>
      </c>
      <c r="G44" s="273" t="s">
        <v>466</v>
      </c>
      <c r="H44" s="295" t="s">
        <v>483</v>
      </c>
      <c r="I44" s="296">
        <f>24 - (B44+F44)</f>
        <v>0</v>
      </c>
      <c r="J44"/>
      <c r="K44"/>
      <c r="L44"/>
    </row>
    <row r="45" spans="1:13" ht="30" customHeight="1" thickBot="1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</row>
    <row r="46" spans="1:13" ht="24" thickBot="1">
      <c r="A46" s="445">
        <v>45662</v>
      </c>
      <c r="B46" s="446"/>
      <c r="C46" s="446"/>
      <c r="D46" s="446"/>
      <c r="E46" s="446"/>
      <c r="F46" s="446"/>
      <c r="G46" s="446"/>
      <c r="H46" s="447"/>
      <c r="I46" s="240">
        <f>I47/260</f>
        <v>0.59230769230769231</v>
      </c>
      <c r="J46"/>
      <c r="K46"/>
      <c r="L46"/>
    </row>
    <row r="47" spans="1:13" ht="30" customHeight="1" thickBot="1">
      <c r="A47" s="448" t="s">
        <v>407</v>
      </c>
      <c r="B47" s="449"/>
      <c r="C47" s="449"/>
      <c r="D47" s="450"/>
      <c r="E47" s="451" t="s">
        <v>408</v>
      </c>
      <c r="F47" s="452"/>
      <c r="G47" s="452"/>
      <c r="H47" s="453"/>
      <c r="I47" s="75">
        <f>SUM(B49:B62,D49:D62,F49:F62,H49:H62)</f>
        <v>154</v>
      </c>
      <c r="J47" s="243" t="s">
        <v>580</v>
      </c>
      <c r="K47"/>
      <c r="L47"/>
    </row>
    <row r="48" spans="1:13" ht="16.5" thickBot="1">
      <c r="A48" s="234" t="s">
        <v>0</v>
      </c>
      <c r="B48" s="235" t="s">
        <v>77</v>
      </c>
      <c r="C48" s="235" t="s">
        <v>1</v>
      </c>
      <c r="D48" s="236" t="s">
        <v>77</v>
      </c>
      <c r="E48" s="231" t="s">
        <v>71</v>
      </c>
      <c r="F48" s="229" t="s">
        <v>77</v>
      </c>
      <c r="G48" s="229" t="s">
        <v>87</v>
      </c>
      <c r="H48" s="230" t="s">
        <v>77</v>
      </c>
      <c r="J48" s="342" t="s">
        <v>543</v>
      </c>
      <c r="K48"/>
      <c r="L48"/>
    </row>
    <row r="49" spans="1:12" ht="16.5" thickBot="1">
      <c r="A49" s="40" t="s">
        <v>510</v>
      </c>
      <c r="B49" s="41">
        <v>0</v>
      </c>
      <c r="C49" s="41" t="s">
        <v>420</v>
      </c>
      <c r="D49" s="237">
        <v>2</v>
      </c>
      <c r="E49" s="334" t="s">
        <v>531</v>
      </c>
      <c r="F49" s="335">
        <v>1</v>
      </c>
      <c r="G49" s="41" t="s">
        <v>3</v>
      </c>
      <c r="H49" s="113">
        <v>3</v>
      </c>
      <c r="J49" s="342" t="s">
        <v>544</v>
      </c>
      <c r="K49"/>
      <c r="L49"/>
    </row>
    <row r="50" spans="1:12" ht="45" customHeight="1">
      <c r="A50" s="2" t="s">
        <v>410</v>
      </c>
      <c r="B50" s="337">
        <v>4</v>
      </c>
      <c r="C50" s="337" t="s">
        <v>421</v>
      </c>
      <c r="D50" s="238">
        <v>3</v>
      </c>
      <c r="E50" s="233" t="s">
        <v>8</v>
      </c>
      <c r="F50" s="336">
        <v>3</v>
      </c>
      <c r="G50" s="337" t="s">
        <v>4</v>
      </c>
      <c r="H50" s="114">
        <v>3</v>
      </c>
      <c r="J50" s="342" t="s">
        <v>545</v>
      </c>
      <c r="K50"/>
      <c r="L50"/>
    </row>
    <row r="51" spans="1:12" ht="15" customHeight="1">
      <c r="A51" s="2" t="s">
        <v>115</v>
      </c>
      <c r="B51" s="337">
        <v>5</v>
      </c>
      <c r="C51" s="337" t="s">
        <v>423</v>
      </c>
      <c r="D51" s="238">
        <v>1</v>
      </c>
      <c r="E51" s="334" t="s">
        <v>9</v>
      </c>
      <c r="F51" s="336">
        <v>4</v>
      </c>
      <c r="G51" s="337" t="s">
        <v>5</v>
      </c>
      <c r="H51" s="114">
        <v>3</v>
      </c>
      <c r="J51" s="343" t="s">
        <v>546</v>
      </c>
      <c r="K51"/>
      <c r="L51"/>
    </row>
    <row r="52" spans="1:12" ht="45.75" customHeight="1">
      <c r="A52" s="2" t="s">
        <v>413</v>
      </c>
      <c r="B52" s="337">
        <v>4</v>
      </c>
      <c r="C52" s="337" t="s">
        <v>2</v>
      </c>
      <c r="D52" s="238">
        <v>2</v>
      </c>
      <c r="E52" s="334" t="s">
        <v>495</v>
      </c>
      <c r="F52" s="336">
        <v>4</v>
      </c>
      <c r="G52" s="337" t="s">
        <v>6</v>
      </c>
      <c r="H52" s="114">
        <v>3</v>
      </c>
      <c r="J52" s="342" t="s">
        <v>547</v>
      </c>
      <c r="K52"/>
      <c r="L52"/>
    </row>
    <row r="53" spans="1:12" ht="15.75">
      <c r="A53" s="2" t="s">
        <v>422</v>
      </c>
      <c r="B53" s="337">
        <v>2</v>
      </c>
      <c r="C53" s="337" t="s">
        <v>424</v>
      </c>
      <c r="D53" s="238">
        <v>2</v>
      </c>
      <c r="E53" s="334" t="s">
        <v>414</v>
      </c>
      <c r="F53" s="336">
        <v>4</v>
      </c>
      <c r="G53" s="337" t="s">
        <v>429</v>
      </c>
      <c r="H53" s="114">
        <v>4</v>
      </c>
      <c r="J53" s="342" t="s">
        <v>579</v>
      </c>
      <c r="K53"/>
      <c r="L53"/>
    </row>
    <row r="54" spans="1:12">
      <c r="A54" s="2" t="s">
        <v>73</v>
      </c>
      <c r="B54" s="337">
        <v>4</v>
      </c>
      <c r="C54" s="337" t="s">
        <v>428</v>
      </c>
      <c r="D54" s="238">
        <v>1</v>
      </c>
      <c r="E54" s="334" t="s">
        <v>415</v>
      </c>
      <c r="F54" s="336">
        <v>4</v>
      </c>
      <c r="G54" s="337" t="s">
        <v>7</v>
      </c>
      <c r="H54" s="114">
        <v>4</v>
      </c>
      <c r="J54" s="346" t="s">
        <v>15</v>
      </c>
      <c r="K54"/>
      <c r="L54"/>
    </row>
    <row r="55" spans="1:12">
      <c r="A55" s="2" t="s">
        <v>411</v>
      </c>
      <c r="B55" s="337">
        <v>4</v>
      </c>
      <c r="C55" s="337" t="s">
        <v>244</v>
      </c>
      <c r="D55" s="238">
        <v>3</v>
      </c>
      <c r="E55" s="334" t="s">
        <v>416</v>
      </c>
      <c r="F55" s="336">
        <v>2</v>
      </c>
      <c r="G55" s="337" t="s">
        <v>430</v>
      </c>
      <c r="H55" s="114">
        <v>4</v>
      </c>
      <c r="J55" s="346" t="s">
        <v>10</v>
      </c>
      <c r="K55"/>
      <c r="L55"/>
    </row>
    <row r="56" spans="1:12">
      <c r="A56" s="2" t="s">
        <v>532</v>
      </c>
      <c r="B56" s="337">
        <v>3</v>
      </c>
      <c r="C56" s="337" t="s">
        <v>474</v>
      </c>
      <c r="D56" s="238">
        <v>2</v>
      </c>
      <c r="E56" s="334" t="s">
        <v>417</v>
      </c>
      <c r="F56" s="336">
        <v>1</v>
      </c>
      <c r="G56" s="337" t="s">
        <v>431</v>
      </c>
      <c r="H56" s="114">
        <v>4</v>
      </c>
      <c r="J56" s="346" t="s">
        <v>11</v>
      </c>
      <c r="K56"/>
      <c r="L56"/>
    </row>
    <row r="57" spans="1:12" ht="30" customHeight="1">
      <c r="A57" s="2" t="s">
        <v>75</v>
      </c>
      <c r="B57" s="337">
        <v>3</v>
      </c>
      <c r="C57" s="337" t="s">
        <v>425</v>
      </c>
      <c r="D57" s="238">
        <v>2</v>
      </c>
      <c r="E57" s="2" t="s">
        <v>72</v>
      </c>
      <c r="F57" s="336">
        <v>4</v>
      </c>
      <c r="G57" s="337" t="s">
        <v>432</v>
      </c>
      <c r="H57" s="114">
        <v>4</v>
      </c>
      <c r="J57" s="346" t="s">
        <v>12</v>
      </c>
      <c r="K57"/>
      <c r="L57"/>
    </row>
    <row r="58" spans="1:12" ht="15" customHeight="1">
      <c r="A58" s="2" t="s">
        <v>409</v>
      </c>
      <c r="B58" s="337">
        <v>4</v>
      </c>
      <c r="C58" s="337" t="s">
        <v>426</v>
      </c>
      <c r="D58" s="238">
        <v>4</v>
      </c>
      <c r="E58" s="334" t="s">
        <v>100</v>
      </c>
      <c r="F58" s="336">
        <v>5</v>
      </c>
      <c r="G58" s="337" t="s">
        <v>433</v>
      </c>
      <c r="H58" s="114">
        <v>4</v>
      </c>
      <c r="J58" s="346" t="s">
        <v>76</v>
      </c>
      <c r="K58"/>
      <c r="L58"/>
    </row>
    <row r="59" spans="1:12" ht="30">
      <c r="A59" s="2" t="s">
        <v>412</v>
      </c>
      <c r="B59" s="43">
        <v>3</v>
      </c>
      <c r="C59" s="337" t="s">
        <v>427</v>
      </c>
      <c r="D59" s="238">
        <v>2</v>
      </c>
      <c r="E59" s="2" t="s">
        <v>14</v>
      </c>
      <c r="F59" s="336">
        <v>5</v>
      </c>
      <c r="G59" s="337" t="s">
        <v>471</v>
      </c>
      <c r="H59" s="114">
        <v>0</v>
      </c>
      <c r="J59" s="346" t="s">
        <v>13</v>
      </c>
      <c r="K59"/>
      <c r="L59"/>
    </row>
    <row r="60" spans="1:12" ht="30" customHeight="1" thickBot="1">
      <c r="A60" s="300" t="s">
        <v>418</v>
      </c>
      <c r="B60" s="43">
        <v>3</v>
      </c>
      <c r="C60" s="337" t="s">
        <v>435</v>
      </c>
      <c r="D60" s="239">
        <v>1</v>
      </c>
      <c r="E60" s="250" t="s">
        <v>419</v>
      </c>
      <c r="F60" s="336">
        <v>1</v>
      </c>
      <c r="G60" s="337" t="s">
        <v>434</v>
      </c>
      <c r="H60" s="232">
        <v>1</v>
      </c>
      <c r="J60" s="347" t="s">
        <v>74</v>
      </c>
      <c r="K60"/>
      <c r="L60"/>
    </row>
    <row r="61" spans="1:12" ht="15" customHeight="1" thickBot="1">
      <c r="A61" s="2" t="s">
        <v>436</v>
      </c>
      <c r="B61" s="43">
        <v>3</v>
      </c>
      <c r="C61" s="301" t="s">
        <v>439</v>
      </c>
      <c r="D61" s="239">
        <v>2</v>
      </c>
      <c r="E61" s="334"/>
      <c r="F61" s="232" t="s">
        <v>88</v>
      </c>
      <c r="G61" s="337"/>
      <c r="H61" s="232" t="s">
        <v>88</v>
      </c>
      <c r="J61" s="348" t="s">
        <v>91</v>
      </c>
      <c r="K61"/>
      <c r="L61"/>
    </row>
    <row r="62" spans="1:12" ht="15.75" thickBot="1">
      <c r="A62" s="3" t="s">
        <v>438</v>
      </c>
      <c r="B62" s="44">
        <v>5</v>
      </c>
      <c r="C62" s="4" t="s">
        <v>437</v>
      </c>
      <c r="D62" s="232">
        <v>5</v>
      </c>
      <c r="E62" s="251"/>
      <c r="F62" s="44" t="s">
        <v>88</v>
      </c>
      <c r="G62" s="4"/>
      <c r="H62" s="232" t="s">
        <v>88</v>
      </c>
      <c r="K62" s="76"/>
    </row>
    <row r="63" spans="1:12" ht="45" customHeight="1" thickBot="1">
      <c r="A63"/>
      <c r="B63"/>
      <c r="C63"/>
      <c r="D63"/>
      <c r="E63"/>
      <c r="F63"/>
      <c r="G63"/>
      <c r="H63"/>
      <c r="J63"/>
      <c r="K63"/>
      <c r="L63"/>
    </row>
    <row r="64" spans="1:12" ht="19.5" thickBot="1">
      <c r="A64" s="463" t="s">
        <v>441</v>
      </c>
      <c r="B64" s="464"/>
      <c r="C64" s="464"/>
      <c r="D64" s="464"/>
      <c r="E64" s="464"/>
      <c r="F64" s="464"/>
      <c r="G64" s="464"/>
      <c r="H64" s="465"/>
      <c r="J64"/>
      <c r="K64"/>
      <c r="L64"/>
    </row>
    <row r="65" spans="1:12" ht="45" customHeight="1" thickBot="1">
      <c r="A65" s="466" t="s">
        <v>442</v>
      </c>
      <c r="B65" s="467"/>
      <c r="C65" s="467"/>
      <c r="D65" s="468"/>
      <c r="E65" s="469" t="s">
        <v>443</v>
      </c>
      <c r="F65" s="470"/>
      <c r="G65" s="470"/>
      <c r="H65" s="471"/>
      <c r="J65" s="243" t="s">
        <v>580</v>
      </c>
      <c r="K65"/>
      <c r="L65"/>
    </row>
    <row r="66" spans="1:12" ht="15.75">
      <c r="A66" s="263" t="s">
        <v>442</v>
      </c>
      <c r="B66" s="264" t="s">
        <v>494</v>
      </c>
      <c r="C66" s="264" t="s">
        <v>462</v>
      </c>
      <c r="D66" s="265" t="s">
        <v>463</v>
      </c>
      <c r="E66" s="370" t="s">
        <v>456</v>
      </c>
      <c r="F66" s="371" t="s">
        <v>494</v>
      </c>
      <c r="G66" s="371" t="s">
        <v>462</v>
      </c>
      <c r="H66" s="372" t="s">
        <v>463</v>
      </c>
      <c r="J66" s="342" t="s">
        <v>571</v>
      </c>
      <c r="K66"/>
      <c r="L66"/>
    </row>
    <row r="67" spans="1:12" ht="15.75">
      <c r="A67" s="64" t="s">
        <v>469</v>
      </c>
      <c r="B67" s="290">
        <v>0.5</v>
      </c>
      <c r="C67" s="336" t="s">
        <v>485</v>
      </c>
      <c r="D67" s="272"/>
      <c r="E67" s="64" t="s">
        <v>500</v>
      </c>
      <c r="F67" s="290">
        <v>0.5</v>
      </c>
      <c r="G67" s="336" t="s">
        <v>514</v>
      </c>
      <c r="H67" s="271"/>
      <c r="J67" s="342" t="s">
        <v>534</v>
      </c>
      <c r="K67"/>
      <c r="L67"/>
    </row>
    <row r="68" spans="1:12" ht="15.75">
      <c r="A68" s="64" t="s">
        <v>453</v>
      </c>
      <c r="B68" s="290">
        <v>1</v>
      </c>
      <c r="C68" s="336" t="s">
        <v>468</v>
      </c>
      <c r="D68" s="271"/>
      <c r="E68" s="64" t="s">
        <v>459</v>
      </c>
      <c r="F68" s="290">
        <v>0</v>
      </c>
      <c r="G68" s="336" t="s">
        <v>514</v>
      </c>
      <c r="H68" s="271"/>
      <c r="J68" s="342" t="s">
        <v>576</v>
      </c>
      <c r="K68"/>
      <c r="L68"/>
    </row>
    <row r="69" spans="1:12" ht="15.75">
      <c r="A69" s="64" t="s">
        <v>477</v>
      </c>
      <c r="B69" s="290">
        <v>0.3</v>
      </c>
      <c r="C69" s="336" t="s">
        <v>487</v>
      </c>
      <c r="D69" s="272"/>
      <c r="E69" s="64" t="s">
        <v>533</v>
      </c>
      <c r="F69" s="290">
        <v>1</v>
      </c>
      <c r="G69" s="336" t="s">
        <v>496</v>
      </c>
      <c r="H69" s="271"/>
      <c r="J69" s="342" t="s">
        <v>536</v>
      </c>
      <c r="K69"/>
      <c r="L69"/>
    </row>
    <row r="70" spans="1:12" ht="30" customHeight="1">
      <c r="A70" s="64" t="s">
        <v>476</v>
      </c>
      <c r="B70" s="290">
        <v>0.3</v>
      </c>
      <c r="C70" s="336" t="s">
        <v>488</v>
      </c>
      <c r="D70" s="272"/>
      <c r="E70" s="64" t="s">
        <v>460</v>
      </c>
      <c r="F70" s="290">
        <v>0</v>
      </c>
      <c r="G70" s="336" t="s">
        <v>465</v>
      </c>
      <c r="H70" s="272"/>
      <c r="J70" s="342" t="s">
        <v>577</v>
      </c>
      <c r="K70"/>
      <c r="L70"/>
    </row>
    <row r="71" spans="1:12" ht="15" customHeight="1">
      <c r="A71" s="64" t="s">
        <v>454</v>
      </c>
      <c r="B71" s="290">
        <v>0.2</v>
      </c>
      <c r="C71" s="336" t="s">
        <v>489</v>
      </c>
      <c r="D71" s="271"/>
      <c r="E71" s="64" t="s">
        <v>479</v>
      </c>
      <c r="F71" s="290">
        <v>7.1</v>
      </c>
      <c r="G71" s="336" t="s">
        <v>464</v>
      </c>
      <c r="H71" s="272"/>
      <c r="J71" s="342" t="s">
        <v>538</v>
      </c>
      <c r="K71"/>
      <c r="L71"/>
    </row>
    <row r="72" spans="1:12" ht="15.75">
      <c r="A72" s="64" t="s">
        <v>475</v>
      </c>
      <c r="B72" s="290">
        <v>1</v>
      </c>
      <c r="C72" s="336" t="s">
        <v>490</v>
      </c>
      <c r="D72" s="272"/>
      <c r="E72" s="64" t="s">
        <v>480</v>
      </c>
      <c r="F72" s="290">
        <v>0.2</v>
      </c>
      <c r="G72" s="336" t="s">
        <v>497</v>
      </c>
      <c r="H72" s="272"/>
      <c r="J72" s="342" t="s">
        <v>540</v>
      </c>
      <c r="K72"/>
      <c r="L72"/>
    </row>
    <row r="73" spans="1:12" ht="30" customHeight="1">
      <c r="A73" s="64" t="s">
        <v>458</v>
      </c>
      <c r="B73" s="290">
        <v>0.2</v>
      </c>
      <c r="C73" s="336" t="s">
        <v>512</v>
      </c>
      <c r="D73" s="272"/>
      <c r="E73" s="64" t="s">
        <v>461</v>
      </c>
      <c r="F73" s="290">
        <v>0.5</v>
      </c>
      <c r="G73" s="336" t="s">
        <v>67</v>
      </c>
      <c r="H73" s="271"/>
      <c r="J73" s="342" t="s">
        <v>541</v>
      </c>
      <c r="K73"/>
      <c r="L73"/>
    </row>
    <row r="74" spans="1:12" ht="31.5">
      <c r="A74" s="64" t="s">
        <v>455</v>
      </c>
      <c r="B74" s="290">
        <v>1</v>
      </c>
      <c r="C74" s="336" t="s">
        <v>513</v>
      </c>
      <c r="D74" s="272"/>
      <c r="E74" s="64" t="s">
        <v>472</v>
      </c>
      <c r="F74" s="290">
        <v>0.2</v>
      </c>
      <c r="G74" s="336" t="s">
        <v>515</v>
      </c>
      <c r="H74" s="272"/>
      <c r="J74" s="343" t="s">
        <v>542</v>
      </c>
      <c r="K74"/>
      <c r="L74"/>
    </row>
    <row r="75" spans="1:12" ht="43.5" customHeight="1">
      <c r="A75" s="64" t="s">
        <v>457</v>
      </c>
      <c r="B75" s="290">
        <v>0.5</v>
      </c>
      <c r="C75" s="336" t="s">
        <v>491</v>
      </c>
      <c r="D75" s="272"/>
      <c r="E75" s="64" t="s">
        <v>473</v>
      </c>
      <c r="F75" s="290">
        <v>0.2</v>
      </c>
      <c r="G75" s="336" t="s">
        <v>515</v>
      </c>
      <c r="H75" s="271"/>
      <c r="J75" s="343" t="s">
        <v>570</v>
      </c>
      <c r="K75"/>
      <c r="L75"/>
    </row>
    <row r="76" spans="1:12" ht="45" customHeight="1">
      <c r="A76" s="64" t="s">
        <v>486</v>
      </c>
      <c r="B76" s="290">
        <v>0.3</v>
      </c>
      <c r="C76" s="336" t="s">
        <v>491</v>
      </c>
      <c r="D76" s="272"/>
      <c r="E76" s="373" t="s">
        <v>481</v>
      </c>
      <c r="F76" s="290">
        <v>0</v>
      </c>
      <c r="G76" s="336" t="s">
        <v>67</v>
      </c>
      <c r="H76" s="271"/>
      <c r="J76" s="342" t="s">
        <v>572</v>
      </c>
      <c r="K76"/>
      <c r="L76"/>
    </row>
    <row r="77" spans="1:12" ht="31.5">
      <c r="A77" s="300"/>
      <c r="B77" s="301"/>
      <c r="C77" s="336"/>
      <c r="D77" s="246"/>
      <c r="E77" s="64" t="s">
        <v>478</v>
      </c>
      <c r="F77" s="290">
        <v>5</v>
      </c>
      <c r="G77" s="336" t="s">
        <v>498</v>
      </c>
      <c r="H77" s="271"/>
      <c r="J77" s="343" t="s">
        <v>578</v>
      </c>
      <c r="K77"/>
      <c r="L77"/>
    </row>
    <row r="78" spans="1:12" ht="45" customHeight="1">
      <c r="A78" s="2"/>
      <c r="B78" s="337"/>
      <c r="C78" s="337"/>
      <c r="D78" s="246"/>
      <c r="E78" s="64" t="s">
        <v>492</v>
      </c>
      <c r="F78" s="290">
        <v>1</v>
      </c>
      <c r="G78" s="336" t="s">
        <v>67</v>
      </c>
      <c r="H78" s="271"/>
      <c r="J78" s="344"/>
      <c r="K78"/>
      <c r="L78"/>
    </row>
    <row r="79" spans="1:12" ht="15.75" thickBot="1">
      <c r="A79" s="2"/>
      <c r="B79" s="290"/>
      <c r="C79" s="336"/>
      <c r="D79" s="246"/>
      <c r="E79" s="64" t="s">
        <v>484</v>
      </c>
      <c r="F79" s="290">
        <v>3</v>
      </c>
      <c r="G79" s="336" t="s">
        <v>499</v>
      </c>
      <c r="H79" s="271"/>
      <c r="J79" s="345"/>
      <c r="K79"/>
      <c r="L79"/>
    </row>
    <row r="80" spans="1:12">
      <c r="A80" s="2"/>
      <c r="B80" s="290"/>
      <c r="C80" s="336"/>
      <c r="D80" s="246"/>
      <c r="E80" s="64" t="s">
        <v>511</v>
      </c>
      <c r="F80" s="290">
        <v>0</v>
      </c>
      <c r="G80" s="336" t="s">
        <v>493</v>
      </c>
      <c r="H80" s="271"/>
      <c r="J80"/>
      <c r="K80"/>
      <c r="L80"/>
    </row>
    <row r="81" spans="1:13">
      <c r="A81" s="64"/>
      <c r="B81" s="290"/>
      <c r="C81" s="336"/>
      <c r="D81" s="246"/>
      <c r="E81" s="64"/>
      <c r="F81" s="290"/>
      <c r="G81" s="336"/>
      <c r="H81" s="114"/>
      <c r="J81"/>
      <c r="K81"/>
      <c r="L81"/>
    </row>
    <row r="82" spans="1:13">
      <c r="A82" s="300"/>
      <c r="B82" s="290"/>
      <c r="C82" s="336"/>
      <c r="D82" s="246"/>
      <c r="E82" s="64"/>
      <c r="F82" s="290"/>
      <c r="G82" s="336"/>
      <c r="H82" s="114"/>
      <c r="J82"/>
      <c r="K82"/>
      <c r="L82"/>
    </row>
    <row r="83" spans="1:13" ht="30" customHeight="1" thickBot="1">
      <c r="A83" s="374"/>
      <c r="B83" s="291"/>
      <c r="C83" s="338"/>
      <c r="D83" s="375"/>
      <c r="E83" s="185"/>
      <c r="F83" s="291"/>
      <c r="G83" s="338"/>
      <c r="H83" s="102"/>
      <c r="I83" s="298" t="s">
        <v>54</v>
      </c>
      <c r="J83"/>
      <c r="K83"/>
      <c r="L83"/>
    </row>
    <row r="84" spans="1:13" ht="15" customHeight="1" thickBot="1">
      <c r="A84" s="270" t="s">
        <v>467</v>
      </c>
      <c r="B84" s="292">
        <f>SUM(B67:B83)</f>
        <v>5.3</v>
      </c>
      <c r="C84" s="273" t="s">
        <v>466</v>
      </c>
      <c r="D84" s="295" t="s">
        <v>482</v>
      </c>
      <c r="E84" s="270" t="s">
        <v>467</v>
      </c>
      <c r="F84" s="292">
        <f>SUM(F67:F83)</f>
        <v>18.699999999999996</v>
      </c>
      <c r="G84" s="273" t="s">
        <v>466</v>
      </c>
      <c r="H84" s="295" t="s">
        <v>483</v>
      </c>
      <c r="I84" s="296">
        <f>24 - (B84+F84)</f>
        <v>0</v>
      </c>
      <c r="J84"/>
      <c r="K84"/>
      <c r="L84"/>
    </row>
    <row r="85" spans="1:13" ht="15.75" thickBot="1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241"/>
      <c r="L85" s="241"/>
      <c r="M85" s="241"/>
    </row>
    <row r="86" spans="1:13" ht="30" customHeight="1" thickBot="1">
      <c r="A86" s="445">
        <v>45663</v>
      </c>
      <c r="B86" s="446"/>
      <c r="C86" s="446"/>
      <c r="D86" s="446"/>
      <c r="E86" s="446"/>
      <c r="F86" s="446"/>
      <c r="G86" s="446"/>
      <c r="H86" s="447"/>
      <c r="I86" s="240">
        <f>I87/260</f>
        <v>0.63076923076923075</v>
      </c>
      <c r="J86"/>
      <c r="K86"/>
      <c r="L86"/>
    </row>
    <row r="87" spans="1:13" ht="15" customHeight="1" thickBot="1">
      <c r="A87" s="448" t="s">
        <v>407</v>
      </c>
      <c r="B87" s="449"/>
      <c r="C87" s="449"/>
      <c r="D87" s="450"/>
      <c r="E87" s="451" t="s">
        <v>408</v>
      </c>
      <c r="F87" s="452"/>
      <c r="G87" s="452"/>
      <c r="H87" s="453"/>
      <c r="I87" s="75">
        <f>SUM(B89:B102,D89:D102,F89:F102,H89:H102)</f>
        <v>164</v>
      </c>
      <c r="J87" s="243" t="s">
        <v>580</v>
      </c>
      <c r="K87"/>
      <c r="L87"/>
    </row>
    <row r="88" spans="1:13" ht="61.5" customHeight="1" thickBot="1">
      <c r="A88" s="234" t="s">
        <v>0</v>
      </c>
      <c r="B88" s="235" t="s">
        <v>77</v>
      </c>
      <c r="C88" s="235" t="s">
        <v>1</v>
      </c>
      <c r="D88" s="236" t="s">
        <v>77</v>
      </c>
      <c r="E88" s="231" t="s">
        <v>71</v>
      </c>
      <c r="F88" s="229" t="s">
        <v>77</v>
      </c>
      <c r="G88" s="229" t="s">
        <v>87</v>
      </c>
      <c r="H88" s="230" t="s">
        <v>77</v>
      </c>
      <c r="J88" s="342" t="s">
        <v>543</v>
      </c>
      <c r="K88"/>
      <c r="L88"/>
    </row>
    <row r="89" spans="1:13" ht="45" customHeight="1" thickBot="1">
      <c r="A89" s="40" t="s">
        <v>510</v>
      </c>
      <c r="B89" s="41">
        <v>0</v>
      </c>
      <c r="C89" s="41" t="s">
        <v>420</v>
      </c>
      <c r="D89" s="237">
        <v>4</v>
      </c>
      <c r="E89" s="334" t="s">
        <v>531</v>
      </c>
      <c r="F89" s="335">
        <v>2</v>
      </c>
      <c r="G89" s="41" t="s">
        <v>3</v>
      </c>
      <c r="H89" s="113">
        <v>3</v>
      </c>
      <c r="J89" s="342" t="s">
        <v>544</v>
      </c>
      <c r="K89"/>
      <c r="L89"/>
    </row>
    <row r="90" spans="1:13" ht="64.5" customHeight="1">
      <c r="A90" s="2" t="s">
        <v>410</v>
      </c>
      <c r="B90" s="337">
        <v>4</v>
      </c>
      <c r="C90" s="337" t="s">
        <v>421</v>
      </c>
      <c r="D90" s="238">
        <v>4</v>
      </c>
      <c r="E90" s="233" t="s">
        <v>8</v>
      </c>
      <c r="F90" s="336">
        <v>3</v>
      </c>
      <c r="G90" s="337" t="s">
        <v>4</v>
      </c>
      <c r="H90" s="114">
        <v>3</v>
      </c>
      <c r="J90" s="342" t="s">
        <v>545</v>
      </c>
      <c r="K90"/>
      <c r="L90"/>
    </row>
    <row r="91" spans="1:13" ht="30" customHeight="1">
      <c r="A91" s="2" t="s">
        <v>115</v>
      </c>
      <c r="B91" s="337">
        <v>5</v>
      </c>
      <c r="C91" s="337" t="s">
        <v>423</v>
      </c>
      <c r="D91" s="238">
        <v>3</v>
      </c>
      <c r="E91" s="334" t="s">
        <v>9</v>
      </c>
      <c r="F91" s="336">
        <v>4</v>
      </c>
      <c r="G91" s="337" t="s">
        <v>5</v>
      </c>
      <c r="H91" s="114">
        <v>3</v>
      </c>
      <c r="J91" s="343" t="s">
        <v>546</v>
      </c>
      <c r="K91"/>
      <c r="L91"/>
    </row>
    <row r="92" spans="1:13" ht="15.75">
      <c r="A92" s="2" t="s">
        <v>413</v>
      </c>
      <c r="B92" s="337">
        <v>4</v>
      </c>
      <c r="C92" s="337" t="s">
        <v>2</v>
      </c>
      <c r="D92" s="238">
        <v>2</v>
      </c>
      <c r="E92" s="334" t="s">
        <v>495</v>
      </c>
      <c r="F92" s="336">
        <v>4</v>
      </c>
      <c r="G92" s="337" t="s">
        <v>6</v>
      </c>
      <c r="H92" s="114">
        <v>3</v>
      </c>
      <c r="J92" s="342" t="s">
        <v>547</v>
      </c>
      <c r="K92"/>
      <c r="L92"/>
    </row>
    <row r="93" spans="1:13" ht="15.75">
      <c r="A93" s="2" t="s">
        <v>422</v>
      </c>
      <c r="B93" s="337">
        <v>2</v>
      </c>
      <c r="C93" s="337" t="s">
        <v>424</v>
      </c>
      <c r="D93" s="238">
        <v>2</v>
      </c>
      <c r="E93" s="334" t="s">
        <v>414</v>
      </c>
      <c r="F93" s="336">
        <v>4</v>
      </c>
      <c r="G93" s="337" t="s">
        <v>429</v>
      </c>
      <c r="H93" s="114">
        <v>4</v>
      </c>
      <c r="J93" s="342" t="s">
        <v>579</v>
      </c>
      <c r="K93"/>
      <c r="L93"/>
    </row>
    <row r="94" spans="1:13">
      <c r="A94" s="2" t="s">
        <v>73</v>
      </c>
      <c r="B94" s="337">
        <v>4</v>
      </c>
      <c r="C94" s="337" t="s">
        <v>428</v>
      </c>
      <c r="D94" s="238">
        <v>1</v>
      </c>
      <c r="E94" s="334" t="s">
        <v>415</v>
      </c>
      <c r="F94" s="336">
        <v>4</v>
      </c>
      <c r="G94" s="337" t="s">
        <v>7</v>
      </c>
      <c r="H94" s="114">
        <v>4</v>
      </c>
      <c r="J94" s="346" t="s">
        <v>15</v>
      </c>
      <c r="K94"/>
      <c r="L94"/>
    </row>
    <row r="95" spans="1:13">
      <c r="A95" s="2" t="s">
        <v>411</v>
      </c>
      <c r="B95" s="337">
        <v>4</v>
      </c>
      <c r="C95" s="337" t="s">
        <v>244</v>
      </c>
      <c r="D95" s="238">
        <v>3</v>
      </c>
      <c r="E95" s="334" t="s">
        <v>416</v>
      </c>
      <c r="F95" s="336">
        <v>2</v>
      </c>
      <c r="G95" s="337" t="s">
        <v>430</v>
      </c>
      <c r="H95" s="114">
        <v>4</v>
      </c>
      <c r="J95" s="346" t="s">
        <v>10</v>
      </c>
      <c r="K95"/>
      <c r="L95"/>
    </row>
    <row r="96" spans="1:13">
      <c r="A96" s="2" t="s">
        <v>532</v>
      </c>
      <c r="B96" s="337">
        <v>2</v>
      </c>
      <c r="C96" s="337" t="s">
        <v>474</v>
      </c>
      <c r="D96" s="238">
        <v>3</v>
      </c>
      <c r="E96" s="334" t="s">
        <v>417</v>
      </c>
      <c r="F96" s="336">
        <v>2</v>
      </c>
      <c r="G96" s="337" t="s">
        <v>431</v>
      </c>
      <c r="H96" s="114">
        <v>4</v>
      </c>
      <c r="J96" s="346" t="s">
        <v>11</v>
      </c>
      <c r="K96"/>
      <c r="L96"/>
    </row>
    <row r="97" spans="1:12" ht="30" customHeight="1">
      <c r="A97" s="2" t="s">
        <v>75</v>
      </c>
      <c r="B97" s="337">
        <v>3</v>
      </c>
      <c r="C97" s="337" t="s">
        <v>425</v>
      </c>
      <c r="D97" s="238">
        <v>4</v>
      </c>
      <c r="E97" s="2" t="s">
        <v>72</v>
      </c>
      <c r="F97" s="336">
        <v>4</v>
      </c>
      <c r="G97" s="337" t="s">
        <v>432</v>
      </c>
      <c r="H97" s="114">
        <v>4</v>
      </c>
      <c r="J97" s="346" t="s">
        <v>12</v>
      </c>
      <c r="K97"/>
      <c r="L97"/>
    </row>
    <row r="98" spans="1:12" ht="30">
      <c r="A98" s="2" t="s">
        <v>409</v>
      </c>
      <c r="B98" s="337">
        <v>5</v>
      </c>
      <c r="C98" s="337" t="s">
        <v>426</v>
      </c>
      <c r="D98" s="238">
        <v>4</v>
      </c>
      <c r="E98" s="334" t="s">
        <v>100</v>
      </c>
      <c r="F98" s="336">
        <v>5</v>
      </c>
      <c r="G98" s="337" t="s">
        <v>433</v>
      </c>
      <c r="H98" s="114">
        <v>4</v>
      </c>
      <c r="J98" s="346" t="s">
        <v>76</v>
      </c>
      <c r="K98"/>
      <c r="L98"/>
    </row>
    <row r="99" spans="1:12" ht="30">
      <c r="A99" s="2" t="s">
        <v>412</v>
      </c>
      <c r="B99" s="43">
        <v>3</v>
      </c>
      <c r="C99" s="337" t="s">
        <v>427</v>
      </c>
      <c r="D99" s="238">
        <v>2</v>
      </c>
      <c r="E99" s="2" t="s">
        <v>14</v>
      </c>
      <c r="F99" s="336">
        <v>5</v>
      </c>
      <c r="G99" s="337" t="s">
        <v>471</v>
      </c>
      <c r="H99" s="114">
        <v>1</v>
      </c>
      <c r="J99" s="346" t="s">
        <v>13</v>
      </c>
      <c r="K99"/>
      <c r="L99"/>
    </row>
    <row r="100" spans="1:12" ht="30" customHeight="1" thickBot="1">
      <c r="A100" s="300" t="s">
        <v>418</v>
      </c>
      <c r="B100" s="43">
        <v>3</v>
      </c>
      <c r="C100" s="337" t="s">
        <v>435</v>
      </c>
      <c r="D100" s="239">
        <v>1</v>
      </c>
      <c r="E100" s="250" t="s">
        <v>419</v>
      </c>
      <c r="F100" s="336">
        <v>2</v>
      </c>
      <c r="G100" s="337" t="s">
        <v>434</v>
      </c>
      <c r="H100" s="232">
        <v>1</v>
      </c>
      <c r="J100" s="347" t="s">
        <v>74</v>
      </c>
      <c r="K100"/>
      <c r="L100"/>
    </row>
    <row r="101" spans="1:12" ht="23.25" customHeight="1" thickBot="1">
      <c r="A101" s="2" t="s">
        <v>436</v>
      </c>
      <c r="B101" s="43">
        <v>3</v>
      </c>
      <c r="C101" s="301" t="s">
        <v>439</v>
      </c>
      <c r="D101" s="239">
        <v>2</v>
      </c>
      <c r="E101" s="334"/>
      <c r="F101" s="232" t="s">
        <v>88</v>
      </c>
      <c r="G101" s="337"/>
      <c r="H101" s="232" t="s">
        <v>88</v>
      </c>
      <c r="J101" s="348" t="s">
        <v>91</v>
      </c>
      <c r="K101"/>
      <c r="L101"/>
    </row>
    <row r="102" spans="1:12" ht="15.75" thickBot="1">
      <c r="A102" s="3" t="s">
        <v>438</v>
      </c>
      <c r="B102" s="44">
        <v>4</v>
      </c>
      <c r="C102" s="4" t="s">
        <v>437</v>
      </c>
      <c r="D102" s="232">
        <v>4</v>
      </c>
      <c r="E102" s="251"/>
      <c r="F102" s="44" t="s">
        <v>88</v>
      </c>
      <c r="G102" s="4"/>
      <c r="H102" s="232" t="s">
        <v>88</v>
      </c>
      <c r="K102" s="76"/>
    </row>
    <row r="103" spans="1:12" ht="45" customHeight="1" thickBot="1">
      <c r="A103"/>
      <c r="B103"/>
      <c r="C103"/>
      <c r="D103"/>
      <c r="E103"/>
      <c r="F103"/>
      <c r="G103"/>
      <c r="H103"/>
      <c r="J103"/>
      <c r="K103"/>
      <c r="L103"/>
    </row>
    <row r="104" spans="1:12" ht="49.5" customHeight="1" thickBot="1">
      <c r="A104" s="463" t="s">
        <v>441</v>
      </c>
      <c r="B104" s="464"/>
      <c r="C104" s="464"/>
      <c r="D104" s="464"/>
      <c r="E104" s="464"/>
      <c r="F104" s="464"/>
      <c r="G104" s="464"/>
      <c r="H104" s="465"/>
      <c r="J104"/>
      <c r="K104"/>
      <c r="L104"/>
    </row>
    <row r="105" spans="1:12" ht="45" customHeight="1" thickBot="1">
      <c r="A105" s="466" t="s">
        <v>442</v>
      </c>
      <c r="B105" s="467"/>
      <c r="C105" s="467"/>
      <c r="D105" s="468"/>
      <c r="E105" s="469" t="s">
        <v>443</v>
      </c>
      <c r="F105" s="470"/>
      <c r="G105" s="470"/>
      <c r="H105" s="471"/>
      <c r="J105" s="243" t="s">
        <v>580</v>
      </c>
      <c r="K105"/>
      <c r="L105"/>
    </row>
    <row r="106" spans="1:12" ht="15.75">
      <c r="A106" s="263" t="s">
        <v>442</v>
      </c>
      <c r="B106" s="264" t="s">
        <v>494</v>
      </c>
      <c r="C106" s="264" t="s">
        <v>462</v>
      </c>
      <c r="D106" s="265" t="s">
        <v>463</v>
      </c>
      <c r="E106" s="370" t="s">
        <v>456</v>
      </c>
      <c r="F106" s="371" t="s">
        <v>494</v>
      </c>
      <c r="G106" s="371" t="s">
        <v>462</v>
      </c>
      <c r="H106" s="372" t="s">
        <v>463</v>
      </c>
      <c r="J106" s="342" t="s">
        <v>571</v>
      </c>
      <c r="K106"/>
      <c r="L106"/>
    </row>
    <row r="107" spans="1:12" ht="15.75">
      <c r="A107" s="64" t="s">
        <v>469</v>
      </c>
      <c r="B107" s="290">
        <v>0.2</v>
      </c>
      <c r="C107" s="336" t="s">
        <v>485</v>
      </c>
      <c r="D107" s="272"/>
      <c r="E107" s="64" t="s">
        <v>500</v>
      </c>
      <c r="F107" s="290">
        <v>3</v>
      </c>
      <c r="G107" s="336" t="s">
        <v>514</v>
      </c>
      <c r="H107" s="271"/>
      <c r="J107" s="342" t="s">
        <v>534</v>
      </c>
      <c r="K107"/>
      <c r="L107"/>
    </row>
    <row r="108" spans="1:12" ht="15.75">
      <c r="A108" s="64" t="s">
        <v>453</v>
      </c>
      <c r="B108" s="290">
        <v>1</v>
      </c>
      <c r="C108" s="336" t="s">
        <v>468</v>
      </c>
      <c r="D108" s="271"/>
      <c r="E108" s="64" t="s">
        <v>459</v>
      </c>
      <c r="F108" s="290">
        <v>0</v>
      </c>
      <c r="G108" s="336" t="s">
        <v>514</v>
      </c>
      <c r="H108" s="271"/>
      <c r="J108" s="342" t="s">
        <v>576</v>
      </c>
      <c r="K108"/>
      <c r="L108"/>
    </row>
    <row r="109" spans="1:12" ht="15.75">
      <c r="A109" s="64" t="s">
        <v>477</v>
      </c>
      <c r="B109" s="290">
        <v>0.3</v>
      </c>
      <c r="C109" s="336" t="s">
        <v>487</v>
      </c>
      <c r="D109" s="272"/>
      <c r="E109" s="64" t="s">
        <v>533</v>
      </c>
      <c r="F109" s="290">
        <v>1</v>
      </c>
      <c r="G109" s="336" t="s">
        <v>496</v>
      </c>
      <c r="H109" s="271"/>
      <c r="J109" s="342" t="s">
        <v>536</v>
      </c>
      <c r="K109"/>
      <c r="L109"/>
    </row>
    <row r="110" spans="1:12" ht="15.75">
      <c r="A110" s="64" t="s">
        <v>476</v>
      </c>
      <c r="B110" s="290">
        <v>0.3</v>
      </c>
      <c r="C110" s="336" t="s">
        <v>488</v>
      </c>
      <c r="D110" s="272"/>
      <c r="E110" s="64" t="s">
        <v>460</v>
      </c>
      <c r="F110" s="290">
        <v>0.2</v>
      </c>
      <c r="G110" s="336" t="s">
        <v>465</v>
      </c>
      <c r="H110" s="272"/>
      <c r="J110" s="342" t="s">
        <v>577</v>
      </c>
      <c r="K110"/>
      <c r="L110"/>
    </row>
    <row r="111" spans="1:12" ht="30" customHeight="1">
      <c r="A111" s="64" t="s">
        <v>454</v>
      </c>
      <c r="B111" s="290">
        <v>0.2</v>
      </c>
      <c r="C111" s="336" t="s">
        <v>489</v>
      </c>
      <c r="D111" s="271"/>
      <c r="E111" s="64" t="s">
        <v>479</v>
      </c>
      <c r="F111" s="290">
        <v>5.2</v>
      </c>
      <c r="G111" s="336" t="s">
        <v>464</v>
      </c>
      <c r="H111" s="272"/>
      <c r="J111" s="342" t="s">
        <v>538</v>
      </c>
      <c r="K111"/>
      <c r="L111"/>
    </row>
    <row r="112" spans="1:12" ht="15" customHeight="1">
      <c r="A112" s="64" t="s">
        <v>475</v>
      </c>
      <c r="B112" s="290">
        <v>0.5</v>
      </c>
      <c r="C112" s="336" t="s">
        <v>490</v>
      </c>
      <c r="D112" s="272"/>
      <c r="E112" s="64" t="s">
        <v>480</v>
      </c>
      <c r="F112" s="290">
        <v>0.2</v>
      </c>
      <c r="G112" s="336" t="s">
        <v>497</v>
      </c>
      <c r="H112" s="272"/>
      <c r="J112" s="342" t="s">
        <v>540</v>
      </c>
      <c r="K112"/>
      <c r="L112"/>
    </row>
    <row r="113" spans="1:13" ht="15.75">
      <c r="A113" s="64" t="s">
        <v>458</v>
      </c>
      <c r="B113" s="290">
        <v>0.2</v>
      </c>
      <c r="C113" s="336" t="s">
        <v>512</v>
      </c>
      <c r="D113" s="272"/>
      <c r="E113" s="64" t="s">
        <v>461</v>
      </c>
      <c r="F113" s="290">
        <v>0.5</v>
      </c>
      <c r="G113" s="336" t="s">
        <v>67</v>
      </c>
      <c r="H113" s="271"/>
      <c r="J113" s="342" t="s">
        <v>541</v>
      </c>
      <c r="K113"/>
      <c r="L113"/>
    </row>
    <row r="114" spans="1:13" ht="30" customHeight="1">
      <c r="A114" s="64" t="s">
        <v>455</v>
      </c>
      <c r="B114" s="290">
        <v>0.5</v>
      </c>
      <c r="C114" s="336" t="s">
        <v>513</v>
      </c>
      <c r="D114" s="272"/>
      <c r="E114" s="64" t="s">
        <v>472</v>
      </c>
      <c r="F114" s="290">
        <v>0</v>
      </c>
      <c r="G114" s="336" t="s">
        <v>515</v>
      </c>
      <c r="H114" s="272"/>
      <c r="J114" s="343" t="s">
        <v>542</v>
      </c>
      <c r="K114"/>
      <c r="L114"/>
    </row>
    <row r="115" spans="1:13" ht="15" customHeight="1">
      <c r="A115" s="64" t="s">
        <v>457</v>
      </c>
      <c r="B115" s="290">
        <v>0.2</v>
      </c>
      <c r="C115" s="336" t="s">
        <v>491</v>
      </c>
      <c r="D115" s="272"/>
      <c r="E115" s="64" t="s">
        <v>473</v>
      </c>
      <c r="F115" s="290">
        <v>0.3</v>
      </c>
      <c r="G115" s="336" t="s">
        <v>515</v>
      </c>
      <c r="H115" s="271"/>
      <c r="J115" s="343" t="s">
        <v>570</v>
      </c>
      <c r="K115"/>
      <c r="L115"/>
    </row>
    <row r="116" spans="1:13" ht="15.75">
      <c r="A116" s="64" t="s">
        <v>486</v>
      </c>
      <c r="B116" s="290">
        <v>0.3</v>
      </c>
      <c r="C116" s="336" t="s">
        <v>491</v>
      </c>
      <c r="D116" s="272"/>
      <c r="E116" s="373" t="s">
        <v>481</v>
      </c>
      <c r="F116" s="290">
        <v>0.6</v>
      </c>
      <c r="G116" s="336" t="s">
        <v>67</v>
      </c>
      <c r="H116" s="271"/>
      <c r="J116" s="342" t="s">
        <v>572</v>
      </c>
      <c r="K116"/>
      <c r="L116"/>
    </row>
    <row r="117" spans="1:13" ht="45" customHeight="1">
      <c r="A117" s="300"/>
      <c r="B117" s="301"/>
      <c r="C117" s="336"/>
      <c r="D117" s="246"/>
      <c r="E117" s="64" t="s">
        <v>478</v>
      </c>
      <c r="F117" s="290">
        <v>5</v>
      </c>
      <c r="G117" s="336" t="s">
        <v>498</v>
      </c>
      <c r="H117" s="271"/>
      <c r="J117" s="343" t="s">
        <v>578</v>
      </c>
      <c r="K117"/>
      <c r="L117"/>
    </row>
    <row r="118" spans="1:13" ht="51" customHeight="1">
      <c r="A118" s="2"/>
      <c r="B118" s="337"/>
      <c r="C118" s="337"/>
      <c r="D118" s="246"/>
      <c r="E118" s="64" t="s">
        <v>492</v>
      </c>
      <c r="F118" s="290">
        <v>1</v>
      </c>
      <c r="G118" s="336" t="s">
        <v>67</v>
      </c>
      <c r="H118" s="271"/>
      <c r="J118" s="343" t="s">
        <v>585</v>
      </c>
      <c r="K118"/>
      <c r="L118"/>
    </row>
    <row r="119" spans="1:13" ht="45" customHeight="1" thickBot="1">
      <c r="A119" s="2"/>
      <c r="B119" s="290"/>
      <c r="C119" s="336"/>
      <c r="D119" s="246"/>
      <c r="E119" s="64" t="s">
        <v>484</v>
      </c>
      <c r="F119" s="290">
        <v>3</v>
      </c>
      <c r="G119" s="336" t="s">
        <v>499</v>
      </c>
      <c r="H119" s="271"/>
      <c r="J119" s="345"/>
      <c r="K119"/>
      <c r="L119"/>
    </row>
    <row r="120" spans="1:13">
      <c r="A120" s="2"/>
      <c r="B120" s="290"/>
      <c r="C120" s="336"/>
      <c r="D120" s="246"/>
      <c r="E120" s="64" t="s">
        <v>511</v>
      </c>
      <c r="F120" s="290">
        <v>0.3</v>
      </c>
      <c r="G120" s="336" t="s">
        <v>493</v>
      </c>
      <c r="H120" s="271"/>
      <c r="J120"/>
      <c r="K120"/>
      <c r="L120"/>
    </row>
    <row r="121" spans="1:13">
      <c r="A121" s="64"/>
      <c r="B121" s="290"/>
      <c r="C121" s="336"/>
      <c r="D121" s="246"/>
      <c r="E121" s="64"/>
      <c r="F121" s="290"/>
      <c r="G121" s="336"/>
      <c r="H121" s="114"/>
      <c r="J121"/>
      <c r="K121"/>
      <c r="L121"/>
    </row>
    <row r="122" spans="1:13">
      <c r="A122" s="300"/>
      <c r="B122" s="290"/>
      <c r="C122" s="336"/>
      <c r="D122" s="246"/>
      <c r="E122" s="64"/>
      <c r="F122" s="290"/>
      <c r="G122" s="336"/>
      <c r="H122" s="114"/>
      <c r="J122"/>
      <c r="K122"/>
      <c r="L122"/>
    </row>
    <row r="123" spans="1:13" ht="15.75" thickBot="1">
      <c r="A123" s="374"/>
      <c r="B123" s="291"/>
      <c r="C123" s="338"/>
      <c r="D123" s="375"/>
      <c r="E123" s="185"/>
      <c r="F123" s="291"/>
      <c r="G123" s="338"/>
      <c r="H123" s="102"/>
      <c r="I123" s="298" t="s">
        <v>54</v>
      </c>
      <c r="J123"/>
      <c r="K123"/>
      <c r="L123"/>
    </row>
    <row r="124" spans="1:13" ht="21.75" thickBot="1">
      <c r="A124" s="270" t="s">
        <v>467</v>
      </c>
      <c r="B124" s="292">
        <f>SUM(B107:B123)</f>
        <v>3.7</v>
      </c>
      <c r="C124" s="273" t="s">
        <v>466</v>
      </c>
      <c r="D124" s="295" t="s">
        <v>482</v>
      </c>
      <c r="E124" s="270" t="s">
        <v>467</v>
      </c>
      <c r="F124" s="292">
        <f>SUM(F107:F123)</f>
        <v>20.3</v>
      </c>
      <c r="G124" s="273" t="s">
        <v>466</v>
      </c>
      <c r="H124" s="295" t="s">
        <v>483</v>
      </c>
      <c r="I124" s="296">
        <f>24 - (B124+F124)</f>
        <v>0</v>
      </c>
      <c r="J124"/>
      <c r="K124"/>
      <c r="L124"/>
    </row>
    <row r="125" spans="1:13" ht="30" customHeight="1" thickBot="1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</row>
    <row r="126" spans="1:13" ht="15" customHeight="1" thickBot="1">
      <c r="A126" s="445">
        <v>45664</v>
      </c>
      <c r="B126" s="446"/>
      <c r="C126" s="446"/>
      <c r="D126" s="446"/>
      <c r="E126" s="446"/>
      <c r="F126" s="446"/>
      <c r="G126" s="446"/>
      <c r="H126" s="447"/>
      <c r="I126" s="240">
        <f>I127/260</f>
        <v>0.61153846153846159</v>
      </c>
      <c r="J126"/>
      <c r="K126"/>
      <c r="L126"/>
    </row>
    <row r="127" spans="1:13" ht="19.5" thickBot="1">
      <c r="A127" s="448" t="s">
        <v>407</v>
      </c>
      <c r="B127" s="449"/>
      <c r="C127" s="449"/>
      <c r="D127" s="450"/>
      <c r="E127" s="451" t="s">
        <v>408</v>
      </c>
      <c r="F127" s="452"/>
      <c r="G127" s="452"/>
      <c r="H127" s="453"/>
      <c r="I127" s="75">
        <f>SUM(B129:B142,D129:D142,F129:F142,H129:H142)</f>
        <v>159</v>
      </c>
      <c r="J127" s="243" t="s">
        <v>580</v>
      </c>
      <c r="K127"/>
      <c r="L127"/>
    </row>
    <row r="128" spans="1:13" ht="30" customHeight="1" thickBot="1">
      <c r="A128" s="234" t="s">
        <v>0</v>
      </c>
      <c r="B128" s="235" t="s">
        <v>77</v>
      </c>
      <c r="C128" s="235" t="s">
        <v>1</v>
      </c>
      <c r="D128" s="236" t="s">
        <v>77</v>
      </c>
      <c r="E128" s="231" t="s">
        <v>71</v>
      </c>
      <c r="F128" s="229" t="s">
        <v>77</v>
      </c>
      <c r="G128" s="229" t="s">
        <v>87</v>
      </c>
      <c r="H128" s="230" t="s">
        <v>77</v>
      </c>
      <c r="J128" s="342" t="s">
        <v>543</v>
      </c>
      <c r="K128" s="91"/>
      <c r="L128"/>
    </row>
    <row r="129" spans="1:12" ht="15" customHeight="1" thickBot="1">
      <c r="A129" s="40" t="s">
        <v>510</v>
      </c>
      <c r="B129" s="41">
        <v>0</v>
      </c>
      <c r="C129" s="41" t="s">
        <v>420</v>
      </c>
      <c r="D129" s="237">
        <v>4</v>
      </c>
      <c r="E129" s="334" t="s">
        <v>531</v>
      </c>
      <c r="F129" s="335">
        <v>2</v>
      </c>
      <c r="G129" s="41" t="s">
        <v>3</v>
      </c>
      <c r="H129" s="113">
        <v>3</v>
      </c>
      <c r="J129" s="342" t="s">
        <v>544</v>
      </c>
      <c r="K129" s="91"/>
      <c r="L129"/>
    </row>
    <row r="130" spans="1:12" ht="15.75">
      <c r="A130" s="2" t="s">
        <v>410</v>
      </c>
      <c r="B130" s="337">
        <v>4</v>
      </c>
      <c r="C130" s="337" t="s">
        <v>421</v>
      </c>
      <c r="D130" s="238">
        <v>4</v>
      </c>
      <c r="E130" s="233" t="s">
        <v>8</v>
      </c>
      <c r="F130" s="336">
        <v>3</v>
      </c>
      <c r="G130" s="337" t="s">
        <v>4</v>
      </c>
      <c r="H130" s="114">
        <v>3</v>
      </c>
      <c r="J130" s="342" t="s">
        <v>545</v>
      </c>
      <c r="K130" s="91"/>
      <c r="L130"/>
    </row>
    <row r="131" spans="1:12" ht="45" customHeight="1">
      <c r="A131" s="2" t="s">
        <v>115</v>
      </c>
      <c r="B131" s="337">
        <v>4</v>
      </c>
      <c r="C131" s="337" t="s">
        <v>423</v>
      </c>
      <c r="D131" s="238">
        <v>3</v>
      </c>
      <c r="E131" s="334" t="s">
        <v>9</v>
      </c>
      <c r="F131" s="336">
        <v>4</v>
      </c>
      <c r="G131" s="337" t="s">
        <v>5</v>
      </c>
      <c r="H131" s="114">
        <v>3</v>
      </c>
      <c r="J131" s="343" t="s">
        <v>546</v>
      </c>
      <c r="K131" s="91"/>
      <c r="L131"/>
    </row>
    <row r="132" spans="1:12" ht="15.75">
      <c r="A132" s="2" t="s">
        <v>413</v>
      </c>
      <c r="B132" s="337">
        <v>4</v>
      </c>
      <c r="C132" s="337" t="s">
        <v>2</v>
      </c>
      <c r="D132" s="238">
        <v>2</v>
      </c>
      <c r="E132" s="334" t="s">
        <v>495</v>
      </c>
      <c r="F132" s="336">
        <v>4</v>
      </c>
      <c r="G132" s="337" t="s">
        <v>6</v>
      </c>
      <c r="H132" s="114">
        <v>3</v>
      </c>
      <c r="J132" s="342" t="s">
        <v>547</v>
      </c>
      <c r="K132" s="91"/>
      <c r="L132"/>
    </row>
    <row r="133" spans="1:12" ht="45" customHeight="1">
      <c r="A133" s="2" t="s">
        <v>422</v>
      </c>
      <c r="B133" s="337">
        <v>2</v>
      </c>
      <c r="C133" s="337" t="s">
        <v>424</v>
      </c>
      <c r="D133" s="238">
        <v>2</v>
      </c>
      <c r="E133" s="334" t="s">
        <v>414</v>
      </c>
      <c r="F133" s="336">
        <v>4</v>
      </c>
      <c r="G133" s="337" t="s">
        <v>429</v>
      </c>
      <c r="H133" s="114">
        <v>4</v>
      </c>
      <c r="J133" s="342" t="s">
        <v>579</v>
      </c>
      <c r="K133" s="91"/>
      <c r="L133"/>
    </row>
    <row r="134" spans="1:12">
      <c r="A134" s="2" t="s">
        <v>73</v>
      </c>
      <c r="B134" s="337">
        <v>4</v>
      </c>
      <c r="C134" s="337" t="s">
        <v>428</v>
      </c>
      <c r="D134" s="238">
        <v>1</v>
      </c>
      <c r="E134" s="334" t="s">
        <v>415</v>
      </c>
      <c r="F134" s="336">
        <v>4</v>
      </c>
      <c r="G134" s="337" t="s">
        <v>7</v>
      </c>
      <c r="H134" s="114">
        <v>4</v>
      </c>
      <c r="J134" s="346" t="s">
        <v>15</v>
      </c>
      <c r="K134"/>
      <c r="L134"/>
    </row>
    <row r="135" spans="1:12">
      <c r="A135" s="2" t="s">
        <v>411</v>
      </c>
      <c r="B135" s="337">
        <v>4</v>
      </c>
      <c r="C135" s="337" t="s">
        <v>244</v>
      </c>
      <c r="D135" s="238">
        <v>3</v>
      </c>
      <c r="E135" s="334" t="s">
        <v>416</v>
      </c>
      <c r="F135" s="336">
        <v>2</v>
      </c>
      <c r="G135" s="337" t="s">
        <v>430</v>
      </c>
      <c r="H135" s="114">
        <v>4</v>
      </c>
      <c r="J135" s="346" t="s">
        <v>10</v>
      </c>
      <c r="K135"/>
      <c r="L135"/>
    </row>
    <row r="136" spans="1:12">
      <c r="A136" s="2" t="s">
        <v>532</v>
      </c>
      <c r="B136" s="337">
        <v>2</v>
      </c>
      <c r="C136" s="337" t="s">
        <v>474</v>
      </c>
      <c r="D136" s="238">
        <v>3</v>
      </c>
      <c r="E136" s="334" t="s">
        <v>417</v>
      </c>
      <c r="F136" s="336">
        <v>2</v>
      </c>
      <c r="G136" s="337" t="s">
        <v>431</v>
      </c>
      <c r="H136" s="114">
        <v>4</v>
      </c>
      <c r="J136" s="346" t="s">
        <v>11</v>
      </c>
      <c r="K136"/>
      <c r="L136"/>
    </row>
    <row r="137" spans="1:12">
      <c r="A137" s="2" t="s">
        <v>75</v>
      </c>
      <c r="B137" s="337">
        <v>3</v>
      </c>
      <c r="C137" s="337" t="s">
        <v>425</v>
      </c>
      <c r="D137" s="238">
        <v>2</v>
      </c>
      <c r="E137" s="2" t="s">
        <v>72</v>
      </c>
      <c r="F137" s="336">
        <v>4</v>
      </c>
      <c r="G137" s="337" t="s">
        <v>432</v>
      </c>
      <c r="H137" s="114">
        <v>4</v>
      </c>
      <c r="J137" s="346" t="s">
        <v>12</v>
      </c>
      <c r="K137"/>
      <c r="L137"/>
    </row>
    <row r="138" spans="1:12" ht="30">
      <c r="A138" s="2" t="s">
        <v>409</v>
      </c>
      <c r="B138" s="337">
        <v>5</v>
      </c>
      <c r="C138" s="337" t="s">
        <v>426</v>
      </c>
      <c r="D138" s="238">
        <v>4</v>
      </c>
      <c r="E138" s="334" t="s">
        <v>100</v>
      </c>
      <c r="F138" s="336">
        <v>5</v>
      </c>
      <c r="G138" s="337" t="s">
        <v>433</v>
      </c>
      <c r="H138" s="114">
        <v>4</v>
      </c>
      <c r="J138" s="346" t="s">
        <v>76</v>
      </c>
      <c r="K138"/>
      <c r="L138"/>
    </row>
    <row r="139" spans="1:12" ht="30" customHeight="1">
      <c r="A139" s="2" t="s">
        <v>412</v>
      </c>
      <c r="B139" s="43">
        <v>3</v>
      </c>
      <c r="C139" s="337" t="s">
        <v>427</v>
      </c>
      <c r="D139" s="238">
        <v>1</v>
      </c>
      <c r="E139" s="2" t="s">
        <v>14</v>
      </c>
      <c r="F139" s="336">
        <v>5</v>
      </c>
      <c r="G139" s="337" t="s">
        <v>471</v>
      </c>
      <c r="H139" s="114">
        <v>1</v>
      </c>
      <c r="J139" s="346" t="s">
        <v>13</v>
      </c>
      <c r="K139"/>
      <c r="L139"/>
    </row>
    <row r="140" spans="1:12" ht="15" customHeight="1" thickBot="1">
      <c r="A140" s="300" t="s">
        <v>418</v>
      </c>
      <c r="B140" s="43">
        <v>3</v>
      </c>
      <c r="C140" s="337" t="s">
        <v>435</v>
      </c>
      <c r="D140" s="239">
        <v>1</v>
      </c>
      <c r="E140" s="250" t="s">
        <v>419</v>
      </c>
      <c r="F140" s="336">
        <v>2</v>
      </c>
      <c r="G140" s="337" t="s">
        <v>434</v>
      </c>
      <c r="H140" s="232">
        <v>1</v>
      </c>
      <c r="J140" s="347" t="s">
        <v>74</v>
      </c>
      <c r="K140"/>
      <c r="L140"/>
    </row>
    <row r="141" spans="1:12" ht="15.75" thickBot="1">
      <c r="A141" s="2" t="s">
        <v>436</v>
      </c>
      <c r="B141" s="43">
        <v>2</v>
      </c>
      <c r="C141" s="301" t="s">
        <v>439</v>
      </c>
      <c r="D141" s="239">
        <v>2</v>
      </c>
      <c r="E141" s="334"/>
      <c r="F141" s="232" t="s">
        <v>88</v>
      </c>
      <c r="G141" s="337"/>
      <c r="H141" s="232" t="s">
        <v>88</v>
      </c>
      <c r="J141" s="348" t="s">
        <v>91</v>
      </c>
      <c r="K141"/>
      <c r="L141"/>
    </row>
    <row r="142" spans="1:12" ht="30" customHeight="1" thickBot="1">
      <c r="A142" s="3" t="s">
        <v>438</v>
      </c>
      <c r="B142" s="44">
        <v>4</v>
      </c>
      <c r="C142" s="4" t="s">
        <v>437</v>
      </c>
      <c r="D142" s="232">
        <v>4</v>
      </c>
      <c r="E142" s="251"/>
      <c r="F142" s="44" t="s">
        <v>88</v>
      </c>
      <c r="G142" s="4"/>
      <c r="H142" s="232" t="s">
        <v>88</v>
      </c>
      <c r="K142" s="76"/>
    </row>
    <row r="143" spans="1:12" ht="15" customHeight="1" thickBot="1">
      <c r="A143"/>
      <c r="B143"/>
      <c r="C143"/>
      <c r="D143"/>
      <c r="E143"/>
      <c r="F143"/>
      <c r="G143"/>
      <c r="H143"/>
      <c r="J143"/>
      <c r="K143"/>
      <c r="L143"/>
    </row>
    <row r="144" spans="1:12" ht="19.5" thickBot="1">
      <c r="A144" s="463" t="s">
        <v>441</v>
      </c>
      <c r="B144" s="464"/>
      <c r="C144" s="464"/>
      <c r="D144" s="464"/>
      <c r="E144" s="464"/>
      <c r="F144" s="464"/>
      <c r="G144" s="464"/>
      <c r="H144" s="465"/>
      <c r="J144"/>
      <c r="K144"/>
      <c r="L144"/>
    </row>
    <row r="145" spans="1:12" ht="45" customHeight="1" thickBot="1">
      <c r="A145" s="466" t="s">
        <v>442</v>
      </c>
      <c r="B145" s="467"/>
      <c r="C145" s="467"/>
      <c r="D145" s="468"/>
      <c r="E145" s="469" t="s">
        <v>443</v>
      </c>
      <c r="F145" s="470"/>
      <c r="G145" s="470"/>
      <c r="H145" s="471"/>
      <c r="J145" s="243" t="s">
        <v>580</v>
      </c>
      <c r="K145"/>
      <c r="L145"/>
    </row>
    <row r="146" spans="1:12" ht="15.75">
      <c r="A146" s="263" t="s">
        <v>442</v>
      </c>
      <c r="B146" s="264" t="s">
        <v>494</v>
      </c>
      <c r="C146" s="264" t="s">
        <v>462</v>
      </c>
      <c r="D146" s="265" t="s">
        <v>463</v>
      </c>
      <c r="E146" s="370" t="s">
        <v>456</v>
      </c>
      <c r="F146" s="371" t="s">
        <v>494</v>
      </c>
      <c r="G146" s="371" t="s">
        <v>462</v>
      </c>
      <c r="H146" s="372" t="s">
        <v>463</v>
      </c>
      <c r="J146" s="342" t="s">
        <v>571</v>
      </c>
      <c r="K146" s="91"/>
      <c r="L146"/>
    </row>
    <row r="147" spans="1:12" ht="45" customHeight="1">
      <c r="A147" s="64" t="s">
        <v>469</v>
      </c>
      <c r="B147" s="290">
        <v>0.2</v>
      </c>
      <c r="C147" s="336" t="s">
        <v>485</v>
      </c>
      <c r="D147" s="272"/>
      <c r="E147" s="64" t="s">
        <v>500</v>
      </c>
      <c r="F147" s="290">
        <v>2.8</v>
      </c>
      <c r="G147" s="336" t="s">
        <v>514</v>
      </c>
      <c r="H147" s="271"/>
      <c r="J147" s="342" t="s">
        <v>534</v>
      </c>
      <c r="K147" s="418"/>
      <c r="L147"/>
    </row>
    <row r="148" spans="1:12" ht="15.75">
      <c r="A148" s="64" t="s">
        <v>453</v>
      </c>
      <c r="B148" s="290">
        <v>1</v>
      </c>
      <c r="C148" s="336" t="s">
        <v>468</v>
      </c>
      <c r="D148" s="271"/>
      <c r="E148" s="64" t="s">
        <v>459</v>
      </c>
      <c r="F148" s="290">
        <v>0</v>
      </c>
      <c r="G148" s="336" t="s">
        <v>514</v>
      </c>
      <c r="H148" s="271"/>
      <c r="J148" s="342" t="s">
        <v>576</v>
      </c>
      <c r="K148" s="418"/>
      <c r="L148"/>
    </row>
    <row r="149" spans="1:12" ht="15.75">
      <c r="A149" s="64" t="s">
        <v>477</v>
      </c>
      <c r="B149" s="290">
        <v>0.3</v>
      </c>
      <c r="C149" s="336" t="s">
        <v>487</v>
      </c>
      <c r="D149" s="272"/>
      <c r="E149" s="64" t="s">
        <v>533</v>
      </c>
      <c r="F149" s="290">
        <v>1</v>
      </c>
      <c r="G149" s="336" t="s">
        <v>496</v>
      </c>
      <c r="H149" s="271"/>
      <c r="J149" s="342" t="s">
        <v>536</v>
      </c>
      <c r="K149" s="418"/>
      <c r="L149"/>
    </row>
    <row r="150" spans="1:12" ht="15.75">
      <c r="A150" s="64" t="s">
        <v>476</v>
      </c>
      <c r="B150" s="290">
        <v>0.3</v>
      </c>
      <c r="C150" s="336" t="s">
        <v>488</v>
      </c>
      <c r="D150" s="272"/>
      <c r="E150" s="64" t="s">
        <v>460</v>
      </c>
      <c r="F150" s="290">
        <v>0.2</v>
      </c>
      <c r="G150" s="336" t="s">
        <v>465</v>
      </c>
      <c r="H150" s="272"/>
      <c r="J150" s="342" t="s">
        <v>577</v>
      </c>
      <c r="K150" s="91"/>
      <c r="L150"/>
    </row>
    <row r="151" spans="1:12" ht="15.75">
      <c r="A151" s="64" t="s">
        <v>454</v>
      </c>
      <c r="B151" s="290">
        <v>0.2</v>
      </c>
      <c r="C151" s="336" t="s">
        <v>489</v>
      </c>
      <c r="D151" s="271"/>
      <c r="E151" s="64" t="s">
        <v>479</v>
      </c>
      <c r="F151" s="290">
        <v>5.2</v>
      </c>
      <c r="G151" s="336" t="s">
        <v>464</v>
      </c>
      <c r="H151" s="272"/>
      <c r="J151" s="342" t="s">
        <v>538</v>
      </c>
      <c r="K151" s="91"/>
      <c r="L151"/>
    </row>
    <row r="152" spans="1:12" ht="15.75">
      <c r="A152" s="64" t="s">
        <v>475</v>
      </c>
      <c r="B152" s="290">
        <v>0.5</v>
      </c>
      <c r="C152" s="336" t="s">
        <v>490</v>
      </c>
      <c r="D152" s="272"/>
      <c r="E152" s="64" t="s">
        <v>480</v>
      </c>
      <c r="F152" s="290">
        <v>0.2</v>
      </c>
      <c r="G152" s="336" t="s">
        <v>497</v>
      </c>
      <c r="H152" s="272"/>
      <c r="J152" s="342" t="s">
        <v>540</v>
      </c>
      <c r="K152" s="91"/>
      <c r="L152"/>
    </row>
    <row r="153" spans="1:12" ht="30" customHeight="1">
      <c r="A153" s="64" t="s">
        <v>458</v>
      </c>
      <c r="B153" s="290">
        <v>0.2</v>
      </c>
      <c r="C153" s="336" t="s">
        <v>512</v>
      </c>
      <c r="D153" s="272"/>
      <c r="E153" s="64" t="s">
        <v>461</v>
      </c>
      <c r="F153" s="290">
        <v>0.5</v>
      </c>
      <c r="G153" s="336" t="s">
        <v>67</v>
      </c>
      <c r="H153" s="271"/>
      <c r="J153" s="342" t="s">
        <v>541</v>
      </c>
      <c r="K153" s="418"/>
      <c r="L153"/>
    </row>
    <row r="154" spans="1:12" ht="31.5">
      <c r="A154" s="64" t="s">
        <v>455</v>
      </c>
      <c r="B154" s="290">
        <v>0.5</v>
      </c>
      <c r="C154" s="336" t="s">
        <v>513</v>
      </c>
      <c r="D154" s="272"/>
      <c r="E154" s="64" t="s">
        <v>472</v>
      </c>
      <c r="F154" s="290">
        <v>0</v>
      </c>
      <c r="G154" s="336" t="s">
        <v>515</v>
      </c>
      <c r="H154" s="272"/>
      <c r="J154" s="343" t="s">
        <v>542</v>
      </c>
      <c r="K154" s="418"/>
      <c r="L154"/>
    </row>
    <row r="155" spans="1:12" ht="31.5">
      <c r="A155" s="64" t="s">
        <v>457</v>
      </c>
      <c r="B155" s="290">
        <v>0.5</v>
      </c>
      <c r="C155" s="336" t="s">
        <v>491</v>
      </c>
      <c r="D155" s="272"/>
      <c r="E155" s="64" t="s">
        <v>473</v>
      </c>
      <c r="F155" s="290">
        <v>0.3</v>
      </c>
      <c r="G155" s="336" t="s">
        <v>515</v>
      </c>
      <c r="H155" s="271"/>
      <c r="J155" s="343" t="s">
        <v>570</v>
      </c>
      <c r="K155" s="91"/>
      <c r="L155"/>
    </row>
    <row r="156" spans="1:12" ht="30" customHeight="1">
      <c r="A156" s="64" t="s">
        <v>486</v>
      </c>
      <c r="B156" s="290">
        <v>0.2</v>
      </c>
      <c r="C156" s="336" t="s">
        <v>491</v>
      </c>
      <c r="D156" s="272"/>
      <c r="E156" s="373" t="s">
        <v>481</v>
      </c>
      <c r="F156" s="290">
        <v>0.6</v>
      </c>
      <c r="G156" s="336" t="s">
        <v>67</v>
      </c>
      <c r="H156" s="271"/>
      <c r="J156" s="342" t="s">
        <v>572</v>
      </c>
      <c r="K156" s="91"/>
      <c r="L156"/>
    </row>
    <row r="157" spans="1:12" ht="15" customHeight="1">
      <c r="A157" s="300"/>
      <c r="B157" s="301"/>
      <c r="C157" s="336"/>
      <c r="D157" s="246"/>
      <c r="E157" s="64" t="s">
        <v>478</v>
      </c>
      <c r="F157" s="290">
        <v>5</v>
      </c>
      <c r="G157" s="336" t="s">
        <v>498</v>
      </c>
      <c r="H157" s="271"/>
      <c r="J157" s="343" t="s">
        <v>578</v>
      </c>
      <c r="K157" s="418"/>
      <c r="L157"/>
    </row>
    <row r="158" spans="1:12" ht="15.75">
      <c r="A158" s="2"/>
      <c r="B158" s="337"/>
      <c r="C158" s="337"/>
      <c r="D158" s="246"/>
      <c r="E158" s="64" t="s">
        <v>492</v>
      </c>
      <c r="F158" s="290">
        <v>1</v>
      </c>
      <c r="G158" s="336" t="s">
        <v>67</v>
      </c>
      <c r="H158" s="271"/>
      <c r="J158" s="343" t="s">
        <v>585</v>
      </c>
      <c r="K158" s="91"/>
      <c r="L158"/>
    </row>
    <row r="159" spans="1:12" ht="45" customHeight="1" thickBot="1">
      <c r="A159" s="2"/>
      <c r="B159" s="290"/>
      <c r="C159" s="336"/>
      <c r="D159" s="246"/>
      <c r="E159" s="64" t="s">
        <v>484</v>
      </c>
      <c r="F159" s="290">
        <v>3</v>
      </c>
      <c r="G159" s="336" t="s">
        <v>499</v>
      </c>
      <c r="H159" s="271"/>
      <c r="J159" s="345"/>
      <c r="K159"/>
      <c r="L159"/>
    </row>
    <row r="160" spans="1:12">
      <c r="A160" s="2"/>
      <c r="B160" s="290"/>
      <c r="C160" s="336"/>
      <c r="D160" s="246"/>
      <c r="E160" s="64" t="s">
        <v>511</v>
      </c>
      <c r="F160" s="290">
        <v>0.3</v>
      </c>
      <c r="G160" s="336" t="s">
        <v>493</v>
      </c>
      <c r="H160" s="271"/>
      <c r="J160"/>
      <c r="K160"/>
      <c r="L160"/>
    </row>
    <row r="161" spans="1:13" ht="45" customHeight="1">
      <c r="A161" s="64"/>
      <c r="B161" s="290"/>
      <c r="C161" s="336"/>
      <c r="D161" s="246"/>
      <c r="E161" s="64"/>
      <c r="F161" s="290"/>
      <c r="G161" s="336"/>
      <c r="H161" s="114"/>
      <c r="J161"/>
      <c r="K161"/>
      <c r="L161"/>
    </row>
    <row r="162" spans="1:13">
      <c r="A162" s="300"/>
      <c r="B162" s="290"/>
      <c r="C162" s="336"/>
      <c r="D162" s="246"/>
      <c r="E162" s="64"/>
      <c r="F162" s="290"/>
      <c r="G162" s="336"/>
      <c r="H162" s="114"/>
      <c r="J162"/>
      <c r="K162"/>
      <c r="L162"/>
    </row>
    <row r="163" spans="1:13" ht="15.75" thickBot="1">
      <c r="A163" s="374"/>
      <c r="B163" s="291"/>
      <c r="C163" s="338"/>
      <c r="D163" s="375"/>
      <c r="E163" s="185"/>
      <c r="F163" s="291"/>
      <c r="G163" s="338"/>
      <c r="H163" s="102"/>
      <c r="I163" s="298" t="s">
        <v>54</v>
      </c>
      <c r="J163"/>
      <c r="K163"/>
      <c r="L163"/>
    </row>
    <row r="164" spans="1:13" ht="21.75" thickBot="1">
      <c r="A164" s="270" t="s">
        <v>467</v>
      </c>
      <c r="B164" s="292">
        <f>SUM(B147:B163)</f>
        <v>3.9000000000000004</v>
      </c>
      <c r="C164" s="273" t="s">
        <v>466</v>
      </c>
      <c r="D164" s="295" t="s">
        <v>482</v>
      </c>
      <c r="E164" s="270" t="s">
        <v>467</v>
      </c>
      <c r="F164" s="292">
        <f>SUM(F147:F163)</f>
        <v>20.099999999999998</v>
      </c>
      <c r="G164" s="273" t="s">
        <v>466</v>
      </c>
      <c r="H164" s="295" t="s">
        <v>483</v>
      </c>
      <c r="I164" s="296">
        <f>24 - (B164+F164)</f>
        <v>0</v>
      </c>
      <c r="J164"/>
      <c r="K164"/>
      <c r="L164"/>
    </row>
    <row r="165" spans="1:13" ht="15.75" thickBot="1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</row>
    <row r="166" spans="1:13" ht="24" thickBot="1">
      <c r="A166" s="445">
        <v>45665</v>
      </c>
      <c r="B166" s="446"/>
      <c r="C166" s="446"/>
      <c r="D166" s="446"/>
      <c r="E166" s="446"/>
      <c r="F166" s="446"/>
      <c r="G166" s="446"/>
      <c r="H166" s="447"/>
      <c r="I166" s="240">
        <f>I167/260</f>
        <v>0.60769230769230764</v>
      </c>
      <c r="J166"/>
      <c r="K166"/>
      <c r="L166"/>
    </row>
    <row r="167" spans="1:13" ht="30" customHeight="1" thickBot="1">
      <c r="A167" s="448" t="s">
        <v>407</v>
      </c>
      <c r="B167" s="449"/>
      <c r="C167" s="449"/>
      <c r="D167" s="450"/>
      <c r="E167" s="451" t="s">
        <v>408</v>
      </c>
      <c r="F167" s="452"/>
      <c r="G167" s="452"/>
      <c r="H167" s="453"/>
      <c r="I167" s="75">
        <f>SUM(B169:B182,D169:D182,F169:F182,H169:H182)</f>
        <v>158</v>
      </c>
      <c r="J167" s="243" t="s">
        <v>580</v>
      </c>
      <c r="K167"/>
      <c r="L167"/>
    </row>
    <row r="168" spans="1:13" ht="15" customHeight="1" thickBot="1">
      <c r="A168" s="234" t="s">
        <v>0</v>
      </c>
      <c r="B168" s="235" t="s">
        <v>77</v>
      </c>
      <c r="C168" s="235" t="s">
        <v>1</v>
      </c>
      <c r="D168" s="236" t="s">
        <v>77</v>
      </c>
      <c r="E168" s="231" t="s">
        <v>71</v>
      </c>
      <c r="F168" s="229" t="s">
        <v>77</v>
      </c>
      <c r="G168" s="229" t="s">
        <v>87</v>
      </c>
      <c r="H168" s="230" t="s">
        <v>77</v>
      </c>
      <c r="J168" s="342" t="s">
        <v>543</v>
      </c>
      <c r="K168" s="91"/>
      <c r="L168"/>
    </row>
    <row r="169" spans="1:13" ht="16.5" thickBot="1">
      <c r="A169" s="40" t="s">
        <v>510</v>
      </c>
      <c r="B169" s="41">
        <v>2</v>
      </c>
      <c r="C169" s="41" t="s">
        <v>420</v>
      </c>
      <c r="D169" s="237">
        <v>4</v>
      </c>
      <c r="E169" s="334" t="s">
        <v>531</v>
      </c>
      <c r="F169" s="335">
        <v>2</v>
      </c>
      <c r="G169" s="41" t="s">
        <v>3</v>
      </c>
      <c r="H169" s="113">
        <v>3</v>
      </c>
      <c r="J169" s="342" t="s">
        <v>544</v>
      </c>
      <c r="K169" s="91"/>
      <c r="L169"/>
    </row>
    <row r="170" spans="1:13" ht="30" customHeight="1">
      <c r="A170" s="2" t="s">
        <v>410</v>
      </c>
      <c r="B170" s="337">
        <v>4</v>
      </c>
      <c r="C170" s="337" t="s">
        <v>421</v>
      </c>
      <c r="D170" s="238">
        <v>4</v>
      </c>
      <c r="E170" s="233" t="s">
        <v>8</v>
      </c>
      <c r="F170" s="336">
        <v>3</v>
      </c>
      <c r="G170" s="337" t="s">
        <v>4</v>
      </c>
      <c r="H170" s="114">
        <v>3</v>
      </c>
      <c r="J170" s="342" t="s">
        <v>545</v>
      </c>
      <c r="K170" s="91"/>
      <c r="L170"/>
    </row>
    <row r="171" spans="1:13" ht="31.5">
      <c r="A171" s="2" t="s">
        <v>115</v>
      </c>
      <c r="B171" s="337">
        <v>4</v>
      </c>
      <c r="C171" s="337" t="s">
        <v>423</v>
      </c>
      <c r="D171" s="238">
        <v>3</v>
      </c>
      <c r="E171" s="334" t="s">
        <v>9</v>
      </c>
      <c r="F171" s="336">
        <v>4</v>
      </c>
      <c r="G171" s="337" t="s">
        <v>5</v>
      </c>
      <c r="H171" s="114">
        <v>3</v>
      </c>
      <c r="J171" s="343" t="s">
        <v>546</v>
      </c>
      <c r="K171" s="91"/>
      <c r="L171"/>
    </row>
    <row r="172" spans="1:13" ht="15.75">
      <c r="A172" s="2" t="s">
        <v>413</v>
      </c>
      <c r="B172" s="337">
        <v>4</v>
      </c>
      <c r="C172" s="337" t="s">
        <v>2</v>
      </c>
      <c r="D172" s="238">
        <v>2</v>
      </c>
      <c r="E172" s="334" t="s">
        <v>495</v>
      </c>
      <c r="F172" s="336">
        <v>4</v>
      </c>
      <c r="G172" s="337" t="s">
        <v>6</v>
      </c>
      <c r="H172" s="114">
        <v>2</v>
      </c>
      <c r="J172" s="342" t="s">
        <v>547</v>
      </c>
      <c r="K172" s="91"/>
      <c r="L172"/>
    </row>
    <row r="173" spans="1:13" ht="45" customHeight="1">
      <c r="A173" s="2" t="s">
        <v>422</v>
      </c>
      <c r="B173" s="337">
        <v>2</v>
      </c>
      <c r="C173" s="337" t="s">
        <v>424</v>
      </c>
      <c r="D173" s="238">
        <v>2</v>
      </c>
      <c r="E173" s="334" t="s">
        <v>414</v>
      </c>
      <c r="F173" s="336">
        <v>4</v>
      </c>
      <c r="G173" s="337" t="s">
        <v>429</v>
      </c>
      <c r="H173" s="114">
        <v>4</v>
      </c>
      <c r="J173" s="342" t="s">
        <v>579</v>
      </c>
      <c r="K173" s="91"/>
      <c r="L173"/>
    </row>
    <row r="174" spans="1:13" ht="15.75">
      <c r="A174" s="2" t="s">
        <v>73</v>
      </c>
      <c r="B174" s="337">
        <v>4</v>
      </c>
      <c r="C174" s="337" t="s">
        <v>428</v>
      </c>
      <c r="D174" s="238">
        <v>2</v>
      </c>
      <c r="E174" s="334" t="s">
        <v>415</v>
      </c>
      <c r="F174" s="336">
        <v>4</v>
      </c>
      <c r="G174" s="337" t="s">
        <v>7</v>
      </c>
      <c r="H174" s="114">
        <v>4</v>
      </c>
      <c r="J174" s="342" t="s">
        <v>1088</v>
      </c>
      <c r="K174" s="418"/>
      <c r="L174"/>
    </row>
    <row r="175" spans="1:13" ht="45" customHeight="1">
      <c r="A175" s="2" t="s">
        <v>411</v>
      </c>
      <c r="B175" s="337">
        <v>4</v>
      </c>
      <c r="C175" s="337" t="s">
        <v>244</v>
      </c>
      <c r="D175" s="238">
        <v>3</v>
      </c>
      <c r="E175" s="334" t="s">
        <v>416</v>
      </c>
      <c r="F175" s="336">
        <v>2</v>
      </c>
      <c r="G175" s="337" t="s">
        <v>430</v>
      </c>
      <c r="H175" s="114">
        <v>4</v>
      </c>
      <c r="J175" s="346" t="s">
        <v>10</v>
      </c>
      <c r="K175"/>
      <c r="L175"/>
    </row>
    <row r="176" spans="1:13">
      <c r="A176" s="2" t="s">
        <v>532</v>
      </c>
      <c r="B176" s="337">
        <v>2</v>
      </c>
      <c r="C176" s="337" t="s">
        <v>474</v>
      </c>
      <c r="D176" s="238">
        <v>1</v>
      </c>
      <c r="E176" s="334" t="s">
        <v>417</v>
      </c>
      <c r="F176" s="336">
        <v>1</v>
      </c>
      <c r="G176" s="337" t="s">
        <v>431</v>
      </c>
      <c r="H176" s="114">
        <v>4</v>
      </c>
      <c r="J176" s="346" t="s">
        <v>11</v>
      </c>
      <c r="K176"/>
      <c r="L176"/>
    </row>
    <row r="177" spans="1:12">
      <c r="A177" s="2" t="s">
        <v>75</v>
      </c>
      <c r="B177" s="337">
        <v>3</v>
      </c>
      <c r="C177" s="337" t="s">
        <v>425</v>
      </c>
      <c r="D177" s="238">
        <v>2</v>
      </c>
      <c r="E177" s="2" t="s">
        <v>72</v>
      </c>
      <c r="F177" s="336">
        <v>4</v>
      </c>
      <c r="G177" s="337" t="s">
        <v>432</v>
      </c>
      <c r="H177" s="114">
        <v>4</v>
      </c>
      <c r="J177" s="346" t="s">
        <v>12</v>
      </c>
      <c r="K177"/>
      <c r="L177"/>
    </row>
    <row r="178" spans="1:12" ht="30">
      <c r="A178" s="2" t="s">
        <v>409</v>
      </c>
      <c r="B178" s="337">
        <v>5</v>
      </c>
      <c r="C178" s="337" t="s">
        <v>426</v>
      </c>
      <c r="D178" s="238">
        <v>4</v>
      </c>
      <c r="E178" s="334" t="s">
        <v>100</v>
      </c>
      <c r="F178" s="336">
        <v>5</v>
      </c>
      <c r="G178" s="337" t="s">
        <v>433</v>
      </c>
      <c r="H178" s="114">
        <v>4</v>
      </c>
      <c r="J178" s="346" t="s">
        <v>76</v>
      </c>
      <c r="K178"/>
      <c r="L178"/>
    </row>
    <row r="179" spans="1:12" ht="30">
      <c r="A179" s="2" t="s">
        <v>412</v>
      </c>
      <c r="B179" s="43">
        <v>3</v>
      </c>
      <c r="C179" s="337" t="s">
        <v>427</v>
      </c>
      <c r="D179" s="238">
        <v>1</v>
      </c>
      <c r="E179" s="2" t="s">
        <v>14</v>
      </c>
      <c r="F179" s="336">
        <v>5</v>
      </c>
      <c r="G179" s="337" t="s">
        <v>471</v>
      </c>
      <c r="H179" s="114">
        <v>1</v>
      </c>
      <c r="J179" s="346" t="s">
        <v>13</v>
      </c>
      <c r="K179"/>
      <c r="L179"/>
    </row>
    <row r="180" spans="1:12" ht="15.75" thickBot="1">
      <c r="A180" s="300" t="s">
        <v>418</v>
      </c>
      <c r="B180" s="43">
        <v>3</v>
      </c>
      <c r="C180" s="337" t="s">
        <v>435</v>
      </c>
      <c r="D180" s="239">
        <v>1</v>
      </c>
      <c r="E180" s="250" t="s">
        <v>419</v>
      </c>
      <c r="F180" s="336">
        <v>2</v>
      </c>
      <c r="G180" s="337" t="s">
        <v>434</v>
      </c>
      <c r="H180" s="232">
        <v>1</v>
      </c>
      <c r="J180" s="347" t="s">
        <v>74</v>
      </c>
      <c r="K180"/>
      <c r="L180"/>
    </row>
    <row r="181" spans="1:12" ht="30" customHeight="1" thickBot="1">
      <c r="A181" s="2" t="s">
        <v>436</v>
      </c>
      <c r="B181" s="43">
        <v>2</v>
      </c>
      <c r="C181" s="301" t="s">
        <v>439</v>
      </c>
      <c r="D181" s="239">
        <v>2</v>
      </c>
      <c r="E181" s="334"/>
      <c r="F181" s="232" t="s">
        <v>88</v>
      </c>
      <c r="G181" s="337"/>
      <c r="H181" s="232" t="s">
        <v>88</v>
      </c>
      <c r="J181" s="348" t="s">
        <v>91</v>
      </c>
      <c r="K181"/>
      <c r="L181"/>
    </row>
    <row r="182" spans="1:12" ht="15" customHeight="1" thickBot="1">
      <c r="A182" s="3" t="s">
        <v>438</v>
      </c>
      <c r="B182" s="44">
        <v>4</v>
      </c>
      <c r="C182" s="4" t="s">
        <v>437</v>
      </c>
      <c r="D182" s="232">
        <v>4</v>
      </c>
      <c r="E182" s="251"/>
      <c r="F182" s="44" t="s">
        <v>88</v>
      </c>
      <c r="G182" s="4"/>
      <c r="H182" s="232" t="s">
        <v>88</v>
      </c>
      <c r="K182" s="76"/>
    </row>
    <row r="183" spans="1:12" ht="15.75" thickBot="1">
      <c r="A183"/>
      <c r="B183"/>
      <c r="C183"/>
      <c r="D183"/>
      <c r="E183"/>
      <c r="F183"/>
      <c r="G183"/>
      <c r="H183"/>
      <c r="J183"/>
      <c r="K183"/>
      <c r="L183"/>
    </row>
    <row r="184" spans="1:12" ht="30" customHeight="1" thickBot="1">
      <c r="A184" s="463" t="s">
        <v>441</v>
      </c>
      <c r="B184" s="464"/>
      <c r="C184" s="464"/>
      <c r="D184" s="464"/>
      <c r="E184" s="464"/>
      <c r="F184" s="464"/>
      <c r="G184" s="464"/>
      <c r="H184" s="465"/>
      <c r="J184"/>
      <c r="K184"/>
      <c r="L184"/>
    </row>
    <row r="185" spans="1:12" ht="15" customHeight="1" thickBot="1">
      <c r="A185" s="466" t="s">
        <v>442</v>
      </c>
      <c r="B185" s="467"/>
      <c r="C185" s="467"/>
      <c r="D185" s="468"/>
      <c r="E185" s="469" t="s">
        <v>443</v>
      </c>
      <c r="F185" s="470"/>
      <c r="G185" s="470"/>
      <c r="H185" s="471"/>
      <c r="J185" s="243" t="s">
        <v>580</v>
      </c>
      <c r="K185"/>
      <c r="L185"/>
    </row>
    <row r="186" spans="1:12" ht="15.75">
      <c r="A186" s="263" t="s">
        <v>442</v>
      </c>
      <c r="B186" s="264" t="s">
        <v>494</v>
      </c>
      <c r="C186" s="264" t="s">
        <v>462</v>
      </c>
      <c r="D186" s="265" t="s">
        <v>463</v>
      </c>
      <c r="E186" s="370" t="s">
        <v>456</v>
      </c>
      <c r="F186" s="371" t="s">
        <v>494</v>
      </c>
      <c r="G186" s="371" t="s">
        <v>462</v>
      </c>
      <c r="H186" s="372" t="s">
        <v>463</v>
      </c>
      <c r="J186" s="342" t="s">
        <v>571</v>
      </c>
      <c r="K186" s="91"/>
      <c r="L186"/>
    </row>
    <row r="187" spans="1:12" ht="45" customHeight="1">
      <c r="A187" s="64" t="s">
        <v>469</v>
      </c>
      <c r="B187" s="290">
        <v>0.2</v>
      </c>
      <c r="C187" s="336" t="s">
        <v>485</v>
      </c>
      <c r="D187" s="272"/>
      <c r="E187" s="64" t="s">
        <v>500</v>
      </c>
      <c r="F187" s="290">
        <v>3</v>
      </c>
      <c r="G187" s="336" t="s">
        <v>514</v>
      </c>
      <c r="H187" s="271"/>
      <c r="J187" s="342" t="s">
        <v>534</v>
      </c>
      <c r="K187" s="91"/>
      <c r="L187"/>
    </row>
    <row r="188" spans="1:12" ht="48" customHeight="1">
      <c r="A188" s="64" t="s">
        <v>453</v>
      </c>
      <c r="B188" s="290">
        <v>1</v>
      </c>
      <c r="C188" s="336" t="s">
        <v>468</v>
      </c>
      <c r="D188" s="271"/>
      <c r="E188" s="64" t="s">
        <v>459</v>
      </c>
      <c r="F188" s="290">
        <v>0.3</v>
      </c>
      <c r="G188" s="336" t="s">
        <v>514</v>
      </c>
      <c r="H188" s="271"/>
      <c r="J188" s="342" t="s">
        <v>576</v>
      </c>
      <c r="K188" s="418"/>
      <c r="L188"/>
    </row>
    <row r="189" spans="1:12" ht="45" customHeight="1">
      <c r="A189" s="64" t="s">
        <v>477</v>
      </c>
      <c r="B189" s="290">
        <v>0.3</v>
      </c>
      <c r="C189" s="336" t="s">
        <v>487</v>
      </c>
      <c r="D189" s="272"/>
      <c r="E189" s="64" t="s">
        <v>533</v>
      </c>
      <c r="F189" s="290">
        <v>0</v>
      </c>
      <c r="G189" s="336" t="s">
        <v>496</v>
      </c>
      <c r="H189" s="271"/>
      <c r="J189" s="342" t="s">
        <v>536</v>
      </c>
      <c r="K189" s="418"/>
      <c r="L189"/>
    </row>
    <row r="190" spans="1:12" ht="15.75">
      <c r="A190" s="64" t="s">
        <v>476</v>
      </c>
      <c r="B190" s="290">
        <v>0.3</v>
      </c>
      <c r="C190" s="336" t="s">
        <v>488</v>
      </c>
      <c r="D190" s="272"/>
      <c r="E190" s="64" t="s">
        <v>460</v>
      </c>
      <c r="F190" s="290">
        <v>0</v>
      </c>
      <c r="G190" s="336" t="s">
        <v>465</v>
      </c>
      <c r="H190" s="272"/>
      <c r="J190" s="342" t="s">
        <v>577</v>
      </c>
      <c r="K190" s="91"/>
      <c r="L190"/>
    </row>
    <row r="191" spans="1:12" ht="15.75">
      <c r="A191" s="64" t="s">
        <v>454</v>
      </c>
      <c r="B191" s="290">
        <v>0.2</v>
      </c>
      <c r="C191" s="336" t="s">
        <v>489</v>
      </c>
      <c r="D191" s="271"/>
      <c r="E191" s="64" t="s">
        <v>479</v>
      </c>
      <c r="F191" s="290">
        <v>5</v>
      </c>
      <c r="G191" s="336" t="s">
        <v>464</v>
      </c>
      <c r="H191" s="272"/>
      <c r="J191" s="342" t="s">
        <v>538</v>
      </c>
      <c r="K191" s="91"/>
      <c r="L191"/>
    </row>
    <row r="192" spans="1:12" ht="15.75">
      <c r="A192" s="64" t="s">
        <v>475</v>
      </c>
      <c r="B192" s="290">
        <v>1.3</v>
      </c>
      <c r="C192" s="336" t="s">
        <v>490</v>
      </c>
      <c r="D192" s="272"/>
      <c r="E192" s="64" t="s">
        <v>480</v>
      </c>
      <c r="F192" s="290">
        <v>0.2</v>
      </c>
      <c r="G192" s="336" t="s">
        <v>497</v>
      </c>
      <c r="H192" s="272"/>
      <c r="J192" s="342" t="s">
        <v>540</v>
      </c>
      <c r="K192" s="91"/>
      <c r="L192"/>
    </row>
    <row r="193" spans="1:13" ht="15.75">
      <c r="A193" s="64" t="s">
        <v>458</v>
      </c>
      <c r="B193" s="290">
        <v>0.2</v>
      </c>
      <c r="C193" s="336" t="s">
        <v>512</v>
      </c>
      <c r="D193" s="272"/>
      <c r="E193" s="64" t="s">
        <v>461</v>
      </c>
      <c r="F193" s="290">
        <v>0.5</v>
      </c>
      <c r="G193" s="336" t="s">
        <v>67</v>
      </c>
      <c r="H193" s="271"/>
      <c r="J193" s="342" t="s">
        <v>541</v>
      </c>
      <c r="K193" s="418"/>
      <c r="L193"/>
    </row>
    <row r="194" spans="1:13" ht="31.5">
      <c r="A194" s="64" t="s">
        <v>455</v>
      </c>
      <c r="B194" s="290">
        <v>0.5</v>
      </c>
      <c r="C194" s="336" t="s">
        <v>513</v>
      </c>
      <c r="D194" s="272"/>
      <c r="E194" s="64" t="s">
        <v>472</v>
      </c>
      <c r="F194" s="290">
        <v>0</v>
      </c>
      <c r="G194" s="336" t="s">
        <v>515</v>
      </c>
      <c r="H194" s="272"/>
      <c r="J194" s="343" t="s">
        <v>542</v>
      </c>
      <c r="K194" s="418"/>
      <c r="L194"/>
    </row>
    <row r="195" spans="1:13" ht="31.5">
      <c r="A195" s="64" t="s">
        <v>457</v>
      </c>
      <c r="B195" s="290">
        <v>0.5</v>
      </c>
      <c r="C195" s="336" t="s">
        <v>491</v>
      </c>
      <c r="D195" s="272"/>
      <c r="E195" s="64" t="s">
        <v>473</v>
      </c>
      <c r="F195" s="290">
        <v>0.1</v>
      </c>
      <c r="G195" s="336" t="s">
        <v>515</v>
      </c>
      <c r="H195" s="271"/>
      <c r="J195" s="343" t="s">
        <v>570</v>
      </c>
      <c r="K195" s="91"/>
      <c r="L195"/>
    </row>
    <row r="196" spans="1:13" ht="15" customHeight="1">
      <c r="A196" s="64" t="s">
        <v>486</v>
      </c>
      <c r="B196" s="290">
        <v>0.5</v>
      </c>
      <c r="C196" s="336" t="s">
        <v>491</v>
      </c>
      <c r="D196" s="272"/>
      <c r="E196" s="373" t="s">
        <v>481</v>
      </c>
      <c r="F196" s="290">
        <v>0.6</v>
      </c>
      <c r="G196" s="336" t="s">
        <v>67</v>
      </c>
      <c r="H196" s="271"/>
      <c r="J196" s="342" t="s">
        <v>572</v>
      </c>
      <c r="K196" s="91"/>
      <c r="L196"/>
    </row>
    <row r="197" spans="1:13" ht="31.5">
      <c r="A197" s="300"/>
      <c r="B197" s="301"/>
      <c r="C197" s="336"/>
      <c r="D197" s="246"/>
      <c r="E197" s="64" t="s">
        <v>478</v>
      </c>
      <c r="F197" s="290">
        <v>5</v>
      </c>
      <c r="G197" s="336" t="s">
        <v>498</v>
      </c>
      <c r="H197" s="271"/>
      <c r="J197" s="343" t="s">
        <v>578</v>
      </c>
      <c r="K197" s="418"/>
      <c r="L197"/>
    </row>
    <row r="198" spans="1:13" ht="15.75">
      <c r="A198" s="2"/>
      <c r="B198" s="337"/>
      <c r="C198" s="337"/>
      <c r="D198" s="246"/>
      <c r="E198" s="64" t="s">
        <v>492</v>
      </c>
      <c r="F198" s="290">
        <v>1</v>
      </c>
      <c r="G198" s="336" t="s">
        <v>67</v>
      </c>
      <c r="H198" s="271"/>
      <c r="J198" s="343" t="s">
        <v>585</v>
      </c>
      <c r="K198" s="418"/>
      <c r="L198"/>
    </row>
    <row r="199" spans="1:13" ht="15" customHeight="1" thickBot="1">
      <c r="A199" s="2"/>
      <c r="B199" s="290"/>
      <c r="C199" s="336"/>
      <c r="D199" s="246"/>
      <c r="E199" s="64" t="s">
        <v>484</v>
      </c>
      <c r="F199" s="290">
        <v>3</v>
      </c>
      <c r="G199" s="336" t="s">
        <v>499</v>
      </c>
      <c r="H199" s="271"/>
      <c r="J199" s="345"/>
      <c r="K199" s="418"/>
      <c r="L199"/>
    </row>
    <row r="200" spans="1:13">
      <c r="A200" s="2"/>
      <c r="B200" s="290"/>
      <c r="C200" s="336"/>
      <c r="D200" s="246"/>
      <c r="E200" s="64" t="s">
        <v>511</v>
      </c>
      <c r="F200" s="290">
        <v>0.3</v>
      </c>
      <c r="G200" s="336" t="s">
        <v>493</v>
      </c>
      <c r="H200" s="271"/>
      <c r="J200"/>
      <c r="K200"/>
      <c r="L200"/>
    </row>
    <row r="201" spans="1:13">
      <c r="A201" s="64"/>
      <c r="B201" s="290"/>
      <c r="C201" s="336"/>
      <c r="D201" s="246"/>
      <c r="E201" s="64"/>
      <c r="F201" s="290"/>
      <c r="G201" s="336"/>
      <c r="H201" s="114"/>
      <c r="J201"/>
      <c r="K201"/>
      <c r="L201"/>
    </row>
    <row r="202" spans="1:13">
      <c r="A202" s="300"/>
      <c r="B202" s="290"/>
      <c r="C202" s="336"/>
      <c r="D202" s="246"/>
      <c r="E202" s="64"/>
      <c r="F202" s="290"/>
      <c r="G202" s="336"/>
      <c r="H202" s="114"/>
      <c r="J202"/>
      <c r="K202"/>
      <c r="L202"/>
    </row>
    <row r="203" spans="1:13" ht="15.75" thickBot="1">
      <c r="A203" s="374"/>
      <c r="B203" s="291"/>
      <c r="C203" s="338"/>
      <c r="D203" s="375"/>
      <c r="E203" s="185"/>
      <c r="F203" s="291"/>
      <c r="G203" s="338"/>
      <c r="H203" s="102"/>
      <c r="I203" s="298" t="s">
        <v>54</v>
      </c>
      <c r="J203"/>
      <c r="K203"/>
      <c r="L203"/>
    </row>
    <row r="204" spans="1:13" ht="21.75" thickBot="1">
      <c r="A204" s="270" t="s">
        <v>467</v>
      </c>
      <c r="B204" s="292">
        <f>SUM(B187:B203)</f>
        <v>5</v>
      </c>
      <c r="C204" s="273" t="s">
        <v>466</v>
      </c>
      <c r="D204" s="295" t="s">
        <v>482</v>
      </c>
      <c r="E204" s="270" t="s">
        <v>467</v>
      </c>
      <c r="F204" s="292">
        <f>SUM(F187:F203)</f>
        <v>19</v>
      </c>
      <c r="G204" s="273" t="s">
        <v>466</v>
      </c>
      <c r="H204" s="295" t="s">
        <v>483</v>
      </c>
      <c r="I204" s="296">
        <f>24 - (B204+F204)</f>
        <v>0</v>
      </c>
      <c r="J204"/>
      <c r="K204"/>
      <c r="L204"/>
    </row>
    <row r="205" spans="1:13" ht="15.75" thickBot="1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241"/>
      <c r="L205" s="241"/>
      <c r="M205" s="241"/>
    </row>
    <row r="206" spans="1:13" ht="24" thickBot="1">
      <c r="A206" s="445">
        <v>45666</v>
      </c>
      <c r="B206" s="446"/>
      <c r="C206" s="446"/>
      <c r="D206" s="446"/>
      <c r="E206" s="446"/>
      <c r="F206" s="446"/>
      <c r="G206" s="446"/>
      <c r="H206" s="447"/>
      <c r="I206" s="240">
        <f>I207/260</f>
        <v>0.57307692307692304</v>
      </c>
      <c r="J206"/>
      <c r="K206"/>
      <c r="L206"/>
    </row>
    <row r="207" spans="1:13" ht="19.5" thickBot="1">
      <c r="A207" s="448" t="s">
        <v>407</v>
      </c>
      <c r="B207" s="449"/>
      <c r="C207" s="449"/>
      <c r="D207" s="450"/>
      <c r="E207" s="451" t="s">
        <v>408</v>
      </c>
      <c r="F207" s="452"/>
      <c r="G207" s="452"/>
      <c r="H207" s="453"/>
      <c r="I207" s="75">
        <f>SUM(B209:B222,D209:D222,F209:F222,H209:H222)</f>
        <v>149</v>
      </c>
      <c r="J207" s="243" t="s">
        <v>580</v>
      </c>
      <c r="K207"/>
      <c r="L207"/>
    </row>
    <row r="208" spans="1:13" ht="16.5" thickBot="1">
      <c r="A208" s="234" t="s">
        <v>0</v>
      </c>
      <c r="B208" s="235" t="s">
        <v>77</v>
      </c>
      <c r="C208" s="235" t="s">
        <v>1</v>
      </c>
      <c r="D208" s="236" t="s">
        <v>77</v>
      </c>
      <c r="E208" s="231" t="s">
        <v>71</v>
      </c>
      <c r="F208" s="229" t="s">
        <v>77</v>
      </c>
      <c r="G208" s="229" t="s">
        <v>87</v>
      </c>
      <c r="H208" s="230" t="s">
        <v>77</v>
      </c>
      <c r="J208" s="342" t="s">
        <v>543</v>
      </c>
      <c r="K208" s="91"/>
      <c r="L208"/>
    </row>
    <row r="209" spans="1:12" ht="30" customHeight="1" thickBot="1">
      <c r="A209" s="40" t="s">
        <v>510</v>
      </c>
      <c r="B209" s="41">
        <v>0</v>
      </c>
      <c r="C209" s="41" t="s">
        <v>420</v>
      </c>
      <c r="D209" s="237">
        <v>4</v>
      </c>
      <c r="E209" s="334" t="s">
        <v>531</v>
      </c>
      <c r="F209" s="335">
        <v>1</v>
      </c>
      <c r="G209" s="41" t="s">
        <v>3</v>
      </c>
      <c r="H209" s="113">
        <v>3</v>
      </c>
      <c r="J209" s="342" t="s">
        <v>544</v>
      </c>
      <c r="K209" s="91"/>
      <c r="L209"/>
    </row>
    <row r="210" spans="1:12" ht="15" customHeight="1">
      <c r="A210" s="2" t="s">
        <v>410</v>
      </c>
      <c r="B210" s="337">
        <v>4</v>
      </c>
      <c r="C210" s="337" t="s">
        <v>421</v>
      </c>
      <c r="D210" s="238">
        <v>4</v>
      </c>
      <c r="E210" s="233" t="s">
        <v>8</v>
      </c>
      <c r="F210" s="336">
        <v>3</v>
      </c>
      <c r="G210" s="337" t="s">
        <v>4</v>
      </c>
      <c r="H210" s="114">
        <v>3</v>
      </c>
      <c r="J210" s="342" t="s">
        <v>545</v>
      </c>
      <c r="K210" s="91"/>
      <c r="L210"/>
    </row>
    <row r="211" spans="1:12" ht="31.5">
      <c r="A211" s="2" t="s">
        <v>115</v>
      </c>
      <c r="B211" s="337">
        <v>4</v>
      </c>
      <c r="C211" s="337" t="s">
        <v>423</v>
      </c>
      <c r="D211" s="238">
        <v>3</v>
      </c>
      <c r="E211" s="334" t="s">
        <v>9</v>
      </c>
      <c r="F211" s="336">
        <v>4</v>
      </c>
      <c r="G211" s="337" t="s">
        <v>5</v>
      </c>
      <c r="H211" s="114">
        <v>3</v>
      </c>
      <c r="J211" s="343" t="s">
        <v>546</v>
      </c>
      <c r="K211" s="91"/>
      <c r="L211"/>
    </row>
    <row r="212" spans="1:12" ht="30" customHeight="1">
      <c r="A212" s="2" t="s">
        <v>413</v>
      </c>
      <c r="B212" s="337">
        <v>4</v>
      </c>
      <c r="C212" s="337" t="s">
        <v>2</v>
      </c>
      <c r="D212" s="238">
        <v>0</v>
      </c>
      <c r="E212" s="334" t="s">
        <v>495</v>
      </c>
      <c r="F212" s="336">
        <v>4</v>
      </c>
      <c r="G212" s="337" t="s">
        <v>6</v>
      </c>
      <c r="H212" s="114">
        <v>2</v>
      </c>
      <c r="J212" s="342" t="s">
        <v>547</v>
      </c>
      <c r="K212" s="91"/>
      <c r="L212"/>
    </row>
    <row r="213" spans="1:12" ht="15" customHeight="1">
      <c r="A213" s="2" t="s">
        <v>422</v>
      </c>
      <c r="B213" s="337">
        <v>2</v>
      </c>
      <c r="C213" s="337" t="s">
        <v>424</v>
      </c>
      <c r="D213" s="238">
        <v>1</v>
      </c>
      <c r="E213" s="334" t="s">
        <v>414</v>
      </c>
      <c r="F213" s="336">
        <v>4</v>
      </c>
      <c r="G213" s="337" t="s">
        <v>429</v>
      </c>
      <c r="H213" s="114">
        <v>4</v>
      </c>
      <c r="J213" s="342" t="s">
        <v>579</v>
      </c>
      <c r="K213" s="91"/>
      <c r="L213"/>
    </row>
    <row r="214" spans="1:12" ht="15.75">
      <c r="A214" s="2" t="s">
        <v>73</v>
      </c>
      <c r="B214" s="337">
        <v>4</v>
      </c>
      <c r="C214" s="337" t="s">
        <v>428</v>
      </c>
      <c r="D214" s="238">
        <v>2</v>
      </c>
      <c r="E214" s="334" t="s">
        <v>415</v>
      </c>
      <c r="F214" s="336">
        <v>4</v>
      </c>
      <c r="G214" s="337" t="s">
        <v>7</v>
      </c>
      <c r="H214" s="114">
        <v>4</v>
      </c>
      <c r="J214" s="342" t="s">
        <v>1088</v>
      </c>
      <c r="K214" s="418"/>
      <c r="L214"/>
    </row>
    <row r="215" spans="1:12" ht="45" customHeight="1">
      <c r="A215" s="2" t="s">
        <v>411</v>
      </c>
      <c r="B215" s="337">
        <v>4</v>
      </c>
      <c r="C215" s="337" t="s">
        <v>244</v>
      </c>
      <c r="D215" s="238">
        <v>3</v>
      </c>
      <c r="E215" s="334" t="s">
        <v>416</v>
      </c>
      <c r="F215" s="336">
        <v>2</v>
      </c>
      <c r="G215" s="337" t="s">
        <v>430</v>
      </c>
      <c r="H215" s="114">
        <v>4</v>
      </c>
      <c r="J215" s="342" t="s">
        <v>1089</v>
      </c>
      <c r="K215" s="91"/>
      <c r="L215"/>
    </row>
    <row r="216" spans="1:12" ht="60" customHeight="1">
      <c r="A216" s="2" t="s">
        <v>532</v>
      </c>
      <c r="B216" s="337">
        <v>2</v>
      </c>
      <c r="C216" s="337" t="s">
        <v>474</v>
      </c>
      <c r="D216" s="238">
        <v>0</v>
      </c>
      <c r="E216" s="334" t="s">
        <v>417</v>
      </c>
      <c r="F216" s="336">
        <v>1</v>
      </c>
      <c r="G216" s="337" t="s">
        <v>431</v>
      </c>
      <c r="H216" s="114">
        <v>4</v>
      </c>
      <c r="J216" s="346" t="s">
        <v>11</v>
      </c>
      <c r="K216"/>
      <c r="L216"/>
    </row>
    <row r="217" spans="1:12" ht="45" customHeight="1">
      <c r="A217" s="2" t="s">
        <v>75</v>
      </c>
      <c r="B217" s="337">
        <v>3</v>
      </c>
      <c r="C217" s="337" t="s">
        <v>425</v>
      </c>
      <c r="D217" s="238">
        <v>2</v>
      </c>
      <c r="E217" s="2" t="s">
        <v>72</v>
      </c>
      <c r="F217" s="336">
        <v>4</v>
      </c>
      <c r="G217" s="337" t="s">
        <v>432</v>
      </c>
      <c r="H217" s="114">
        <v>4</v>
      </c>
      <c r="J217" s="346" t="s">
        <v>12</v>
      </c>
      <c r="K217"/>
      <c r="L217"/>
    </row>
    <row r="218" spans="1:12" ht="30">
      <c r="A218" s="2" t="s">
        <v>409</v>
      </c>
      <c r="B218" s="337">
        <v>5</v>
      </c>
      <c r="C218" s="337" t="s">
        <v>426</v>
      </c>
      <c r="D218" s="238">
        <v>4</v>
      </c>
      <c r="E218" s="334" t="s">
        <v>100</v>
      </c>
      <c r="F218" s="336">
        <v>5</v>
      </c>
      <c r="G218" s="337" t="s">
        <v>433</v>
      </c>
      <c r="H218" s="114">
        <v>4</v>
      </c>
      <c r="J218" s="346" t="s">
        <v>76</v>
      </c>
      <c r="K218"/>
      <c r="L218"/>
    </row>
    <row r="219" spans="1:12" ht="30">
      <c r="A219" s="2" t="s">
        <v>412</v>
      </c>
      <c r="B219" s="43">
        <v>3</v>
      </c>
      <c r="C219" s="337" t="s">
        <v>427</v>
      </c>
      <c r="D219" s="238">
        <v>1</v>
      </c>
      <c r="E219" s="2" t="s">
        <v>14</v>
      </c>
      <c r="F219" s="336">
        <v>5</v>
      </c>
      <c r="G219" s="337" t="s">
        <v>471</v>
      </c>
      <c r="H219" s="114">
        <v>1</v>
      </c>
      <c r="J219" s="346" t="s">
        <v>13</v>
      </c>
      <c r="K219"/>
      <c r="L219"/>
    </row>
    <row r="220" spans="1:12" ht="15.75" thickBot="1">
      <c r="A220" s="300" t="s">
        <v>418</v>
      </c>
      <c r="B220" s="43">
        <v>3</v>
      </c>
      <c r="C220" s="337" t="s">
        <v>435</v>
      </c>
      <c r="D220" s="239">
        <v>1</v>
      </c>
      <c r="E220" s="250" t="s">
        <v>419</v>
      </c>
      <c r="F220" s="336">
        <v>2</v>
      </c>
      <c r="G220" s="337" t="s">
        <v>434</v>
      </c>
      <c r="H220" s="232">
        <v>1</v>
      </c>
      <c r="J220" s="347" t="s">
        <v>74</v>
      </c>
      <c r="K220"/>
      <c r="L220"/>
    </row>
    <row r="221" spans="1:12" ht="15.75" thickBot="1">
      <c r="A221" s="2" t="s">
        <v>436</v>
      </c>
      <c r="B221" s="43">
        <v>2</v>
      </c>
      <c r="C221" s="301" t="s">
        <v>439</v>
      </c>
      <c r="D221" s="239">
        <v>2</v>
      </c>
      <c r="E221" s="334"/>
      <c r="F221" s="232" t="s">
        <v>88</v>
      </c>
      <c r="G221" s="337"/>
      <c r="H221" s="232" t="s">
        <v>88</v>
      </c>
      <c r="J221" s="348" t="s">
        <v>91</v>
      </c>
      <c r="K221"/>
      <c r="L221"/>
    </row>
    <row r="222" spans="1:12" ht="15.75" thickBot="1">
      <c r="A222" s="3" t="s">
        <v>438</v>
      </c>
      <c r="B222" s="44">
        <v>4</v>
      </c>
      <c r="C222" s="4" t="s">
        <v>437</v>
      </c>
      <c r="D222" s="232">
        <v>2</v>
      </c>
      <c r="E222" s="251"/>
      <c r="F222" s="44" t="s">
        <v>88</v>
      </c>
      <c r="G222" s="4"/>
      <c r="H222" s="232" t="s">
        <v>88</v>
      </c>
      <c r="K222" s="76"/>
    </row>
    <row r="223" spans="1:12" ht="30" customHeight="1" thickBot="1">
      <c r="A223"/>
      <c r="B223"/>
      <c r="C223"/>
      <c r="D223"/>
      <c r="E223"/>
      <c r="F223"/>
      <c r="G223"/>
      <c r="H223"/>
      <c r="J223"/>
      <c r="K223"/>
      <c r="L223"/>
    </row>
    <row r="224" spans="1:12" ht="15" customHeight="1" thickBot="1">
      <c r="A224" s="463" t="s">
        <v>441</v>
      </c>
      <c r="B224" s="464"/>
      <c r="C224" s="464"/>
      <c r="D224" s="464"/>
      <c r="E224" s="464"/>
      <c r="F224" s="464"/>
      <c r="G224" s="464"/>
      <c r="H224" s="465"/>
      <c r="J224"/>
      <c r="K224"/>
      <c r="L224"/>
    </row>
    <row r="225" spans="1:12" ht="19.5" thickBot="1">
      <c r="A225" s="466" t="s">
        <v>442</v>
      </c>
      <c r="B225" s="467"/>
      <c r="C225" s="467"/>
      <c r="D225" s="468"/>
      <c r="E225" s="469" t="s">
        <v>443</v>
      </c>
      <c r="F225" s="470"/>
      <c r="G225" s="470"/>
      <c r="H225" s="471"/>
      <c r="J225" s="243" t="s">
        <v>580</v>
      </c>
      <c r="K225"/>
      <c r="L225"/>
    </row>
    <row r="226" spans="1:12" ht="30" customHeight="1">
      <c r="A226" s="263" t="s">
        <v>442</v>
      </c>
      <c r="B226" s="264" t="s">
        <v>494</v>
      </c>
      <c r="C226" s="264" t="s">
        <v>462</v>
      </c>
      <c r="D226" s="265" t="s">
        <v>463</v>
      </c>
      <c r="E226" s="370" t="s">
        <v>456</v>
      </c>
      <c r="F226" s="371" t="s">
        <v>494</v>
      </c>
      <c r="G226" s="371" t="s">
        <v>462</v>
      </c>
      <c r="H226" s="372" t="s">
        <v>463</v>
      </c>
      <c r="J226" s="342" t="s">
        <v>571</v>
      </c>
      <c r="K226" s="91"/>
      <c r="L226"/>
    </row>
    <row r="227" spans="1:12" ht="15" customHeight="1">
      <c r="A227" s="64" t="s">
        <v>469</v>
      </c>
      <c r="B227" s="290">
        <v>0.2</v>
      </c>
      <c r="C227" s="336" t="s">
        <v>485</v>
      </c>
      <c r="D227" s="272"/>
      <c r="E227" s="64" t="s">
        <v>500</v>
      </c>
      <c r="F227" s="290">
        <v>0.5</v>
      </c>
      <c r="G227" s="336" t="s">
        <v>514</v>
      </c>
      <c r="H227" s="271"/>
      <c r="J227" s="342" t="s">
        <v>534</v>
      </c>
      <c r="K227" s="91"/>
      <c r="L227"/>
    </row>
    <row r="228" spans="1:12" ht="15.75">
      <c r="A228" s="64" t="s">
        <v>453</v>
      </c>
      <c r="B228" s="290">
        <v>1</v>
      </c>
      <c r="C228" s="336" t="s">
        <v>468</v>
      </c>
      <c r="D228" s="271"/>
      <c r="E228" s="64" t="s">
        <v>459</v>
      </c>
      <c r="F228" s="290">
        <v>0</v>
      </c>
      <c r="G228" s="336" t="s">
        <v>514</v>
      </c>
      <c r="H228" s="271"/>
      <c r="J228" s="342" t="s">
        <v>576</v>
      </c>
      <c r="K228" s="418"/>
      <c r="L228"/>
    </row>
    <row r="229" spans="1:12" ht="45" customHeight="1">
      <c r="A229" s="64" t="s">
        <v>477</v>
      </c>
      <c r="B229" s="290">
        <v>0.8</v>
      </c>
      <c r="C229" s="336" t="s">
        <v>487</v>
      </c>
      <c r="D229" s="272"/>
      <c r="E229" s="64" t="s">
        <v>533</v>
      </c>
      <c r="F229" s="290">
        <v>0</v>
      </c>
      <c r="G229" s="336" t="s">
        <v>496</v>
      </c>
      <c r="H229" s="271"/>
      <c r="J229" s="342" t="s">
        <v>536</v>
      </c>
      <c r="K229" s="418"/>
      <c r="L229"/>
    </row>
    <row r="230" spans="1:12" ht="15.75">
      <c r="A230" s="64" t="s">
        <v>476</v>
      </c>
      <c r="B230" s="290">
        <v>0.5</v>
      </c>
      <c r="C230" s="336" t="s">
        <v>488</v>
      </c>
      <c r="D230" s="272"/>
      <c r="E230" s="64" t="s">
        <v>460</v>
      </c>
      <c r="F230" s="290">
        <v>0</v>
      </c>
      <c r="G230" s="336" t="s">
        <v>465</v>
      </c>
      <c r="H230" s="272"/>
      <c r="J230" s="342" t="s">
        <v>577</v>
      </c>
      <c r="K230" s="91"/>
      <c r="L230"/>
    </row>
    <row r="231" spans="1:12" ht="45" customHeight="1">
      <c r="A231" s="64" t="s">
        <v>454</v>
      </c>
      <c r="B231" s="290">
        <v>0.2</v>
      </c>
      <c r="C231" s="336" t="s">
        <v>489</v>
      </c>
      <c r="D231" s="271"/>
      <c r="E231" s="64" t="s">
        <v>479</v>
      </c>
      <c r="F231" s="290">
        <v>0</v>
      </c>
      <c r="G231" s="336" t="s">
        <v>464</v>
      </c>
      <c r="H231" s="272"/>
      <c r="J231" s="342" t="s">
        <v>538</v>
      </c>
      <c r="K231" s="91"/>
      <c r="L231"/>
    </row>
    <row r="232" spans="1:12" ht="15.75">
      <c r="A232" s="64" t="s">
        <v>475</v>
      </c>
      <c r="B232" s="290">
        <v>3</v>
      </c>
      <c r="C232" s="336" t="s">
        <v>490</v>
      </c>
      <c r="D232" s="272"/>
      <c r="E232" s="64" t="s">
        <v>480</v>
      </c>
      <c r="F232" s="290">
        <v>0.2</v>
      </c>
      <c r="G232" s="336" t="s">
        <v>497</v>
      </c>
      <c r="H232" s="272"/>
      <c r="J232" s="342" t="s">
        <v>540</v>
      </c>
      <c r="K232" s="91"/>
      <c r="L232"/>
    </row>
    <row r="233" spans="1:12" ht="15.75">
      <c r="A233" s="64" t="s">
        <v>458</v>
      </c>
      <c r="B233" s="290">
        <v>0.5</v>
      </c>
      <c r="C233" s="336" t="s">
        <v>512</v>
      </c>
      <c r="D233" s="272"/>
      <c r="E233" s="64" t="s">
        <v>461</v>
      </c>
      <c r="F233" s="290">
        <v>0.5</v>
      </c>
      <c r="G233" s="336" t="s">
        <v>67</v>
      </c>
      <c r="H233" s="271"/>
      <c r="J233" s="342" t="s">
        <v>541</v>
      </c>
      <c r="K233" s="418"/>
      <c r="L233"/>
    </row>
    <row r="234" spans="1:12" ht="31.5">
      <c r="A234" s="64" t="s">
        <v>455</v>
      </c>
      <c r="B234" s="290">
        <v>0.5</v>
      </c>
      <c r="C234" s="336" t="s">
        <v>513</v>
      </c>
      <c r="D234" s="272"/>
      <c r="E234" s="64" t="s">
        <v>472</v>
      </c>
      <c r="F234" s="290">
        <v>3</v>
      </c>
      <c r="G234" s="336" t="s">
        <v>515</v>
      </c>
      <c r="H234" s="272"/>
      <c r="J234" s="343" t="s">
        <v>542</v>
      </c>
      <c r="K234" s="418"/>
      <c r="L234"/>
    </row>
    <row r="235" spans="1:12" ht="31.5">
      <c r="A235" s="64" t="s">
        <v>457</v>
      </c>
      <c r="B235" s="290">
        <v>0.8</v>
      </c>
      <c r="C235" s="336" t="s">
        <v>491</v>
      </c>
      <c r="D235" s="272"/>
      <c r="E235" s="64" t="s">
        <v>473</v>
      </c>
      <c r="F235" s="290">
        <v>2</v>
      </c>
      <c r="G235" s="336" t="s">
        <v>515</v>
      </c>
      <c r="H235" s="271"/>
      <c r="J235" s="343" t="s">
        <v>570</v>
      </c>
      <c r="K235" s="91"/>
      <c r="L235"/>
    </row>
    <row r="236" spans="1:12" ht="15.75">
      <c r="A236" s="64" t="s">
        <v>486</v>
      </c>
      <c r="B236" s="290">
        <v>0.5</v>
      </c>
      <c r="C236" s="336" t="s">
        <v>491</v>
      </c>
      <c r="D236" s="272"/>
      <c r="E236" s="373" t="s">
        <v>481</v>
      </c>
      <c r="F236" s="290">
        <v>0.3</v>
      </c>
      <c r="G236" s="336" t="s">
        <v>67</v>
      </c>
      <c r="H236" s="271"/>
      <c r="J236" s="342" t="s">
        <v>572</v>
      </c>
      <c r="K236" s="91"/>
      <c r="L236"/>
    </row>
    <row r="237" spans="1:12" ht="31.5">
      <c r="A237" s="300"/>
      <c r="B237" s="301"/>
      <c r="C237" s="336"/>
      <c r="D237" s="246"/>
      <c r="E237" s="64" t="s">
        <v>478</v>
      </c>
      <c r="F237" s="290">
        <v>5</v>
      </c>
      <c r="G237" s="336" t="s">
        <v>498</v>
      </c>
      <c r="H237" s="271"/>
      <c r="J237" s="343" t="s">
        <v>578</v>
      </c>
      <c r="K237" s="418"/>
      <c r="L237"/>
    </row>
    <row r="238" spans="1:12" ht="30" customHeight="1">
      <c r="A238" s="2"/>
      <c r="B238" s="337"/>
      <c r="C238" s="337"/>
      <c r="D238" s="246"/>
      <c r="E238" s="64" t="s">
        <v>492</v>
      </c>
      <c r="F238" s="290">
        <v>1</v>
      </c>
      <c r="G238" s="336" t="s">
        <v>67</v>
      </c>
      <c r="H238" s="271"/>
      <c r="J238" s="343" t="s">
        <v>585</v>
      </c>
      <c r="K238" s="418"/>
      <c r="L238"/>
    </row>
    <row r="239" spans="1:12" ht="15" customHeight="1" thickBot="1">
      <c r="A239" s="2"/>
      <c r="B239" s="290"/>
      <c r="C239" s="336"/>
      <c r="D239" s="246"/>
      <c r="E239" s="64" t="s">
        <v>484</v>
      </c>
      <c r="F239" s="290">
        <v>0</v>
      </c>
      <c r="G239" s="336" t="s">
        <v>499</v>
      </c>
      <c r="H239" s="271"/>
      <c r="J239" s="345"/>
      <c r="K239" s="418"/>
      <c r="L239"/>
    </row>
    <row r="240" spans="1:12" ht="15.75">
      <c r="A240" s="2"/>
      <c r="B240" s="290"/>
      <c r="C240" s="336"/>
      <c r="D240" s="246"/>
      <c r="E240" s="64" t="s">
        <v>511</v>
      </c>
      <c r="F240" s="290">
        <v>3.5</v>
      </c>
      <c r="G240" s="336" t="s">
        <v>493</v>
      </c>
      <c r="H240" s="271"/>
      <c r="I240" s="419" t="s">
        <v>443</v>
      </c>
      <c r="J240"/>
      <c r="K240"/>
      <c r="L240"/>
    </row>
    <row r="241" spans="1:13" ht="30" customHeight="1">
      <c r="A241" s="64"/>
      <c r="B241" s="290"/>
      <c r="C241" s="336"/>
      <c r="D241" s="246"/>
      <c r="E241" s="64"/>
      <c r="F241" s="290"/>
      <c r="G241" s="336"/>
      <c r="H241" s="114"/>
      <c r="I241" s="7">
        <f xml:space="preserve"> (F244 / 22)</f>
        <v>0.72727272727272729</v>
      </c>
      <c r="J241"/>
      <c r="K241"/>
      <c r="L241"/>
    </row>
    <row r="242" spans="1:13" ht="15" customHeight="1">
      <c r="A242" s="300"/>
      <c r="B242" s="290"/>
      <c r="C242" s="336"/>
      <c r="D242" s="246"/>
      <c r="E242" s="64"/>
      <c r="F242" s="290"/>
      <c r="G242" s="336"/>
      <c r="H242" s="114"/>
      <c r="J242"/>
      <c r="K242"/>
      <c r="L242"/>
    </row>
    <row r="243" spans="1:13" ht="15.75" thickBot="1">
      <c r="A243" s="374"/>
      <c r="B243" s="291"/>
      <c r="C243" s="338"/>
      <c r="D243" s="375"/>
      <c r="E243" s="185"/>
      <c r="F243" s="291"/>
      <c r="G243" s="338"/>
      <c r="H243" s="102"/>
      <c r="I243" s="298" t="s">
        <v>54</v>
      </c>
      <c r="J243"/>
      <c r="K243"/>
      <c r="L243"/>
    </row>
    <row r="244" spans="1:13" ht="45" customHeight="1" thickBot="1">
      <c r="A244" s="270" t="s">
        <v>467</v>
      </c>
      <c r="B244" s="292">
        <f>SUM(B227:B243)</f>
        <v>8</v>
      </c>
      <c r="C244" s="273" t="s">
        <v>466</v>
      </c>
      <c r="D244" s="295" t="s">
        <v>482</v>
      </c>
      <c r="E244" s="270" t="s">
        <v>467</v>
      </c>
      <c r="F244" s="292">
        <f>SUM(F227:F243)</f>
        <v>16</v>
      </c>
      <c r="G244" s="273" t="s">
        <v>466</v>
      </c>
      <c r="H244" s="295" t="s">
        <v>483</v>
      </c>
      <c r="I244" s="296">
        <f>24 - (B244+F244)</f>
        <v>0</v>
      </c>
      <c r="J244"/>
      <c r="K244"/>
      <c r="L244"/>
    </row>
    <row r="245" spans="1:13" ht="15.75" thickBot="1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</row>
    <row r="246" spans="1:13" ht="24" thickBot="1">
      <c r="A246" s="445">
        <v>45667</v>
      </c>
      <c r="B246" s="446"/>
      <c r="C246" s="446"/>
      <c r="D246" s="446"/>
      <c r="E246" s="446"/>
      <c r="F246" s="446"/>
      <c r="G246" s="446"/>
      <c r="H246" s="447"/>
      <c r="I246" s="240">
        <f>I247/260</f>
        <v>0.58461538461538465</v>
      </c>
      <c r="J246"/>
      <c r="K246"/>
      <c r="L246"/>
    </row>
    <row r="247" spans="1:13" ht="19.5" thickBot="1">
      <c r="A247" s="448" t="s">
        <v>407</v>
      </c>
      <c r="B247" s="449"/>
      <c r="C247" s="449"/>
      <c r="D247" s="450"/>
      <c r="E247" s="451" t="s">
        <v>408</v>
      </c>
      <c r="F247" s="452"/>
      <c r="G247" s="452"/>
      <c r="H247" s="453"/>
      <c r="I247" s="75">
        <f>SUM(B249:B262,D249:D262,F249:F262,H249:H262)</f>
        <v>152</v>
      </c>
      <c r="J247" s="243" t="s">
        <v>580</v>
      </c>
      <c r="K247"/>
      <c r="L247"/>
    </row>
    <row r="248" spans="1:13" ht="16.5" thickBot="1">
      <c r="A248" s="234" t="s">
        <v>0</v>
      </c>
      <c r="B248" s="235" t="s">
        <v>77</v>
      </c>
      <c r="C248" s="235" t="s">
        <v>1</v>
      </c>
      <c r="D248" s="236" t="s">
        <v>77</v>
      </c>
      <c r="E248" s="231" t="s">
        <v>71</v>
      </c>
      <c r="F248" s="229" t="s">
        <v>77</v>
      </c>
      <c r="G248" s="229" t="s">
        <v>87</v>
      </c>
      <c r="H248" s="230" t="s">
        <v>77</v>
      </c>
      <c r="J248" s="342" t="s">
        <v>543</v>
      </c>
      <c r="K248" s="418"/>
      <c r="L248"/>
    </row>
    <row r="249" spans="1:13" ht="16.5" thickBot="1">
      <c r="A249" s="40" t="s">
        <v>510</v>
      </c>
      <c r="B249" s="41">
        <v>0</v>
      </c>
      <c r="C249" s="41" t="s">
        <v>420</v>
      </c>
      <c r="D249" s="237">
        <v>4</v>
      </c>
      <c r="E249" s="334" t="s">
        <v>531</v>
      </c>
      <c r="F249" s="335">
        <v>2</v>
      </c>
      <c r="G249" s="41" t="s">
        <v>3</v>
      </c>
      <c r="H249" s="113">
        <v>3</v>
      </c>
      <c r="J249" s="342" t="s">
        <v>544</v>
      </c>
      <c r="K249" s="91"/>
      <c r="L249"/>
    </row>
    <row r="250" spans="1:13" ht="15.75">
      <c r="A250" s="2" t="s">
        <v>410</v>
      </c>
      <c r="B250" s="337">
        <v>4</v>
      </c>
      <c r="C250" s="337" t="s">
        <v>421</v>
      </c>
      <c r="D250" s="238">
        <v>4</v>
      </c>
      <c r="E250" s="233" t="s">
        <v>8</v>
      </c>
      <c r="F250" s="336">
        <v>3</v>
      </c>
      <c r="G250" s="337" t="s">
        <v>4</v>
      </c>
      <c r="H250" s="114">
        <v>3</v>
      </c>
      <c r="J250" s="342" t="s">
        <v>545</v>
      </c>
      <c r="K250" s="91"/>
      <c r="L250"/>
    </row>
    <row r="251" spans="1:13" ht="31.5">
      <c r="A251" s="2" t="s">
        <v>115</v>
      </c>
      <c r="B251" s="337">
        <v>4</v>
      </c>
      <c r="C251" s="337" t="s">
        <v>423</v>
      </c>
      <c r="D251" s="238">
        <v>3</v>
      </c>
      <c r="E251" s="334" t="s">
        <v>9</v>
      </c>
      <c r="F251" s="336">
        <v>4</v>
      </c>
      <c r="G251" s="337" t="s">
        <v>5</v>
      </c>
      <c r="H251" s="114">
        <v>3</v>
      </c>
      <c r="J251" s="343" t="s">
        <v>546</v>
      </c>
      <c r="K251" s="91"/>
      <c r="L251"/>
    </row>
    <row r="252" spans="1:13" ht="30" customHeight="1">
      <c r="A252" s="2" t="s">
        <v>413</v>
      </c>
      <c r="B252" s="337">
        <v>4</v>
      </c>
      <c r="C252" s="337" t="s">
        <v>2</v>
      </c>
      <c r="D252" s="238">
        <v>1</v>
      </c>
      <c r="E252" s="334" t="s">
        <v>495</v>
      </c>
      <c r="F252" s="336">
        <v>4</v>
      </c>
      <c r="G252" s="337" t="s">
        <v>6</v>
      </c>
      <c r="H252" s="114">
        <v>2</v>
      </c>
      <c r="J252" s="342" t="s">
        <v>547</v>
      </c>
      <c r="K252" s="91"/>
      <c r="L252"/>
    </row>
    <row r="253" spans="1:13" ht="15" customHeight="1">
      <c r="A253" s="2" t="s">
        <v>422</v>
      </c>
      <c r="B253" s="337">
        <v>2</v>
      </c>
      <c r="C253" s="337" t="s">
        <v>424</v>
      </c>
      <c r="D253" s="238">
        <v>1</v>
      </c>
      <c r="E253" s="334" t="s">
        <v>414</v>
      </c>
      <c r="F253" s="336">
        <v>4</v>
      </c>
      <c r="G253" s="337" t="s">
        <v>429</v>
      </c>
      <c r="H253" s="114">
        <v>4</v>
      </c>
      <c r="J253" s="342" t="s">
        <v>579</v>
      </c>
      <c r="K253" s="91"/>
      <c r="L253"/>
    </row>
    <row r="254" spans="1:13" ht="15.75">
      <c r="A254" s="2" t="s">
        <v>73</v>
      </c>
      <c r="B254" s="337">
        <v>4</v>
      </c>
      <c r="C254" s="337" t="s">
        <v>428</v>
      </c>
      <c r="D254" s="238">
        <v>2</v>
      </c>
      <c r="E254" s="334" t="s">
        <v>415</v>
      </c>
      <c r="F254" s="336">
        <v>4</v>
      </c>
      <c r="G254" s="337" t="s">
        <v>7</v>
      </c>
      <c r="H254" s="114">
        <v>4</v>
      </c>
      <c r="J254" s="342" t="s">
        <v>1088</v>
      </c>
      <c r="K254" s="418"/>
      <c r="L254"/>
    </row>
    <row r="255" spans="1:13" ht="30" customHeight="1">
      <c r="A255" s="2" t="s">
        <v>411</v>
      </c>
      <c r="B255" s="337">
        <v>4</v>
      </c>
      <c r="C255" s="337" t="s">
        <v>244</v>
      </c>
      <c r="D255" s="238">
        <v>3</v>
      </c>
      <c r="E255" s="334" t="s">
        <v>416</v>
      </c>
      <c r="F255" s="336">
        <v>2</v>
      </c>
      <c r="G255" s="337" t="s">
        <v>430</v>
      </c>
      <c r="H255" s="114">
        <v>4</v>
      </c>
      <c r="J255" s="342" t="s">
        <v>1089</v>
      </c>
      <c r="K255" s="91"/>
      <c r="L255"/>
    </row>
    <row r="256" spans="1:13" ht="15" customHeight="1">
      <c r="A256" s="2" t="s">
        <v>532</v>
      </c>
      <c r="B256" s="337">
        <v>2</v>
      </c>
      <c r="C256" s="337" t="s">
        <v>474</v>
      </c>
      <c r="D256" s="238">
        <v>0</v>
      </c>
      <c r="E256" s="334" t="s">
        <v>417</v>
      </c>
      <c r="F256" s="336">
        <v>1</v>
      </c>
      <c r="G256" s="337" t="s">
        <v>431</v>
      </c>
      <c r="H256" s="114">
        <v>4</v>
      </c>
      <c r="J256" s="346" t="s">
        <v>11</v>
      </c>
      <c r="K256"/>
      <c r="L256"/>
    </row>
    <row r="257" spans="1:12">
      <c r="A257" s="2" t="s">
        <v>75</v>
      </c>
      <c r="B257" s="337">
        <v>5</v>
      </c>
      <c r="C257" s="337" t="s">
        <v>425</v>
      </c>
      <c r="D257" s="238">
        <v>2</v>
      </c>
      <c r="E257" s="2" t="s">
        <v>72</v>
      </c>
      <c r="F257" s="336">
        <v>4</v>
      </c>
      <c r="G257" s="337" t="s">
        <v>432</v>
      </c>
      <c r="H257" s="114">
        <v>4</v>
      </c>
      <c r="J257" s="346" t="s">
        <v>12</v>
      </c>
      <c r="K257"/>
      <c r="L257"/>
    </row>
    <row r="258" spans="1:12" ht="45" customHeight="1">
      <c r="A258" s="2" t="s">
        <v>409</v>
      </c>
      <c r="B258" s="337">
        <v>4</v>
      </c>
      <c r="C258" s="337" t="s">
        <v>426</v>
      </c>
      <c r="D258" s="238">
        <v>4</v>
      </c>
      <c r="E258" s="334" t="s">
        <v>100</v>
      </c>
      <c r="F258" s="336">
        <v>5</v>
      </c>
      <c r="G258" s="337" t="s">
        <v>433</v>
      </c>
      <c r="H258" s="114">
        <v>4</v>
      </c>
      <c r="J258" s="346" t="s">
        <v>76</v>
      </c>
      <c r="K258"/>
      <c r="L258"/>
    </row>
    <row r="259" spans="1:12" ht="30">
      <c r="A259" s="2" t="s">
        <v>412</v>
      </c>
      <c r="B259" s="43">
        <v>3</v>
      </c>
      <c r="C259" s="337" t="s">
        <v>427</v>
      </c>
      <c r="D259" s="238">
        <v>1</v>
      </c>
      <c r="E259" s="2" t="s">
        <v>14</v>
      </c>
      <c r="F259" s="336">
        <v>5</v>
      </c>
      <c r="G259" s="337" t="s">
        <v>471</v>
      </c>
      <c r="H259" s="114">
        <v>1</v>
      </c>
      <c r="J259" s="346" t="s">
        <v>13</v>
      </c>
      <c r="K259"/>
      <c r="L259"/>
    </row>
    <row r="260" spans="1:12" ht="45" customHeight="1" thickBot="1">
      <c r="A260" s="300" t="s">
        <v>418</v>
      </c>
      <c r="B260" s="43">
        <v>3</v>
      </c>
      <c r="C260" s="337" t="s">
        <v>435</v>
      </c>
      <c r="D260" s="239">
        <v>1</v>
      </c>
      <c r="E260" s="250" t="s">
        <v>419</v>
      </c>
      <c r="F260" s="336">
        <v>2</v>
      </c>
      <c r="G260" s="337" t="s">
        <v>434</v>
      </c>
      <c r="H260" s="232">
        <v>1</v>
      </c>
      <c r="J260" s="347" t="s">
        <v>74</v>
      </c>
      <c r="K260"/>
      <c r="L260"/>
    </row>
    <row r="261" spans="1:12" ht="15.75" thickBot="1">
      <c r="A261" s="2" t="s">
        <v>436</v>
      </c>
      <c r="B261" s="43">
        <v>2</v>
      </c>
      <c r="C261" s="301" t="s">
        <v>439</v>
      </c>
      <c r="D261" s="239">
        <v>2</v>
      </c>
      <c r="E261" s="334"/>
      <c r="F261" s="232" t="s">
        <v>88</v>
      </c>
      <c r="G261" s="337"/>
      <c r="H261" s="232" t="s">
        <v>88</v>
      </c>
      <c r="J261" s="348" t="s">
        <v>91</v>
      </c>
      <c r="K261"/>
      <c r="L261"/>
    </row>
    <row r="262" spans="1:12" ht="15.75" thickBot="1">
      <c r="A262" s="3" t="s">
        <v>438</v>
      </c>
      <c r="B262" s="44">
        <v>4</v>
      </c>
      <c r="C262" s="4" t="s">
        <v>437</v>
      </c>
      <c r="D262" s="232">
        <v>2</v>
      </c>
      <c r="E262" s="251"/>
      <c r="F262" s="44" t="s">
        <v>88</v>
      </c>
      <c r="G262" s="4"/>
      <c r="H262" s="232" t="s">
        <v>88</v>
      </c>
      <c r="K262" s="76"/>
    </row>
    <row r="263" spans="1:12" ht="15.75" thickBot="1">
      <c r="A263"/>
      <c r="B263"/>
      <c r="C263"/>
      <c r="D263"/>
      <c r="E263"/>
      <c r="F263"/>
      <c r="G263"/>
      <c r="H263"/>
      <c r="J263"/>
      <c r="K263"/>
      <c r="L263"/>
    </row>
    <row r="264" spans="1:12" ht="19.5" thickBot="1">
      <c r="A264" s="463" t="s">
        <v>441</v>
      </c>
      <c r="B264" s="464"/>
      <c r="C264" s="464"/>
      <c r="D264" s="464"/>
      <c r="E264" s="464"/>
      <c r="F264" s="464"/>
      <c r="G264" s="464"/>
      <c r="H264" s="465"/>
      <c r="J264"/>
      <c r="K264"/>
      <c r="L264"/>
    </row>
    <row r="265" spans="1:12" ht="19.5" thickBot="1">
      <c r="A265" s="466" t="s">
        <v>442</v>
      </c>
      <c r="B265" s="467"/>
      <c r="C265" s="467"/>
      <c r="D265" s="468"/>
      <c r="E265" s="469" t="s">
        <v>443</v>
      </c>
      <c r="F265" s="470"/>
      <c r="G265" s="470"/>
      <c r="H265" s="471"/>
      <c r="J265" s="243" t="s">
        <v>580</v>
      </c>
      <c r="K265"/>
      <c r="L265"/>
    </row>
    <row r="266" spans="1:12" ht="30" customHeight="1">
      <c r="A266" s="263" t="s">
        <v>442</v>
      </c>
      <c r="B266" s="264" t="s">
        <v>494</v>
      </c>
      <c r="C266" s="264" t="s">
        <v>462</v>
      </c>
      <c r="D266" s="265" t="s">
        <v>463</v>
      </c>
      <c r="E266" s="370" t="s">
        <v>456</v>
      </c>
      <c r="F266" s="371" t="s">
        <v>494</v>
      </c>
      <c r="G266" s="371" t="s">
        <v>462</v>
      </c>
      <c r="H266" s="372" t="s">
        <v>463</v>
      </c>
      <c r="J266" s="342" t="s">
        <v>571</v>
      </c>
      <c r="K266" s="91"/>
      <c r="L266"/>
    </row>
    <row r="267" spans="1:12" ht="15" customHeight="1">
      <c r="A267" s="64" t="s">
        <v>469</v>
      </c>
      <c r="B267" s="290">
        <v>0.2</v>
      </c>
      <c r="C267" s="336" t="s">
        <v>485</v>
      </c>
      <c r="D267" s="272"/>
      <c r="E267" s="64" t="s">
        <v>500</v>
      </c>
      <c r="F267" s="290">
        <v>0.3</v>
      </c>
      <c r="G267" s="336" t="s">
        <v>514</v>
      </c>
      <c r="H267" s="271"/>
      <c r="J267" s="342" t="s">
        <v>534</v>
      </c>
      <c r="K267" s="91"/>
      <c r="L267"/>
    </row>
    <row r="268" spans="1:12" ht="15.75">
      <c r="A268" s="64" t="s">
        <v>453</v>
      </c>
      <c r="B268" s="290">
        <v>0.5</v>
      </c>
      <c r="C268" s="336" t="s">
        <v>468</v>
      </c>
      <c r="D268" s="271"/>
      <c r="E268" s="64" t="s">
        <v>459</v>
      </c>
      <c r="F268" s="290">
        <v>0</v>
      </c>
      <c r="G268" s="336" t="s">
        <v>514</v>
      </c>
      <c r="H268" s="271"/>
      <c r="J268" s="342" t="s">
        <v>576</v>
      </c>
      <c r="K268" s="418"/>
      <c r="L268"/>
    </row>
    <row r="269" spans="1:12" ht="30" customHeight="1">
      <c r="A269" s="64" t="s">
        <v>477</v>
      </c>
      <c r="B269" s="290">
        <v>0.5</v>
      </c>
      <c r="C269" s="336" t="s">
        <v>487</v>
      </c>
      <c r="D269" s="272"/>
      <c r="E269" s="64" t="s">
        <v>533</v>
      </c>
      <c r="F269" s="290">
        <v>0</v>
      </c>
      <c r="G269" s="336" t="s">
        <v>496</v>
      </c>
      <c r="H269" s="271"/>
      <c r="J269" s="342" t="s">
        <v>536</v>
      </c>
      <c r="K269" s="418"/>
      <c r="L269"/>
    </row>
    <row r="270" spans="1:12" ht="15" customHeight="1">
      <c r="A270" s="64" t="s">
        <v>476</v>
      </c>
      <c r="B270" s="290">
        <v>0.5</v>
      </c>
      <c r="C270" s="336" t="s">
        <v>488</v>
      </c>
      <c r="D270" s="272"/>
      <c r="E270" s="64" t="s">
        <v>460</v>
      </c>
      <c r="F270" s="290">
        <v>0</v>
      </c>
      <c r="G270" s="336" t="s">
        <v>465</v>
      </c>
      <c r="H270" s="272"/>
      <c r="J270" s="342" t="s">
        <v>577</v>
      </c>
      <c r="K270" s="91"/>
      <c r="L270"/>
    </row>
    <row r="271" spans="1:12" ht="15.75">
      <c r="A271" s="64" t="s">
        <v>454</v>
      </c>
      <c r="B271" s="290">
        <v>0.2</v>
      </c>
      <c r="C271" s="336" t="s">
        <v>489</v>
      </c>
      <c r="D271" s="271"/>
      <c r="E271" s="64" t="s">
        <v>479</v>
      </c>
      <c r="F271" s="290">
        <v>0</v>
      </c>
      <c r="G271" s="336" t="s">
        <v>464</v>
      </c>
      <c r="H271" s="272"/>
      <c r="J271" s="342" t="s">
        <v>538</v>
      </c>
      <c r="K271" s="91"/>
      <c r="L271"/>
    </row>
    <row r="272" spans="1:12" ht="15.75">
      <c r="A272" s="64" t="s">
        <v>475</v>
      </c>
      <c r="B272" s="290">
        <v>1</v>
      </c>
      <c r="C272" s="336" t="s">
        <v>490</v>
      </c>
      <c r="D272" s="272"/>
      <c r="E272" s="64" t="s">
        <v>480</v>
      </c>
      <c r="F272" s="290">
        <v>0.2</v>
      </c>
      <c r="G272" s="336" t="s">
        <v>497</v>
      </c>
      <c r="H272" s="272"/>
      <c r="J272" s="342" t="s">
        <v>540</v>
      </c>
      <c r="K272" s="91"/>
      <c r="L272"/>
    </row>
    <row r="273" spans="1:13" ht="51.75" customHeight="1">
      <c r="A273" s="64" t="s">
        <v>458</v>
      </c>
      <c r="B273" s="290">
        <v>0.5</v>
      </c>
      <c r="C273" s="336" t="s">
        <v>512</v>
      </c>
      <c r="D273" s="272"/>
      <c r="E273" s="64" t="s">
        <v>461</v>
      </c>
      <c r="F273" s="290">
        <v>0.5</v>
      </c>
      <c r="G273" s="336" t="s">
        <v>67</v>
      </c>
      <c r="H273" s="271"/>
      <c r="J273" s="342" t="s">
        <v>541</v>
      </c>
      <c r="K273" s="418"/>
      <c r="L273"/>
    </row>
    <row r="274" spans="1:13" ht="45" customHeight="1">
      <c r="A274" s="64" t="s">
        <v>455</v>
      </c>
      <c r="B274" s="290">
        <v>0.5</v>
      </c>
      <c r="C274" s="336" t="s">
        <v>513</v>
      </c>
      <c r="D274" s="272"/>
      <c r="E274" s="64" t="s">
        <v>472</v>
      </c>
      <c r="F274" s="290">
        <v>4.3</v>
      </c>
      <c r="G274" s="336" t="s">
        <v>515</v>
      </c>
      <c r="H274" s="272"/>
      <c r="J274" s="343" t="s">
        <v>542</v>
      </c>
      <c r="K274" s="418"/>
      <c r="L274"/>
    </row>
    <row r="275" spans="1:13" ht="31.5">
      <c r="A275" s="64" t="s">
        <v>457</v>
      </c>
      <c r="B275" s="290">
        <v>0.5</v>
      </c>
      <c r="C275" s="336" t="s">
        <v>491</v>
      </c>
      <c r="D275" s="272"/>
      <c r="E275" s="64" t="s">
        <v>473</v>
      </c>
      <c r="F275" s="290">
        <v>4</v>
      </c>
      <c r="G275" s="336" t="s">
        <v>515</v>
      </c>
      <c r="H275" s="271"/>
      <c r="J275" s="343" t="s">
        <v>570</v>
      </c>
      <c r="K275" s="91"/>
      <c r="L275"/>
    </row>
    <row r="276" spans="1:13" ht="15.75">
      <c r="A276" s="64" t="s">
        <v>486</v>
      </c>
      <c r="B276" s="290">
        <v>0.5</v>
      </c>
      <c r="C276" s="336" t="s">
        <v>491</v>
      </c>
      <c r="D276" s="272"/>
      <c r="E276" s="373" t="s">
        <v>481</v>
      </c>
      <c r="F276" s="290">
        <v>0.3</v>
      </c>
      <c r="G276" s="336" t="s">
        <v>67</v>
      </c>
      <c r="H276" s="271"/>
      <c r="J276" s="342" t="s">
        <v>572</v>
      </c>
      <c r="K276" s="418"/>
      <c r="L276"/>
    </row>
    <row r="277" spans="1:13" ht="31.5">
      <c r="A277" s="300"/>
      <c r="B277" s="301"/>
      <c r="C277" s="336"/>
      <c r="D277" s="246"/>
      <c r="E277" s="64" t="s">
        <v>478</v>
      </c>
      <c r="F277" s="290">
        <v>5</v>
      </c>
      <c r="G277" s="336" t="s">
        <v>498</v>
      </c>
      <c r="H277" s="271"/>
      <c r="J277" s="343" t="s">
        <v>578</v>
      </c>
      <c r="K277" s="418"/>
      <c r="L277"/>
    </row>
    <row r="278" spans="1:13" ht="15.75">
      <c r="A278" s="2"/>
      <c r="B278" s="337"/>
      <c r="C278" s="337"/>
      <c r="D278" s="246"/>
      <c r="E278" s="64" t="s">
        <v>492</v>
      </c>
      <c r="F278" s="290">
        <v>1</v>
      </c>
      <c r="G278" s="336" t="s">
        <v>67</v>
      </c>
      <c r="H278" s="271"/>
      <c r="J278" s="343" t="s">
        <v>585</v>
      </c>
      <c r="K278" s="418"/>
      <c r="L278"/>
    </row>
    <row r="279" spans="1:13" ht="15.75" thickBot="1">
      <c r="A279" s="2"/>
      <c r="B279" s="290"/>
      <c r="C279" s="336"/>
      <c r="D279" s="246"/>
      <c r="E279" s="64" t="s">
        <v>484</v>
      </c>
      <c r="F279" s="290">
        <v>0</v>
      </c>
      <c r="G279" s="336" t="s">
        <v>499</v>
      </c>
      <c r="H279" s="271"/>
      <c r="J279" s="345"/>
      <c r="K279" s="418"/>
      <c r="L279"/>
    </row>
    <row r="280" spans="1:13" ht="30" customHeight="1">
      <c r="A280" s="2"/>
      <c r="B280" s="290"/>
      <c r="C280" s="336"/>
      <c r="D280" s="246"/>
      <c r="E280" s="64" t="s">
        <v>511</v>
      </c>
      <c r="F280" s="290">
        <v>3.5</v>
      </c>
      <c r="G280" s="336" t="s">
        <v>493</v>
      </c>
      <c r="H280" s="271"/>
      <c r="I280" s="419" t="s">
        <v>443</v>
      </c>
      <c r="J280"/>
      <c r="K280"/>
      <c r="L280"/>
    </row>
    <row r="281" spans="1:13" ht="15" customHeight="1">
      <c r="A281" s="64"/>
      <c r="B281" s="290"/>
      <c r="C281" s="336"/>
      <c r="D281" s="246"/>
      <c r="E281" s="64"/>
      <c r="F281" s="290"/>
      <c r="G281" s="336"/>
      <c r="H281" s="114"/>
      <c r="I281" s="7">
        <f xml:space="preserve"> (F284 / 22)</f>
        <v>0.86818181818181828</v>
      </c>
      <c r="J281"/>
      <c r="K281"/>
      <c r="L281"/>
    </row>
    <row r="282" spans="1:13">
      <c r="A282" s="300"/>
      <c r="B282" s="290"/>
      <c r="C282" s="336"/>
      <c r="D282" s="246"/>
      <c r="E282" s="64"/>
      <c r="F282" s="290"/>
      <c r="G282" s="336"/>
      <c r="H282" s="114"/>
      <c r="J282"/>
      <c r="K282"/>
      <c r="L282"/>
    </row>
    <row r="283" spans="1:13" ht="30" customHeight="1" thickBot="1">
      <c r="A283" s="374"/>
      <c r="B283" s="291"/>
      <c r="C283" s="338"/>
      <c r="D283" s="375"/>
      <c r="E283" s="185"/>
      <c r="F283" s="291"/>
      <c r="G283" s="338"/>
      <c r="H283" s="102"/>
      <c r="I283" s="298" t="s">
        <v>54</v>
      </c>
      <c r="J283"/>
      <c r="K283"/>
      <c r="L283"/>
    </row>
    <row r="284" spans="1:13" ht="15" customHeight="1" thickBot="1">
      <c r="A284" s="270" t="s">
        <v>467</v>
      </c>
      <c r="B284" s="292">
        <f>SUM(B267:B283)</f>
        <v>4.9000000000000004</v>
      </c>
      <c r="C284" s="273" t="s">
        <v>466</v>
      </c>
      <c r="D284" s="295" t="s">
        <v>482</v>
      </c>
      <c r="E284" s="270" t="s">
        <v>467</v>
      </c>
      <c r="F284" s="292">
        <f>SUM(F267:F283)</f>
        <v>19.100000000000001</v>
      </c>
      <c r="G284" s="273" t="s">
        <v>466</v>
      </c>
      <c r="H284" s="295" t="s">
        <v>483</v>
      </c>
      <c r="I284" s="296">
        <f>24 - (B284+F284)</f>
        <v>0</v>
      </c>
      <c r="J284"/>
      <c r="K284"/>
      <c r="L284"/>
    </row>
    <row r="285" spans="1:13" ht="15.75" thickBot="1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</row>
    <row r="286" spans="1:13" ht="24" thickBot="1">
      <c r="A286" s="445">
        <v>45668</v>
      </c>
      <c r="B286" s="446"/>
      <c r="C286" s="446"/>
      <c r="D286" s="446"/>
      <c r="E286" s="446"/>
      <c r="F286" s="446"/>
      <c r="G286" s="446"/>
      <c r="H286" s="447"/>
      <c r="I286" s="240">
        <f>I287/260</f>
        <v>0.60384615384615381</v>
      </c>
      <c r="J286"/>
      <c r="K286"/>
      <c r="L286"/>
    </row>
    <row r="287" spans="1:13" ht="19.5" thickBot="1">
      <c r="A287" s="448" t="s">
        <v>407</v>
      </c>
      <c r="B287" s="449"/>
      <c r="C287" s="449"/>
      <c r="D287" s="450"/>
      <c r="E287" s="451" t="s">
        <v>408</v>
      </c>
      <c r="F287" s="452"/>
      <c r="G287" s="452"/>
      <c r="H287" s="453"/>
      <c r="I287" s="75">
        <f>SUM(B289:B302,D289:D302,F289:F302,H289:H302)</f>
        <v>157</v>
      </c>
      <c r="J287" s="243" t="s">
        <v>580</v>
      </c>
      <c r="K287"/>
      <c r="L287"/>
    </row>
    <row r="288" spans="1:13" ht="45" customHeight="1" thickBot="1">
      <c r="A288" s="234" t="s">
        <v>0</v>
      </c>
      <c r="B288" s="235" t="s">
        <v>77</v>
      </c>
      <c r="C288" s="235" t="s">
        <v>1</v>
      </c>
      <c r="D288" s="236" t="s">
        <v>77</v>
      </c>
      <c r="E288" s="231" t="s">
        <v>71</v>
      </c>
      <c r="F288" s="229" t="s">
        <v>77</v>
      </c>
      <c r="G288" s="229" t="s">
        <v>87</v>
      </c>
      <c r="H288" s="230" t="s">
        <v>77</v>
      </c>
      <c r="J288" s="342" t="s">
        <v>543</v>
      </c>
      <c r="K288" s="418"/>
      <c r="L288"/>
    </row>
    <row r="289" spans="1:12" ht="16.5" thickBot="1">
      <c r="A289" s="40" t="s">
        <v>510</v>
      </c>
      <c r="B289" s="41">
        <v>0</v>
      </c>
      <c r="C289" s="41" t="s">
        <v>420</v>
      </c>
      <c r="D289" s="237">
        <v>4</v>
      </c>
      <c r="E289" s="334" t="s">
        <v>531</v>
      </c>
      <c r="F289" s="335">
        <v>2</v>
      </c>
      <c r="G289" s="41" t="s">
        <v>3</v>
      </c>
      <c r="H289" s="113">
        <v>3</v>
      </c>
      <c r="J289" s="342" t="s">
        <v>544</v>
      </c>
      <c r="K289" s="91"/>
      <c r="L289"/>
    </row>
    <row r="290" spans="1:12" ht="15.75">
      <c r="A290" s="2" t="s">
        <v>410</v>
      </c>
      <c r="B290" s="337">
        <v>4</v>
      </c>
      <c r="C290" s="337" t="s">
        <v>421</v>
      </c>
      <c r="D290" s="238">
        <v>4</v>
      </c>
      <c r="E290" s="233" t="s">
        <v>8</v>
      </c>
      <c r="F290" s="336">
        <v>3</v>
      </c>
      <c r="G290" s="337" t="s">
        <v>4</v>
      </c>
      <c r="H290" s="114">
        <v>3</v>
      </c>
      <c r="J290" s="342" t="s">
        <v>545</v>
      </c>
      <c r="K290" s="91"/>
      <c r="L290"/>
    </row>
    <row r="291" spans="1:12" ht="31.5">
      <c r="A291" s="2" t="s">
        <v>115</v>
      </c>
      <c r="B291" s="337">
        <v>4</v>
      </c>
      <c r="C291" s="337" t="s">
        <v>423</v>
      </c>
      <c r="D291" s="238">
        <v>3</v>
      </c>
      <c r="E291" s="334" t="s">
        <v>9</v>
      </c>
      <c r="F291" s="336">
        <v>4</v>
      </c>
      <c r="G291" s="337" t="s">
        <v>5</v>
      </c>
      <c r="H291" s="114">
        <v>3</v>
      </c>
      <c r="J291" s="343" t="s">
        <v>546</v>
      </c>
      <c r="K291" s="91"/>
      <c r="L291"/>
    </row>
    <row r="292" spans="1:12" ht="15.75">
      <c r="A292" s="2" t="s">
        <v>413</v>
      </c>
      <c r="B292" s="337">
        <v>4</v>
      </c>
      <c r="C292" s="337" t="s">
        <v>2</v>
      </c>
      <c r="D292" s="238">
        <v>1</v>
      </c>
      <c r="E292" s="334" t="s">
        <v>495</v>
      </c>
      <c r="F292" s="336">
        <v>4</v>
      </c>
      <c r="G292" s="337" t="s">
        <v>6</v>
      </c>
      <c r="H292" s="114">
        <v>2</v>
      </c>
      <c r="J292" s="342" t="s">
        <v>547</v>
      </c>
      <c r="K292" s="91"/>
      <c r="L292"/>
    </row>
    <row r="293" spans="1:12" ht="15.75">
      <c r="A293" s="2" t="s">
        <v>422</v>
      </c>
      <c r="B293" s="337">
        <v>2</v>
      </c>
      <c r="C293" s="337" t="s">
        <v>424</v>
      </c>
      <c r="D293" s="238">
        <v>1</v>
      </c>
      <c r="E293" s="334" t="s">
        <v>414</v>
      </c>
      <c r="F293" s="336">
        <v>4</v>
      </c>
      <c r="G293" s="337" t="s">
        <v>429</v>
      </c>
      <c r="H293" s="114">
        <v>4</v>
      </c>
      <c r="J293" s="342" t="s">
        <v>579</v>
      </c>
      <c r="K293" s="91"/>
      <c r="L293"/>
    </row>
    <row r="294" spans="1:12" ht="30" customHeight="1">
      <c r="A294" s="2" t="s">
        <v>73</v>
      </c>
      <c r="B294" s="337">
        <v>4</v>
      </c>
      <c r="C294" s="337" t="s">
        <v>428</v>
      </c>
      <c r="D294" s="238">
        <v>2</v>
      </c>
      <c r="E294" s="334" t="s">
        <v>415</v>
      </c>
      <c r="F294" s="336">
        <v>4</v>
      </c>
      <c r="G294" s="337" t="s">
        <v>7</v>
      </c>
      <c r="H294" s="114">
        <v>4</v>
      </c>
      <c r="J294" s="342" t="s">
        <v>1088</v>
      </c>
      <c r="K294" s="418"/>
      <c r="L294"/>
    </row>
    <row r="295" spans="1:12" ht="15" customHeight="1">
      <c r="A295" s="2" t="s">
        <v>411</v>
      </c>
      <c r="B295" s="337">
        <v>4</v>
      </c>
      <c r="C295" s="337" t="s">
        <v>244</v>
      </c>
      <c r="D295" s="238">
        <v>3</v>
      </c>
      <c r="E295" s="334" t="s">
        <v>416</v>
      </c>
      <c r="F295" s="336">
        <v>2</v>
      </c>
      <c r="G295" s="337" t="s">
        <v>430</v>
      </c>
      <c r="H295" s="114">
        <v>4</v>
      </c>
      <c r="J295" s="342" t="s">
        <v>1089</v>
      </c>
      <c r="K295" s="91"/>
      <c r="L295"/>
    </row>
    <row r="296" spans="1:12">
      <c r="A296" s="2" t="s">
        <v>532</v>
      </c>
      <c r="B296" s="337">
        <v>2</v>
      </c>
      <c r="C296" s="337" t="s">
        <v>474</v>
      </c>
      <c r="D296" s="238">
        <v>1</v>
      </c>
      <c r="E296" s="334" t="s">
        <v>417</v>
      </c>
      <c r="F296" s="336">
        <v>1</v>
      </c>
      <c r="G296" s="337" t="s">
        <v>431</v>
      </c>
      <c r="H296" s="114">
        <v>4</v>
      </c>
      <c r="J296" s="346" t="s">
        <v>11</v>
      </c>
      <c r="K296"/>
      <c r="L296"/>
    </row>
    <row r="297" spans="1:12" ht="30" customHeight="1">
      <c r="A297" s="2" t="s">
        <v>75</v>
      </c>
      <c r="B297" s="337">
        <v>5</v>
      </c>
      <c r="C297" s="337" t="s">
        <v>425</v>
      </c>
      <c r="D297" s="238">
        <v>2</v>
      </c>
      <c r="E297" s="2" t="s">
        <v>72</v>
      </c>
      <c r="F297" s="336">
        <v>4</v>
      </c>
      <c r="G297" s="337" t="s">
        <v>432</v>
      </c>
      <c r="H297" s="114">
        <v>4</v>
      </c>
      <c r="J297" s="346" t="s">
        <v>12</v>
      </c>
      <c r="K297"/>
      <c r="L297"/>
    </row>
    <row r="298" spans="1:12" ht="15" customHeight="1">
      <c r="A298" s="2" t="s">
        <v>409</v>
      </c>
      <c r="B298" s="337">
        <v>4</v>
      </c>
      <c r="C298" s="337" t="s">
        <v>426</v>
      </c>
      <c r="D298" s="238">
        <v>4</v>
      </c>
      <c r="E298" s="334" t="s">
        <v>100</v>
      </c>
      <c r="F298" s="336">
        <v>5</v>
      </c>
      <c r="G298" s="337" t="s">
        <v>433</v>
      </c>
      <c r="H298" s="114">
        <v>4</v>
      </c>
      <c r="J298" s="346" t="s">
        <v>76</v>
      </c>
      <c r="K298"/>
      <c r="L298"/>
    </row>
    <row r="299" spans="1:12" ht="30">
      <c r="A299" s="2" t="s">
        <v>412</v>
      </c>
      <c r="B299" s="43">
        <v>3</v>
      </c>
      <c r="C299" s="337" t="s">
        <v>427</v>
      </c>
      <c r="D299" s="238">
        <v>1</v>
      </c>
      <c r="E299" s="2" t="s">
        <v>14</v>
      </c>
      <c r="F299" s="336">
        <v>5</v>
      </c>
      <c r="G299" s="337" t="s">
        <v>471</v>
      </c>
      <c r="H299" s="114">
        <v>1</v>
      </c>
      <c r="J299" s="346" t="s">
        <v>13</v>
      </c>
      <c r="K299"/>
      <c r="L299"/>
    </row>
    <row r="300" spans="1:12" ht="45" customHeight="1" thickBot="1">
      <c r="A300" s="300" t="s">
        <v>418</v>
      </c>
      <c r="B300" s="43">
        <v>3</v>
      </c>
      <c r="C300" s="337" t="s">
        <v>435</v>
      </c>
      <c r="D300" s="239">
        <v>2</v>
      </c>
      <c r="E300" s="250" t="s">
        <v>419</v>
      </c>
      <c r="F300" s="336">
        <v>2</v>
      </c>
      <c r="G300" s="337" t="s">
        <v>434</v>
      </c>
      <c r="H300" s="232">
        <v>1</v>
      </c>
      <c r="J300" s="347" t="s">
        <v>74</v>
      </c>
      <c r="K300"/>
      <c r="L300"/>
    </row>
    <row r="301" spans="1:12" ht="15.75" thickBot="1">
      <c r="A301" s="2" t="s">
        <v>436</v>
      </c>
      <c r="B301" s="43">
        <v>3</v>
      </c>
      <c r="C301" s="301" t="s">
        <v>439</v>
      </c>
      <c r="D301" s="239">
        <v>2</v>
      </c>
      <c r="E301" s="334"/>
      <c r="F301" s="232" t="s">
        <v>88</v>
      </c>
      <c r="G301" s="337"/>
      <c r="H301" s="232" t="s">
        <v>88</v>
      </c>
      <c r="J301" s="348" t="s">
        <v>91</v>
      </c>
      <c r="K301"/>
      <c r="L301"/>
    </row>
    <row r="302" spans="1:12" ht="45" customHeight="1" thickBot="1">
      <c r="A302" s="3" t="s">
        <v>438</v>
      </c>
      <c r="B302" s="44">
        <v>4</v>
      </c>
      <c r="C302" s="4" t="s">
        <v>437</v>
      </c>
      <c r="D302" s="232">
        <v>4</v>
      </c>
      <c r="E302" s="251"/>
      <c r="F302" s="44" t="s">
        <v>88</v>
      </c>
      <c r="G302" s="4"/>
      <c r="H302" s="232" t="s">
        <v>88</v>
      </c>
      <c r="K302" s="76"/>
    </row>
    <row r="303" spans="1:12" ht="15.75" thickBot="1">
      <c r="A303"/>
      <c r="B303"/>
      <c r="C303"/>
      <c r="D303"/>
      <c r="E303"/>
      <c r="F303"/>
      <c r="G303"/>
      <c r="H303"/>
      <c r="J303"/>
      <c r="K303"/>
      <c r="L303"/>
    </row>
    <row r="304" spans="1:12" ht="19.5" thickBot="1">
      <c r="A304" s="463" t="s">
        <v>441</v>
      </c>
      <c r="B304" s="464"/>
      <c r="C304" s="464"/>
      <c r="D304" s="464"/>
      <c r="E304" s="464"/>
      <c r="F304" s="464"/>
      <c r="G304" s="464"/>
      <c r="H304" s="465"/>
      <c r="J304"/>
      <c r="K304"/>
      <c r="L304"/>
    </row>
    <row r="305" spans="1:12" ht="19.5" thickBot="1">
      <c r="A305" s="466" t="s">
        <v>442</v>
      </c>
      <c r="B305" s="467"/>
      <c r="C305" s="467"/>
      <c r="D305" s="468"/>
      <c r="E305" s="469" t="s">
        <v>443</v>
      </c>
      <c r="F305" s="470"/>
      <c r="G305" s="470"/>
      <c r="H305" s="471"/>
      <c r="J305" s="243" t="s">
        <v>580</v>
      </c>
      <c r="K305"/>
      <c r="L305"/>
    </row>
    <row r="306" spans="1:12" ht="15.75">
      <c r="A306" s="263" t="s">
        <v>442</v>
      </c>
      <c r="B306" s="264" t="s">
        <v>494</v>
      </c>
      <c r="C306" s="264" t="s">
        <v>462</v>
      </c>
      <c r="D306" s="265" t="s">
        <v>463</v>
      </c>
      <c r="E306" s="370" t="s">
        <v>456</v>
      </c>
      <c r="F306" s="371" t="s">
        <v>494</v>
      </c>
      <c r="G306" s="371" t="s">
        <v>462</v>
      </c>
      <c r="H306" s="372" t="s">
        <v>463</v>
      </c>
      <c r="J306" s="342" t="s">
        <v>571</v>
      </c>
      <c r="K306" s="91"/>
      <c r="L306"/>
    </row>
    <row r="307" spans="1:12" ht="15.75">
      <c r="A307" s="64" t="s">
        <v>469</v>
      </c>
      <c r="B307" s="290">
        <v>1.5</v>
      </c>
      <c r="C307" s="336" t="s">
        <v>485</v>
      </c>
      <c r="D307" s="272"/>
      <c r="E307" s="64" t="s">
        <v>500</v>
      </c>
      <c r="F307" s="290">
        <v>2</v>
      </c>
      <c r="G307" s="336" t="s">
        <v>514</v>
      </c>
      <c r="H307" s="271"/>
      <c r="J307" s="342" t="s">
        <v>534</v>
      </c>
      <c r="K307" s="91"/>
      <c r="L307"/>
    </row>
    <row r="308" spans="1:12" ht="30" customHeight="1">
      <c r="A308" s="64" t="s">
        <v>453</v>
      </c>
      <c r="B308" s="290">
        <v>1.5</v>
      </c>
      <c r="C308" s="336" t="s">
        <v>468</v>
      </c>
      <c r="D308" s="271"/>
      <c r="E308" s="64" t="s">
        <v>459</v>
      </c>
      <c r="F308" s="290">
        <v>0</v>
      </c>
      <c r="G308" s="336" t="s">
        <v>514</v>
      </c>
      <c r="H308" s="271"/>
      <c r="J308" s="342" t="s">
        <v>576</v>
      </c>
      <c r="K308" s="418"/>
      <c r="L308"/>
    </row>
    <row r="309" spans="1:12" ht="15" customHeight="1">
      <c r="A309" s="64" t="s">
        <v>477</v>
      </c>
      <c r="B309" s="290">
        <v>0.5</v>
      </c>
      <c r="C309" s="336" t="s">
        <v>487</v>
      </c>
      <c r="D309" s="272"/>
      <c r="E309" s="64" t="s">
        <v>533</v>
      </c>
      <c r="F309" s="290">
        <v>0</v>
      </c>
      <c r="G309" s="336" t="s">
        <v>496</v>
      </c>
      <c r="H309" s="271"/>
      <c r="J309" s="342" t="s">
        <v>536</v>
      </c>
      <c r="K309" s="418"/>
      <c r="L309"/>
    </row>
    <row r="310" spans="1:12" ht="15.75">
      <c r="A310" s="64" t="s">
        <v>476</v>
      </c>
      <c r="B310" s="290">
        <v>0.5</v>
      </c>
      <c r="C310" s="336" t="s">
        <v>488</v>
      </c>
      <c r="D310" s="272"/>
      <c r="E310" s="64" t="s">
        <v>460</v>
      </c>
      <c r="F310" s="290">
        <v>0</v>
      </c>
      <c r="G310" s="336" t="s">
        <v>465</v>
      </c>
      <c r="H310" s="272"/>
      <c r="J310" s="342" t="s">
        <v>577</v>
      </c>
      <c r="K310" s="91"/>
      <c r="L310"/>
    </row>
    <row r="311" spans="1:12" ht="30" customHeight="1">
      <c r="A311" s="64" t="s">
        <v>454</v>
      </c>
      <c r="B311" s="290">
        <v>0.2</v>
      </c>
      <c r="C311" s="336" t="s">
        <v>489</v>
      </c>
      <c r="D311" s="271"/>
      <c r="E311" s="64" t="s">
        <v>479</v>
      </c>
      <c r="F311" s="290">
        <v>5.5</v>
      </c>
      <c r="G311" s="336" t="s">
        <v>464</v>
      </c>
      <c r="H311" s="272"/>
      <c r="J311" s="342" t="s">
        <v>538</v>
      </c>
      <c r="K311" s="91"/>
      <c r="L311"/>
    </row>
    <row r="312" spans="1:12" ht="15" customHeight="1">
      <c r="A312" s="64" t="s">
        <v>475</v>
      </c>
      <c r="B312" s="290">
        <v>0.3</v>
      </c>
      <c r="C312" s="336" t="s">
        <v>490</v>
      </c>
      <c r="D312" s="272"/>
      <c r="E312" s="64" t="s">
        <v>480</v>
      </c>
      <c r="F312" s="290">
        <v>0.2</v>
      </c>
      <c r="G312" s="336" t="s">
        <v>497</v>
      </c>
      <c r="H312" s="272"/>
      <c r="J312" s="342" t="s">
        <v>540</v>
      </c>
      <c r="K312" s="91"/>
      <c r="L312"/>
    </row>
    <row r="313" spans="1:12" ht="15.75">
      <c r="A313" s="64" t="s">
        <v>458</v>
      </c>
      <c r="B313" s="290">
        <v>0.5</v>
      </c>
      <c r="C313" s="336" t="s">
        <v>512</v>
      </c>
      <c r="D313" s="272"/>
      <c r="E313" s="64" t="s">
        <v>461</v>
      </c>
      <c r="F313" s="290">
        <v>0.5</v>
      </c>
      <c r="G313" s="336" t="s">
        <v>67</v>
      </c>
      <c r="H313" s="271"/>
      <c r="J313" s="342" t="s">
        <v>541</v>
      </c>
      <c r="K313" s="418"/>
      <c r="L313"/>
    </row>
    <row r="314" spans="1:12" ht="45" customHeight="1">
      <c r="A314" s="64" t="s">
        <v>455</v>
      </c>
      <c r="B314" s="290">
        <v>0.5</v>
      </c>
      <c r="C314" s="336" t="s">
        <v>513</v>
      </c>
      <c r="D314" s="272"/>
      <c r="E314" s="64" t="s">
        <v>472</v>
      </c>
      <c r="F314" s="290">
        <v>0</v>
      </c>
      <c r="G314" s="336" t="s">
        <v>515</v>
      </c>
      <c r="H314" s="272"/>
      <c r="J314" s="343" t="s">
        <v>542</v>
      </c>
      <c r="K314" s="418"/>
      <c r="L314"/>
    </row>
    <row r="315" spans="1:12" ht="31.5">
      <c r="A315" s="64" t="s">
        <v>457</v>
      </c>
      <c r="B315" s="290">
        <v>0.5</v>
      </c>
      <c r="C315" s="336" t="s">
        <v>491</v>
      </c>
      <c r="D315" s="272"/>
      <c r="E315" s="64" t="s">
        <v>473</v>
      </c>
      <c r="F315" s="290">
        <v>0</v>
      </c>
      <c r="G315" s="336" t="s">
        <v>515</v>
      </c>
      <c r="H315" s="271"/>
      <c r="J315" s="343" t="s">
        <v>570</v>
      </c>
      <c r="K315" s="91"/>
      <c r="L315"/>
    </row>
    <row r="316" spans="1:12" ht="45" customHeight="1">
      <c r="A316" s="64" t="s">
        <v>486</v>
      </c>
      <c r="B316" s="290">
        <v>0.5</v>
      </c>
      <c r="C316" s="336" t="s">
        <v>491</v>
      </c>
      <c r="D316" s="272"/>
      <c r="E316" s="373" t="s">
        <v>481</v>
      </c>
      <c r="F316" s="290">
        <v>0.3</v>
      </c>
      <c r="G316" s="336" t="s">
        <v>67</v>
      </c>
      <c r="H316" s="271"/>
      <c r="J316" s="342" t="s">
        <v>572</v>
      </c>
      <c r="K316" s="91"/>
      <c r="L316"/>
    </row>
    <row r="317" spans="1:12" ht="31.5">
      <c r="A317" s="300"/>
      <c r="B317" s="301"/>
      <c r="C317" s="336"/>
      <c r="D317" s="246"/>
      <c r="E317" s="64" t="s">
        <v>478</v>
      </c>
      <c r="F317" s="290">
        <v>5</v>
      </c>
      <c r="G317" s="336" t="s">
        <v>498</v>
      </c>
      <c r="H317" s="271"/>
      <c r="J317" s="343" t="s">
        <v>578</v>
      </c>
      <c r="K317" s="418"/>
      <c r="L317"/>
    </row>
    <row r="318" spans="1:12" ht="15.75">
      <c r="A318" s="2"/>
      <c r="B318" s="337"/>
      <c r="C318" s="337"/>
      <c r="D318" s="246"/>
      <c r="E318" s="64" t="s">
        <v>492</v>
      </c>
      <c r="F318" s="290">
        <v>1</v>
      </c>
      <c r="G318" s="336" t="s">
        <v>67</v>
      </c>
      <c r="H318" s="271"/>
      <c r="J318" s="343" t="s">
        <v>585</v>
      </c>
      <c r="K318" s="418"/>
      <c r="L318"/>
    </row>
    <row r="319" spans="1:12" ht="15.75" thickBot="1">
      <c r="A319" s="2"/>
      <c r="B319" s="290"/>
      <c r="C319" s="336"/>
      <c r="D319" s="246"/>
      <c r="E319" s="64" t="s">
        <v>484</v>
      </c>
      <c r="F319" s="290">
        <v>3</v>
      </c>
      <c r="G319" s="336" t="s">
        <v>499</v>
      </c>
      <c r="H319" s="271"/>
      <c r="J319" s="345"/>
      <c r="K319" s="418"/>
      <c r="L319"/>
    </row>
    <row r="320" spans="1:12" ht="15.75">
      <c r="A320" s="2"/>
      <c r="B320" s="290"/>
      <c r="C320" s="336"/>
      <c r="D320" s="246"/>
      <c r="E320" s="64" t="s">
        <v>511</v>
      </c>
      <c r="F320" s="290">
        <v>0</v>
      </c>
      <c r="G320" s="336" t="s">
        <v>493</v>
      </c>
      <c r="H320" s="271"/>
      <c r="I320" s="419" t="s">
        <v>443</v>
      </c>
      <c r="J320"/>
      <c r="K320"/>
      <c r="L320"/>
    </row>
    <row r="321" spans="1:13">
      <c r="A321" s="64"/>
      <c r="B321" s="290"/>
      <c r="C321" s="336"/>
      <c r="D321" s="246"/>
      <c r="E321" s="64"/>
      <c r="F321" s="290"/>
      <c r="G321" s="336"/>
      <c r="H321" s="114"/>
      <c r="I321" s="7">
        <f xml:space="preserve"> (F324 / 22)</f>
        <v>0.79545454545454541</v>
      </c>
      <c r="J321"/>
      <c r="K321"/>
      <c r="L321"/>
    </row>
    <row r="322" spans="1:13" ht="30" customHeight="1">
      <c r="A322" s="300"/>
      <c r="B322" s="290"/>
      <c r="C322" s="336"/>
      <c r="D322" s="246"/>
      <c r="E322" s="64"/>
      <c r="F322" s="290"/>
      <c r="G322" s="336"/>
      <c r="H322" s="114"/>
      <c r="J322"/>
      <c r="K322"/>
      <c r="L322"/>
    </row>
    <row r="323" spans="1:13" ht="15" customHeight="1" thickBot="1">
      <c r="A323" s="374"/>
      <c r="B323" s="291"/>
      <c r="C323" s="338"/>
      <c r="D323" s="375"/>
      <c r="E323" s="185"/>
      <c r="F323" s="291"/>
      <c r="G323" s="338"/>
      <c r="H323" s="102"/>
      <c r="I323" s="298" t="s">
        <v>54</v>
      </c>
      <c r="J323"/>
      <c r="K323"/>
      <c r="L323"/>
    </row>
    <row r="324" spans="1:13" ht="21.75" thickBot="1">
      <c r="A324" s="270" t="s">
        <v>467</v>
      </c>
      <c r="B324" s="292">
        <f>SUM(B307:B323)</f>
        <v>6.5</v>
      </c>
      <c r="C324" s="273" t="s">
        <v>466</v>
      </c>
      <c r="D324" s="295" t="s">
        <v>482</v>
      </c>
      <c r="E324" s="270" t="s">
        <v>467</v>
      </c>
      <c r="F324" s="292">
        <f>SUM(F307:F323)</f>
        <v>17.5</v>
      </c>
      <c r="G324" s="273" t="s">
        <v>466</v>
      </c>
      <c r="H324" s="295" t="s">
        <v>483</v>
      </c>
      <c r="I324" s="296">
        <f>24 - (B324+F324)</f>
        <v>0</v>
      </c>
      <c r="J324"/>
      <c r="K324"/>
      <c r="L324"/>
    </row>
    <row r="325" spans="1:13" ht="15.75" thickBot="1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</row>
    <row r="326" spans="1:13" ht="15" customHeight="1" thickBot="1">
      <c r="A326" s="445">
        <v>45669</v>
      </c>
      <c r="B326" s="446"/>
      <c r="C326" s="446"/>
      <c r="D326" s="446"/>
      <c r="E326" s="446"/>
      <c r="F326" s="446"/>
      <c r="G326" s="446"/>
      <c r="H326" s="447"/>
      <c r="I326" s="240">
        <f>I327/260</f>
        <v>0.61538461538461542</v>
      </c>
      <c r="J326"/>
      <c r="K326"/>
      <c r="L326"/>
    </row>
    <row r="327" spans="1:13" ht="19.5" thickBot="1">
      <c r="A327" s="448" t="s">
        <v>407</v>
      </c>
      <c r="B327" s="449"/>
      <c r="C327" s="449"/>
      <c r="D327" s="450"/>
      <c r="E327" s="451" t="s">
        <v>408</v>
      </c>
      <c r="F327" s="452"/>
      <c r="G327" s="452"/>
      <c r="H327" s="453"/>
      <c r="I327" s="75">
        <f>SUM(B329:B342,D329:D342,F329:F342,H329:H342)</f>
        <v>160</v>
      </c>
      <c r="J327" s="243" t="s">
        <v>580</v>
      </c>
      <c r="K327"/>
      <c r="L327"/>
    </row>
    <row r="328" spans="1:13" ht="45" customHeight="1" thickBot="1">
      <c r="A328" s="234" t="s">
        <v>0</v>
      </c>
      <c r="B328" s="235" t="s">
        <v>77</v>
      </c>
      <c r="C328" s="235" t="s">
        <v>1</v>
      </c>
      <c r="D328" s="236" t="s">
        <v>77</v>
      </c>
      <c r="E328" s="231" t="s">
        <v>71</v>
      </c>
      <c r="F328" s="229" t="s">
        <v>77</v>
      </c>
      <c r="G328" s="229" t="s">
        <v>87</v>
      </c>
      <c r="H328" s="230" t="s">
        <v>77</v>
      </c>
      <c r="J328" s="342" t="s">
        <v>543</v>
      </c>
      <c r="K328" s="418"/>
      <c r="L328"/>
    </row>
    <row r="329" spans="1:13" ht="16.5" thickBot="1">
      <c r="A329" s="40" t="s">
        <v>510</v>
      </c>
      <c r="B329" s="41">
        <v>2</v>
      </c>
      <c r="C329" s="41" t="s">
        <v>420</v>
      </c>
      <c r="D329" s="237">
        <v>4</v>
      </c>
      <c r="E329" s="334" t="s">
        <v>531</v>
      </c>
      <c r="F329" s="335">
        <v>3</v>
      </c>
      <c r="G329" s="41" t="s">
        <v>3</v>
      </c>
      <c r="H329" s="113">
        <v>3</v>
      </c>
      <c r="J329" s="342" t="s">
        <v>544</v>
      </c>
      <c r="K329" s="91"/>
      <c r="L329"/>
    </row>
    <row r="330" spans="1:13" ht="15.75">
      <c r="A330" s="2" t="s">
        <v>410</v>
      </c>
      <c r="B330" s="337">
        <v>4</v>
      </c>
      <c r="C330" s="337" t="s">
        <v>421</v>
      </c>
      <c r="D330" s="238">
        <v>4</v>
      </c>
      <c r="E330" s="233" t="s">
        <v>8</v>
      </c>
      <c r="F330" s="336">
        <v>3</v>
      </c>
      <c r="G330" s="337" t="s">
        <v>4</v>
      </c>
      <c r="H330" s="114">
        <v>3</v>
      </c>
      <c r="J330" s="342" t="s">
        <v>545</v>
      </c>
      <c r="K330" s="91"/>
      <c r="L330"/>
    </row>
    <row r="331" spans="1:13" ht="31.5">
      <c r="A331" s="2" t="s">
        <v>115</v>
      </c>
      <c r="B331" s="337">
        <v>4</v>
      </c>
      <c r="C331" s="337" t="s">
        <v>423</v>
      </c>
      <c r="D331" s="238">
        <v>3</v>
      </c>
      <c r="E331" s="334" t="s">
        <v>9</v>
      </c>
      <c r="F331" s="336">
        <v>4</v>
      </c>
      <c r="G331" s="337" t="s">
        <v>5</v>
      </c>
      <c r="H331" s="114">
        <v>3</v>
      </c>
      <c r="J331" s="343" t="s">
        <v>546</v>
      </c>
      <c r="K331" s="91"/>
      <c r="L331"/>
    </row>
    <row r="332" spans="1:13" ht="15.75">
      <c r="A332" s="2" t="s">
        <v>413</v>
      </c>
      <c r="B332" s="337">
        <v>4</v>
      </c>
      <c r="C332" s="337" t="s">
        <v>2</v>
      </c>
      <c r="D332" s="238">
        <v>1</v>
      </c>
      <c r="E332" s="334" t="s">
        <v>495</v>
      </c>
      <c r="F332" s="336">
        <v>4</v>
      </c>
      <c r="G332" s="337" t="s">
        <v>6</v>
      </c>
      <c r="H332" s="114">
        <v>2</v>
      </c>
      <c r="J332" s="342" t="s">
        <v>547</v>
      </c>
      <c r="K332" s="91"/>
      <c r="L332"/>
    </row>
    <row r="333" spans="1:13" ht="15.75">
      <c r="A333" s="2" t="s">
        <v>422</v>
      </c>
      <c r="B333" s="337">
        <v>3</v>
      </c>
      <c r="C333" s="337" t="s">
        <v>424</v>
      </c>
      <c r="D333" s="238">
        <v>1</v>
      </c>
      <c r="E333" s="334" t="s">
        <v>414</v>
      </c>
      <c r="F333" s="336">
        <v>4</v>
      </c>
      <c r="G333" s="337" t="s">
        <v>429</v>
      </c>
      <c r="H333" s="114">
        <v>4</v>
      </c>
      <c r="J333" s="342" t="s">
        <v>579</v>
      </c>
      <c r="K333" s="91"/>
      <c r="L333"/>
    </row>
    <row r="334" spans="1:13" ht="15.75">
      <c r="A334" s="2" t="s">
        <v>73</v>
      </c>
      <c r="B334" s="337">
        <v>4</v>
      </c>
      <c r="C334" s="337" t="s">
        <v>428</v>
      </c>
      <c r="D334" s="238">
        <v>2</v>
      </c>
      <c r="E334" s="334" t="s">
        <v>415</v>
      </c>
      <c r="F334" s="336">
        <v>4</v>
      </c>
      <c r="G334" s="337" t="s">
        <v>7</v>
      </c>
      <c r="H334" s="114">
        <v>4</v>
      </c>
      <c r="J334" s="342" t="s">
        <v>1088</v>
      </c>
      <c r="K334" s="418"/>
      <c r="L334"/>
    </row>
    <row r="335" spans="1:13" ht="15.75">
      <c r="A335" s="2" t="s">
        <v>411</v>
      </c>
      <c r="B335" s="337">
        <v>4</v>
      </c>
      <c r="C335" s="337" t="s">
        <v>244</v>
      </c>
      <c r="D335" s="238">
        <v>3</v>
      </c>
      <c r="E335" s="334" t="s">
        <v>416</v>
      </c>
      <c r="F335" s="336">
        <v>2</v>
      </c>
      <c r="G335" s="337" t="s">
        <v>430</v>
      </c>
      <c r="H335" s="114">
        <v>4</v>
      </c>
      <c r="J335" s="342" t="s">
        <v>1089</v>
      </c>
      <c r="K335" s="91"/>
      <c r="L335"/>
    </row>
    <row r="336" spans="1:13" ht="30" customHeight="1">
      <c r="A336" s="2" t="s">
        <v>532</v>
      </c>
      <c r="B336" s="337">
        <v>0</v>
      </c>
      <c r="C336" s="337" t="s">
        <v>474</v>
      </c>
      <c r="D336" s="238">
        <v>1</v>
      </c>
      <c r="E336" s="334" t="s">
        <v>417</v>
      </c>
      <c r="F336" s="336">
        <v>2</v>
      </c>
      <c r="G336" s="337" t="s">
        <v>431</v>
      </c>
      <c r="H336" s="114">
        <v>4</v>
      </c>
      <c r="J336" s="346" t="s">
        <v>11</v>
      </c>
      <c r="K336"/>
      <c r="L336"/>
    </row>
    <row r="337" spans="1:12" ht="15" customHeight="1">
      <c r="A337" s="2" t="s">
        <v>75</v>
      </c>
      <c r="B337" s="337">
        <v>2</v>
      </c>
      <c r="C337" s="337" t="s">
        <v>425</v>
      </c>
      <c r="D337" s="238">
        <v>2</v>
      </c>
      <c r="E337" s="2" t="s">
        <v>72</v>
      </c>
      <c r="F337" s="336">
        <v>4</v>
      </c>
      <c r="G337" s="337" t="s">
        <v>432</v>
      </c>
      <c r="H337" s="114">
        <v>4</v>
      </c>
      <c r="J337" s="346" t="s">
        <v>12</v>
      </c>
      <c r="K337"/>
      <c r="L337"/>
    </row>
    <row r="338" spans="1:12" ht="30">
      <c r="A338" s="2" t="s">
        <v>409</v>
      </c>
      <c r="B338" s="337">
        <v>5</v>
      </c>
      <c r="C338" s="337" t="s">
        <v>426</v>
      </c>
      <c r="D338" s="238">
        <v>4</v>
      </c>
      <c r="E338" s="334" t="s">
        <v>100</v>
      </c>
      <c r="F338" s="336">
        <v>5</v>
      </c>
      <c r="G338" s="337" t="s">
        <v>433</v>
      </c>
      <c r="H338" s="114">
        <v>4</v>
      </c>
      <c r="J338" s="346" t="s">
        <v>76</v>
      </c>
      <c r="K338"/>
      <c r="L338"/>
    </row>
    <row r="339" spans="1:12" ht="30" customHeight="1">
      <c r="A339" s="2" t="s">
        <v>412</v>
      </c>
      <c r="B339" s="43">
        <v>3</v>
      </c>
      <c r="C339" s="337" t="s">
        <v>427</v>
      </c>
      <c r="D339" s="238">
        <v>1</v>
      </c>
      <c r="E339" s="2" t="s">
        <v>14</v>
      </c>
      <c r="F339" s="336">
        <v>5</v>
      </c>
      <c r="G339" s="337" t="s">
        <v>471</v>
      </c>
      <c r="H339" s="114">
        <v>2</v>
      </c>
      <c r="J339" s="346" t="s">
        <v>13</v>
      </c>
      <c r="K339"/>
      <c r="L339"/>
    </row>
    <row r="340" spans="1:12" ht="15" customHeight="1" thickBot="1">
      <c r="A340" s="300" t="s">
        <v>418</v>
      </c>
      <c r="B340" s="43">
        <v>3</v>
      </c>
      <c r="C340" s="337" t="s">
        <v>435</v>
      </c>
      <c r="D340" s="239">
        <v>2</v>
      </c>
      <c r="E340" s="250" t="s">
        <v>419</v>
      </c>
      <c r="F340" s="336">
        <v>3</v>
      </c>
      <c r="G340" s="337" t="s">
        <v>434</v>
      </c>
      <c r="H340" s="232">
        <v>1</v>
      </c>
      <c r="J340" s="347" t="s">
        <v>74</v>
      </c>
      <c r="K340"/>
      <c r="L340"/>
    </row>
    <row r="341" spans="1:12" ht="15.75" thickBot="1">
      <c r="A341" s="2" t="s">
        <v>436</v>
      </c>
      <c r="B341" s="43">
        <v>3</v>
      </c>
      <c r="C341" s="301" t="s">
        <v>439</v>
      </c>
      <c r="D341" s="239">
        <v>2</v>
      </c>
      <c r="E341" s="334"/>
      <c r="F341" s="232" t="s">
        <v>88</v>
      </c>
      <c r="G341" s="337"/>
      <c r="H341" s="232" t="s">
        <v>88</v>
      </c>
      <c r="J341" s="348" t="s">
        <v>91</v>
      </c>
      <c r="K341"/>
      <c r="L341"/>
    </row>
    <row r="342" spans="1:12" ht="45" customHeight="1" thickBot="1">
      <c r="A342" s="3" t="s">
        <v>438</v>
      </c>
      <c r="B342" s="44">
        <v>4</v>
      </c>
      <c r="C342" s="4" t="s">
        <v>437</v>
      </c>
      <c r="D342" s="232">
        <v>4</v>
      </c>
      <c r="E342" s="251"/>
      <c r="F342" s="44" t="s">
        <v>88</v>
      </c>
      <c r="G342" s="4"/>
      <c r="H342" s="232" t="s">
        <v>88</v>
      </c>
      <c r="K342" s="76"/>
    </row>
    <row r="343" spans="1:12" ht="15.75" thickBot="1">
      <c r="A343"/>
      <c r="B343"/>
      <c r="C343"/>
      <c r="D343"/>
      <c r="E343"/>
      <c r="F343"/>
      <c r="G343"/>
      <c r="H343"/>
      <c r="J343"/>
      <c r="K343"/>
      <c r="L343"/>
    </row>
    <row r="344" spans="1:12" ht="45" customHeight="1" thickBot="1">
      <c r="A344" s="454" t="s">
        <v>441</v>
      </c>
      <c r="B344" s="455"/>
      <c r="C344" s="455"/>
      <c r="D344" s="455"/>
      <c r="E344" s="455"/>
      <c r="F344" s="455"/>
      <c r="G344" s="455"/>
      <c r="H344" s="456"/>
      <c r="J344"/>
      <c r="K344"/>
      <c r="L344"/>
    </row>
    <row r="345" spans="1:12" ht="19.5" thickBot="1">
      <c r="A345" s="457" t="s">
        <v>442</v>
      </c>
      <c r="B345" s="458"/>
      <c r="C345" s="458"/>
      <c r="D345" s="459"/>
      <c r="E345" s="460" t="s">
        <v>443</v>
      </c>
      <c r="F345" s="461"/>
      <c r="G345" s="461"/>
      <c r="H345" s="462"/>
      <c r="J345" s="243" t="s">
        <v>580</v>
      </c>
      <c r="K345"/>
      <c r="L345"/>
    </row>
    <row r="346" spans="1:12" ht="15.75">
      <c r="A346" s="263" t="s">
        <v>442</v>
      </c>
      <c r="B346" s="264" t="s">
        <v>494</v>
      </c>
      <c r="C346" s="264" t="s">
        <v>462</v>
      </c>
      <c r="D346" s="265" t="s">
        <v>463</v>
      </c>
      <c r="E346" s="370" t="s">
        <v>456</v>
      </c>
      <c r="F346" s="371" t="s">
        <v>494</v>
      </c>
      <c r="G346" s="371" t="s">
        <v>462</v>
      </c>
      <c r="H346" s="372" t="s">
        <v>463</v>
      </c>
      <c r="J346" s="342" t="s">
        <v>571</v>
      </c>
      <c r="K346" s="91"/>
      <c r="L346"/>
    </row>
    <row r="347" spans="1:12" ht="15.75">
      <c r="A347" s="64" t="s">
        <v>469</v>
      </c>
      <c r="B347" s="290">
        <v>0.5</v>
      </c>
      <c r="C347" s="336" t="s">
        <v>485</v>
      </c>
      <c r="D347" s="272"/>
      <c r="E347" s="64" t="s">
        <v>500</v>
      </c>
      <c r="F347" s="290">
        <v>3</v>
      </c>
      <c r="G347" s="336" t="s">
        <v>514</v>
      </c>
      <c r="H347" s="271"/>
      <c r="J347" s="342" t="s">
        <v>534</v>
      </c>
      <c r="K347" s="91"/>
      <c r="L347"/>
    </row>
    <row r="348" spans="1:12" ht="15.75">
      <c r="A348" s="64" t="s">
        <v>453</v>
      </c>
      <c r="B348" s="290">
        <v>1.5</v>
      </c>
      <c r="C348" s="336" t="s">
        <v>468</v>
      </c>
      <c r="D348" s="271"/>
      <c r="E348" s="64" t="s">
        <v>459</v>
      </c>
      <c r="F348" s="290">
        <v>0.4</v>
      </c>
      <c r="G348" s="336" t="s">
        <v>514</v>
      </c>
      <c r="H348" s="271"/>
      <c r="J348" s="342" t="s">
        <v>576</v>
      </c>
      <c r="K348" s="418"/>
      <c r="L348"/>
    </row>
    <row r="349" spans="1:12" ht="15.75">
      <c r="A349" s="64" t="s">
        <v>477</v>
      </c>
      <c r="B349" s="290">
        <v>0.5</v>
      </c>
      <c r="C349" s="336" t="s">
        <v>487</v>
      </c>
      <c r="D349" s="272"/>
      <c r="E349" s="64" t="s">
        <v>533</v>
      </c>
      <c r="F349" s="290">
        <v>0</v>
      </c>
      <c r="G349" s="336" t="s">
        <v>496</v>
      </c>
      <c r="H349" s="271"/>
      <c r="J349" s="342" t="s">
        <v>536</v>
      </c>
      <c r="K349" s="418"/>
      <c r="L349"/>
    </row>
    <row r="350" spans="1:12" ht="30" customHeight="1">
      <c r="A350" s="64" t="s">
        <v>476</v>
      </c>
      <c r="B350" s="290">
        <v>0.2</v>
      </c>
      <c r="C350" s="336" t="s">
        <v>488</v>
      </c>
      <c r="D350" s="272"/>
      <c r="E350" s="64" t="s">
        <v>460</v>
      </c>
      <c r="F350" s="290">
        <v>0</v>
      </c>
      <c r="G350" s="336" t="s">
        <v>465</v>
      </c>
      <c r="H350" s="272"/>
      <c r="J350" s="342" t="s">
        <v>577</v>
      </c>
      <c r="K350" s="91"/>
      <c r="L350"/>
    </row>
    <row r="351" spans="1:12" ht="15" customHeight="1">
      <c r="A351" s="64" t="s">
        <v>454</v>
      </c>
      <c r="B351" s="290">
        <v>0.2</v>
      </c>
      <c r="C351" s="336" t="s">
        <v>489</v>
      </c>
      <c r="D351" s="271"/>
      <c r="E351" s="64" t="s">
        <v>479</v>
      </c>
      <c r="F351" s="290">
        <v>5.5</v>
      </c>
      <c r="G351" s="336" t="s">
        <v>464</v>
      </c>
      <c r="H351" s="272"/>
      <c r="J351" s="342" t="s">
        <v>538</v>
      </c>
      <c r="K351" s="91"/>
      <c r="L351"/>
    </row>
    <row r="352" spans="1:12" ht="15.75">
      <c r="A352" s="64" t="s">
        <v>475</v>
      </c>
      <c r="B352" s="290">
        <v>0.2</v>
      </c>
      <c r="C352" s="336" t="s">
        <v>490</v>
      </c>
      <c r="D352" s="272"/>
      <c r="E352" s="64" t="s">
        <v>480</v>
      </c>
      <c r="F352" s="290">
        <v>0.2</v>
      </c>
      <c r="G352" s="336" t="s">
        <v>497</v>
      </c>
      <c r="H352" s="272"/>
      <c r="J352" s="342" t="s">
        <v>540</v>
      </c>
      <c r="K352" s="91"/>
      <c r="L352"/>
    </row>
    <row r="353" spans="1:13" ht="30" customHeight="1">
      <c r="A353" s="64" t="s">
        <v>458</v>
      </c>
      <c r="B353" s="290">
        <v>0.5</v>
      </c>
      <c r="C353" s="336" t="s">
        <v>512</v>
      </c>
      <c r="D353" s="272"/>
      <c r="E353" s="64" t="s">
        <v>461</v>
      </c>
      <c r="F353" s="290">
        <v>0.5</v>
      </c>
      <c r="G353" s="336" t="s">
        <v>67</v>
      </c>
      <c r="H353" s="271"/>
      <c r="J353" s="342" t="s">
        <v>541</v>
      </c>
      <c r="K353" s="418"/>
      <c r="L353"/>
    </row>
    <row r="354" spans="1:13" ht="15" customHeight="1">
      <c r="A354" s="64" t="s">
        <v>455</v>
      </c>
      <c r="B354" s="290">
        <v>0.5</v>
      </c>
      <c r="C354" s="336" t="s">
        <v>513</v>
      </c>
      <c r="D354" s="272"/>
      <c r="E354" s="64" t="s">
        <v>472</v>
      </c>
      <c r="F354" s="290">
        <v>0</v>
      </c>
      <c r="G354" s="336" t="s">
        <v>515</v>
      </c>
      <c r="H354" s="272"/>
      <c r="J354" s="343" t="s">
        <v>542</v>
      </c>
      <c r="K354" s="418"/>
      <c r="L354"/>
    </row>
    <row r="355" spans="1:13" ht="31.5">
      <c r="A355" s="64" t="s">
        <v>457</v>
      </c>
      <c r="B355" s="290">
        <v>0.5</v>
      </c>
      <c r="C355" s="336" t="s">
        <v>491</v>
      </c>
      <c r="D355" s="272"/>
      <c r="E355" s="64" t="s">
        <v>473</v>
      </c>
      <c r="F355" s="290">
        <v>0</v>
      </c>
      <c r="G355" s="336" t="s">
        <v>515</v>
      </c>
      <c r="H355" s="271"/>
      <c r="J355" s="343" t="s">
        <v>570</v>
      </c>
      <c r="K355" s="91"/>
      <c r="L355"/>
    </row>
    <row r="356" spans="1:13" ht="45" customHeight="1">
      <c r="A356" s="64" t="s">
        <v>486</v>
      </c>
      <c r="B356" s="290">
        <v>0.5</v>
      </c>
      <c r="C356" s="336" t="s">
        <v>491</v>
      </c>
      <c r="D356" s="272"/>
      <c r="E356" s="373" t="s">
        <v>481</v>
      </c>
      <c r="F356" s="290">
        <v>0.3</v>
      </c>
      <c r="G356" s="336" t="s">
        <v>67</v>
      </c>
      <c r="H356" s="271"/>
      <c r="J356" s="342" t="s">
        <v>572</v>
      </c>
      <c r="K356" s="91"/>
      <c r="L356"/>
    </row>
    <row r="357" spans="1:13" ht="31.5">
      <c r="A357" s="300"/>
      <c r="B357" s="301"/>
      <c r="C357" s="336"/>
      <c r="D357" s="246"/>
      <c r="E357" s="64" t="s">
        <v>478</v>
      </c>
      <c r="F357" s="290">
        <v>5</v>
      </c>
      <c r="G357" s="336" t="s">
        <v>498</v>
      </c>
      <c r="H357" s="271"/>
      <c r="J357" s="343" t="s">
        <v>578</v>
      </c>
      <c r="K357" s="418"/>
      <c r="L357"/>
    </row>
    <row r="358" spans="1:13" ht="45" customHeight="1">
      <c r="A358" s="2"/>
      <c r="B358" s="337"/>
      <c r="C358" s="337"/>
      <c r="D358" s="246"/>
      <c r="E358" s="64" t="s">
        <v>492</v>
      </c>
      <c r="F358" s="290">
        <v>1</v>
      </c>
      <c r="G358" s="336" t="s">
        <v>67</v>
      </c>
      <c r="H358" s="271"/>
      <c r="J358" s="343" t="s">
        <v>585</v>
      </c>
      <c r="K358" s="418"/>
      <c r="L358"/>
    </row>
    <row r="359" spans="1:13" ht="15.75" thickBot="1">
      <c r="A359" s="2"/>
      <c r="B359" s="290"/>
      <c r="C359" s="336"/>
      <c r="D359" s="246"/>
      <c r="E359" s="64" t="s">
        <v>484</v>
      </c>
      <c r="F359" s="290">
        <v>3</v>
      </c>
      <c r="G359" s="336" t="s">
        <v>499</v>
      </c>
      <c r="H359" s="271"/>
      <c r="J359" s="345"/>
      <c r="K359" s="418"/>
      <c r="L359"/>
    </row>
    <row r="360" spans="1:13" ht="15.75">
      <c r="A360" s="2"/>
      <c r="B360" s="290"/>
      <c r="C360" s="336"/>
      <c r="D360" s="246"/>
      <c r="E360" s="64" t="s">
        <v>511</v>
      </c>
      <c r="F360" s="290">
        <v>0</v>
      </c>
      <c r="G360" s="336" t="s">
        <v>493</v>
      </c>
      <c r="H360" s="271"/>
      <c r="I360" s="419" t="s">
        <v>443</v>
      </c>
      <c r="J360"/>
      <c r="K360"/>
      <c r="L360"/>
    </row>
    <row r="361" spans="1:13">
      <c r="A361" s="64"/>
      <c r="B361" s="290"/>
      <c r="C361" s="336"/>
      <c r="D361" s="246"/>
      <c r="E361" s="64"/>
      <c r="F361" s="290"/>
      <c r="G361" s="336"/>
      <c r="H361" s="114"/>
      <c r="I361" s="7">
        <f xml:space="preserve"> (F364 / 22)</f>
        <v>0.85909090909090902</v>
      </c>
      <c r="J361"/>
      <c r="K361"/>
      <c r="L361"/>
    </row>
    <row r="362" spans="1:13">
      <c r="A362" s="300"/>
      <c r="B362" s="290"/>
      <c r="C362" s="336"/>
      <c r="D362" s="246"/>
      <c r="E362" s="64"/>
      <c r="F362" s="290"/>
      <c r="G362" s="336"/>
      <c r="H362" s="114"/>
      <c r="J362"/>
      <c r="K362"/>
      <c r="L362"/>
    </row>
    <row r="363" spans="1:13" ht="15.75" thickBot="1">
      <c r="A363" s="374"/>
      <c r="B363" s="291"/>
      <c r="C363" s="338"/>
      <c r="D363" s="375"/>
      <c r="E363" s="185"/>
      <c r="F363" s="291"/>
      <c r="G363" s="338"/>
      <c r="H363" s="102"/>
      <c r="I363" s="298" t="s">
        <v>54</v>
      </c>
      <c r="J363"/>
      <c r="K363"/>
      <c r="L363"/>
    </row>
    <row r="364" spans="1:13" ht="21.75" thickBot="1">
      <c r="A364" s="270" t="s">
        <v>467</v>
      </c>
      <c r="B364" s="292">
        <f>SUM(B347:B363)</f>
        <v>5.1000000000000005</v>
      </c>
      <c r="C364" s="273" t="s">
        <v>466</v>
      </c>
      <c r="D364" s="295" t="s">
        <v>482</v>
      </c>
      <c r="E364" s="270" t="s">
        <v>467</v>
      </c>
      <c r="F364" s="292">
        <f>SUM(F347:F363)</f>
        <v>18.899999999999999</v>
      </c>
      <c r="G364" s="273" t="s">
        <v>466</v>
      </c>
      <c r="H364" s="295" t="s">
        <v>483</v>
      </c>
      <c r="I364" s="296">
        <f>24 - (B364+F364)</f>
        <v>0</v>
      </c>
      <c r="J364"/>
      <c r="K364"/>
      <c r="L364"/>
    </row>
    <row r="365" spans="1:13" ht="15" customHeight="1" thickBot="1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</row>
    <row r="366" spans="1:13" ht="24" thickBot="1">
      <c r="A366" s="445">
        <v>45670</v>
      </c>
      <c r="B366" s="446"/>
      <c r="C366" s="446"/>
      <c r="D366" s="446"/>
      <c r="E366" s="446"/>
      <c r="F366" s="446"/>
      <c r="G366" s="446"/>
      <c r="H366" s="447"/>
      <c r="I366" s="240">
        <f>I367/260</f>
        <v>0.60769230769230764</v>
      </c>
      <c r="J366"/>
      <c r="K366"/>
      <c r="L366"/>
    </row>
    <row r="367" spans="1:13" ht="30" customHeight="1" thickBot="1">
      <c r="A367" s="448" t="s">
        <v>407</v>
      </c>
      <c r="B367" s="449"/>
      <c r="C367" s="449"/>
      <c r="D367" s="450"/>
      <c r="E367" s="451" t="s">
        <v>408</v>
      </c>
      <c r="F367" s="452"/>
      <c r="G367" s="452"/>
      <c r="H367" s="453"/>
      <c r="I367" s="75">
        <f>SUM(B369:B382,D369:D382,F369:F382,H369:H382)</f>
        <v>158</v>
      </c>
      <c r="J367" s="243" t="s">
        <v>580</v>
      </c>
      <c r="K367"/>
      <c r="L367"/>
    </row>
    <row r="368" spans="1:13" ht="15" customHeight="1" thickBot="1">
      <c r="A368" s="234" t="s">
        <v>0</v>
      </c>
      <c r="B368" s="235" t="s">
        <v>77</v>
      </c>
      <c r="C368" s="235" t="s">
        <v>1</v>
      </c>
      <c r="D368" s="236" t="s">
        <v>77</v>
      </c>
      <c r="E368" s="231" t="s">
        <v>71</v>
      </c>
      <c r="F368" s="229" t="s">
        <v>77</v>
      </c>
      <c r="G368" s="229" t="s">
        <v>87</v>
      </c>
      <c r="H368" s="230" t="s">
        <v>77</v>
      </c>
      <c r="J368" s="342" t="s">
        <v>543</v>
      </c>
      <c r="K368" s="418"/>
      <c r="L368"/>
    </row>
    <row r="369" spans="1:12" ht="16.5" thickBot="1">
      <c r="A369" s="40" t="s">
        <v>510</v>
      </c>
      <c r="B369" s="41">
        <v>0</v>
      </c>
      <c r="C369" s="41" t="s">
        <v>420</v>
      </c>
      <c r="D369" s="237">
        <v>4</v>
      </c>
      <c r="E369" s="334" t="s">
        <v>531</v>
      </c>
      <c r="F369" s="335">
        <v>3</v>
      </c>
      <c r="G369" s="41" t="s">
        <v>3</v>
      </c>
      <c r="H369" s="113">
        <v>3</v>
      </c>
      <c r="J369" s="342" t="s">
        <v>544</v>
      </c>
      <c r="K369" s="91"/>
      <c r="L369"/>
    </row>
    <row r="370" spans="1:12" ht="45" customHeight="1">
      <c r="A370" s="2" t="s">
        <v>410</v>
      </c>
      <c r="B370" s="337">
        <v>4</v>
      </c>
      <c r="C370" s="337" t="s">
        <v>421</v>
      </c>
      <c r="D370" s="238">
        <v>4</v>
      </c>
      <c r="E370" s="233" t="s">
        <v>8</v>
      </c>
      <c r="F370" s="336">
        <v>3</v>
      </c>
      <c r="G370" s="337" t="s">
        <v>4</v>
      </c>
      <c r="H370" s="114">
        <v>3</v>
      </c>
      <c r="J370" s="342" t="s">
        <v>545</v>
      </c>
      <c r="K370" s="91"/>
      <c r="L370"/>
    </row>
    <row r="371" spans="1:12" ht="31.5">
      <c r="A371" s="2" t="s">
        <v>115</v>
      </c>
      <c r="B371" s="337">
        <v>4</v>
      </c>
      <c r="C371" s="337" t="s">
        <v>423</v>
      </c>
      <c r="D371" s="238">
        <v>3</v>
      </c>
      <c r="E371" s="334" t="s">
        <v>9</v>
      </c>
      <c r="F371" s="336">
        <v>4</v>
      </c>
      <c r="G371" s="337" t="s">
        <v>5</v>
      </c>
      <c r="H371" s="114">
        <v>3</v>
      </c>
      <c r="J371" s="343" t="s">
        <v>546</v>
      </c>
      <c r="K371" s="91"/>
      <c r="L371"/>
    </row>
    <row r="372" spans="1:12" ht="45" customHeight="1">
      <c r="A372" s="2" t="s">
        <v>413</v>
      </c>
      <c r="B372" s="337">
        <v>4</v>
      </c>
      <c r="C372" s="337" t="s">
        <v>2</v>
      </c>
      <c r="D372" s="238">
        <v>1</v>
      </c>
      <c r="E372" s="334" t="s">
        <v>495</v>
      </c>
      <c r="F372" s="336">
        <v>4</v>
      </c>
      <c r="G372" s="337" t="s">
        <v>6</v>
      </c>
      <c r="H372" s="114">
        <v>2</v>
      </c>
      <c r="J372" s="342" t="s">
        <v>547</v>
      </c>
      <c r="K372" s="91"/>
      <c r="L372"/>
    </row>
    <row r="373" spans="1:12" ht="15.75">
      <c r="A373" s="2" t="s">
        <v>422</v>
      </c>
      <c r="B373" s="337">
        <v>3</v>
      </c>
      <c r="C373" s="337" t="s">
        <v>424</v>
      </c>
      <c r="D373" s="238">
        <v>1</v>
      </c>
      <c r="E373" s="334" t="s">
        <v>414</v>
      </c>
      <c r="F373" s="336">
        <v>4</v>
      </c>
      <c r="G373" s="337" t="s">
        <v>429</v>
      </c>
      <c r="H373" s="114">
        <v>4</v>
      </c>
      <c r="J373" s="342" t="s">
        <v>579</v>
      </c>
      <c r="K373" s="91"/>
      <c r="L373"/>
    </row>
    <row r="374" spans="1:12" ht="15.75">
      <c r="A374" s="2" t="s">
        <v>73</v>
      </c>
      <c r="B374" s="337">
        <v>4</v>
      </c>
      <c r="C374" s="337" t="s">
        <v>428</v>
      </c>
      <c r="D374" s="238">
        <v>2</v>
      </c>
      <c r="E374" s="334" t="s">
        <v>415</v>
      </c>
      <c r="F374" s="336">
        <v>4</v>
      </c>
      <c r="G374" s="337" t="s">
        <v>7</v>
      </c>
      <c r="H374" s="114">
        <v>4</v>
      </c>
      <c r="J374" s="342" t="s">
        <v>1088</v>
      </c>
      <c r="K374" s="418"/>
      <c r="L374"/>
    </row>
    <row r="375" spans="1:12" ht="15.75">
      <c r="A375" s="2" t="s">
        <v>411</v>
      </c>
      <c r="B375" s="337">
        <v>4</v>
      </c>
      <c r="C375" s="337" t="s">
        <v>244</v>
      </c>
      <c r="D375" s="238">
        <v>3</v>
      </c>
      <c r="E375" s="334" t="s">
        <v>416</v>
      </c>
      <c r="F375" s="336">
        <v>2</v>
      </c>
      <c r="G375" s="337" t="s">
        <v>430</v>
      </c>
      <c r="H375" s="114">
        <v>4</v>
      </c>
      <c r="J375" s="342" t="s">
        <v>1089</v>
      </c>
      <c r="K375" s="91"/>
      <c r="L375"/>
    </row>
    <row r="376" spans="1:12">
      <c r="A376" s="2" t="s">
        <v>532</v>
      </c>
      <c r="B376" s="337">
        <v>0</v>
      </c>
      <c r="C376" s="337" t="s">
        <v>474</v>
      </c>
      <c r="D376" s="238">
        <v>3</v>
      </c>
      <c r="E376" s="334" t="s">
        <v>417</v>
      </c>
      <c r="F376" s="336">
        <v>2</v>
      </c>
      <c r="G376" s="337" t="s">
        <v>431</v>
      </c>
      <c r="H376" s="114">
        <v>4</v>
      </c>
      <c r="J376" s="346" t="s">
        <v>11</v>
      </c>
      <c r="K376"/>
      <c r="L376"/>
    </row>
    <row r="377" spans="1:12">
      <c r="A377" s="2" t="s">
        <v>75</v>
      </c>
      <c r="B377" s="337">
        <v>2</v>
      </c>
      <c r="C377" s="337" t="s">
        <v>425</v>
      </c>
      <c r="D377" s="238">
        <v>2</v>
      </c>
      <c r="E377" s="2" t="s">
        <v>72</v>
      </c>
      <c r="F377" s="336">
        <v>4</v>
      </c>
      <c r="G377" s="337" t="s">
        <v>432</v>
      </c>
      <c r="H377" s="114">
        <v>4</v>
      </c>
      <c r="J377" s="346" t="s">
        <v>12</v>
      </c>
      <c r="K377"/>
      <c r="L377"/>
    </row>
    <row r="378" spans="1:12" ht="30" customHeight="1">
      <c r="A378" s="2" t="s">
        <v>409</v>
      </c>
      <c r="B378" s="337">
        <v>5</v>
      </c>
      <c r="C378" s="337" t="s">
        <v>426</v>
      </c>
      <c r="D378" s="238">
        <v>4</v>
      </c>
      <c r="E378" s="334" t="s">
        <v>100</v>
      </c>
      <c r="F378" s="336">
        <v>5</v>
      </c>
      <c r="G378" s="337" t="s">
        <v>433</v>
      </c>
      <c r="H378" s="114">
        <v>4</v>
      </c>
      <c r="J378" s="346" t="s">
        <v>76</v>
      </c>
      <c r="K378"/>
      <c r="L378"/>
    </row>
    <row r="379" spans="1:12" ht="15" customHeight="1">
      <c r="A379" s="2" t="s">
        <v>412</v>
      </c>
      <c r="B379" s="43">
        <v>3</v>
      </c>
      <c r="C379" s="337" t="s">
        <v>427</v>
      </c>
      <c r="D379" s="238">
        <v>2</v>
      </c>
      <c r="E379" s="2" t="s">
        <v>14</v>
      </c>
      <c r="F379" s="336">
        <v>5</v>
      </c>
      <c r="G379" s="337" t="s">
        <v>471</v>
      </c>
      <c r="H379" s="114">
        <v>2</v>
      </c>
      <c r="J379" s="346" t="s">
        <v>13</v>
      </c>
      <c r="K379"/>
      <c r="L379"/>
    </row>
    <row r="380" spans="1:12" ht="15.75" thickBot="1">
      <c r="A380" s="300" t="s">
        <v>418</v>
      </c>
      <c r="B380" s="43">
        <v>3</v>
      </c>
      <c r="C380" s="337" t="s">
        <v>435</v>
      </c>
      <c r="D380" s="239">
        <v>2</v>
      </c>
      <c r="E380" s="250" t="s">
        <v>419</v>
      </c>
      <c r="F380" s="336">
        <v>2</v>
      </c>
      <c r="G380" s="337" t="s">
        <v>434</v>
      </c>
      <c r="H380" s="232">
        <v>1</v>
      </c>
      <c r="J380" s="347" t="s">
        <v>74</v>
      </c>
      <c r="K380"/>
      <c r="L380"/>
    </row>
    <row r="381" spans="1:12" ht="30" customHeight="1" thickBot="1">
      <c r="A381" s="2" t="s">
        <v>436</v>
      </c>
      <c r="B381" s="43">
        <v>3</v>
      </c>
      <c r="C381" s="301" t="s">
        <v>439</v>
      </c>
      <c r="D381" s="239">
        <v>2</v>
      </c>
      <c r="E381" s="334"/>
      <c r="F381" s="232" t="s">
        <v>88</v>
      </c>
      <c r="G381" s="337"/>
      <c r="H381" s="232" t="s">
        <v>88</v>
      </c>
      <c r="J381" s="348" t="s">
        <v>91</v>
      </c>
      <c r="K381"/>
      <c r="L381"/>
    </row>
    <row r="382" spans="1:12" ht="15" customHeight="1" thickBot="1">
      <c r="A382" s="3" t="s">
        <v>438</v>
      </c>
      <c r="B382" s="44">
        <v>4</v>
      </c>
      <c r="C382" s="4" t="s">
        <v>437</v>
      </c>
      <c r="D382" s="232">
        <v>2</v>
      </c>
      <c r="E382" s="251"/>
      <c r="F382" s="44" t="s">
        <v>88</v>
      </c>
      <c r="G382" s="4"/>
      <c r="H382" s="232" t="s">
        <v>88</v>
      </c>
      <c r="K382" s="76"/>
    </row>
    <row r="383" spans="1:12" ht="15.75" thickBot="1">
      <c r="A383"/>
      <c r="B383"/>
      <c r="C383"/>
      <c r="D383"/>
      <c r="E383"/>
      <c r="F383"/>
      <c r="G383"/>
      <c r="H383"/>
      <c r="J383"/>
      <c r="K383"/>
      <c r="L383"/>
    </row>
    <row r="384" spans="1:12" ht="45" customHeight="1" thickBot="1">
      <c r="A384" s="454" t="s">
        <v>441</v>
      </c>
      <c r="B384" s="455"/>
      <c r="C384" s="455"/>
      <c r="D384" s="455"/>
      <c r="E384" s="455"/>
      <c r="F384" s="455"/>
      <c r="G384" s="455"/>
      <c r="H384" s="456"/>
      <c r="J384"/>
      <c r="K384"/>
      <c r="L384"/>
    </row>
    <row r="385" spans="1:12" ht="19.5" thickBot="1">
      <c r="A385" s="457" t="s">
        <v>442</v>
      </c>
      <c r="B385" s="458"/>
      <c r="C385" s="458"/>
      <c r="D385" s="459"/>
      <c r="E385" s="460" t="s">
        <v>443</v>
      </c>
      <c r="F385" s="461"/>
      <c r="G385" s="461"/>
      <c r="H385" s="462"/>
      <c r="J385" s="243" t="s">
        <v>580</v>
      </c>
      <c r="K385"/>
      <c r="L385"/>
    </row>
    <row r="386" spans="1:12" ht="45" customHeight="1">
      <c r="A386" s="263" t="s">
        <v>442</v>
      </c>
      <c r="B386" s="264" t="s">
        <v>494</v>
      </c>
      <c r="C386" s="264" t="s">
        <v>462</v>
      </c>
      <c r="D386" s="265" t="s">
        <v>463</v>
      </c>
      <c r="E386" s="370" t="s">
        <v>456</v>
      </c>
      <c r="F386" s="371" t="s">
        <v>494</v>
      </c>
      <c r="G386" s="371" t="s">
        <v>462</v>
      </c>
      <c r="H386" s="372" t="s">
        <v>463</v>
      </c>
      <c r="J386" s="342" t="s">
        <v>571</v>
      </c>
      <c r="K386" s="91"/>
      <c r="L386"/>
    </row>
    <row r="387" spans="1:12" ht="15.75">
      <c r="A387" s="64" t="s">
        <v>469</v>
      </c>
      <c r="B387" s="290">
        <v>1</v>
      </c>
      <c r="C387" s="336" t="s">
        <v>485</v>
      </c>
      <c r="D387" s="272"/>
      <c r="E387" s="64" t="s">
        <v>500</v>
      </c>
      <c r="F387" s="290">
        <v>3</v>
      </c>
      <c r="G387" s="336" t="s">
        <v>514</v>
      </c>
      <c r="H387" s="271"/>
      <c r="J387" s="342" t="s">
        <v>534</v>
      </c>
      <c r="K387" s="91"/>
      <c r="L387"/>
    </row>
    <row r="388" spans="1:12" ht="15.75">
      <c r="A388" s="64" t="s">
        <v>453</v>
      </c>
      <c r="B388" s="290">
        <v>1.5</v>
      </c>
      <c r="C388" s="336" t="s">
        <v>468</v>
      </c>
      <c r="D388" s="271"/>
      <c r="E388" s="64" t="s">
        <v>459</v>
      </c>
      <c r="F388" s="290">
        <v>0</v>
      </c>
      <c r="G388" s="336" t="s">
        <v>514</v>
      </c>
      <c r="H388" s="271"/>
      <c r="J388" s="342" t="s">
        <v>576</v>
      </c>
      <c r="K388" s="418"/>
      <c r="L388"/>
    </row>
    <row r="389" spans="1:12" ht="15.75">
      <c r="A389" s="64" t="s">
        <v>477</v>
      </c>
      <c r="B389" s="290">
        <v>0.5</v>
      </c>
      <c r="C389" s="336" t="s">
        <v>487</v>
      </c>
      <c r="D389" s="272"/>
      <c r="E389" s="64" t="s">
        <v>533</v>
      </c>
      <c r="F389" s="290">
        <v>0</v>
      </c>
      <c r="G389" s="336" t="s">
        <v>496</v>
      </c>
      <c r="H389" s="271"/>
      <c r="J389" s="342" t="s">
        <v>536</v>
      </c>
      <c r="K389" s="418"/>
      <c r="L389"/>
    </row>
    <row r="390" spans="1:12" ht="15.75">
      <c r="A390" s="64" t="s">
        <v>476</v>
      </c>
      <c r="B390" s="290">
        <v>0.2</v>
      </c>
      <c r="C390" s="336" t="s">
        <v>488</v>
      </c>
      <c r="D390" s="272"/>
      <c r="E390" s="64" t="s">
        <v>460</v>
      </c>
      <c r="F390" s="290">
        <v>0</v>
      </c>
      <c r="G390" s="336" t="s">
        <v>465</v>
      </c>
      <c r="H390" s="272"/>
      <c r="J390" s="342" t="s">
        <v>577</v>
      </c>
      <c r="K390" s="91"/>
      <c r="L390"/>
    </row>
    <row r="391" spans="1:12" ht="15.75">
      <c r="A391" s="64" t="s">
        <v>454</v>
      </c>
      <c r="B391" s="290">
        <v>0.2</v>
      </c>
      <c r="C391" s="336" t="s">
        <v>489</v>
      </c>
      <c r="D391" s="271"/>
      <c r="E391" s="64" t="s">
        <v>479</v>
      </c>
      <c r="F391" s="290">
        <v>5.5</v>
      </c>
      <c r="G391" s="336" t="s">
        <v>464</v>
      </c>
      <c r="H391" s="272"/>
      <c r="J391" s="342" t="s">
        <v>538</v>
      </c>
      <c r="K391" s="91"/>
      <c r="L391"/>
    </row>
    <row r="392" spans="1:12" ht="30" customHeight="1">
      <c r="A392" s="64" t="s">
        <v>475</v>
      </c>
      <c r="B392" s="290">
        <v>0.2</v>
      </c>
      <c r="C392" s="336" t="s">
        <v>490</v>
      </c>
      <c r="D392" s="272"/>
      <c r="E392" s="64" t="s">
        <v>480</v>
      </c>
      <c r="F392" s="290">
        <v>0.2</v>
      </c>
      <c r="G392" s="336" t="s">
        <v>497</v>
      </c>
      <c r="H392" s="272"/>
      <c r="J392" s="342" t="s">
        <v>540</v>
      </c>
      <c r="K392" s="91"/>
      <c r="L392"/>
    </row>
    <row r="393" spans="1:12" ht="15" customHeight="1">
      <c r="A393" s="64" t="s">
        <v>458</v>
      </c>
      <c r="B393" s="290">
        <v>0.5</v>
      </c>
      <c r="C393" s="336" t="s">
        <v>512</v>
      </c>
      <c r="D393" s="272"/>
      <c r="E393" s="64" t="s">
        <v>461</v>
      </c>
      <c r="F393" s="290">
        <v>0.5</v>
      </c>
      <c r="G393" s="336" t="s">
        <v>67</v>
      </c>
      <c r="H393" s="271"/>
      <c r="J393" s="342" t="s">
        <v>541</v>
      </c>
      <c r="K393" s="418"/>
      <c r="L393"/>
    </row>
    <row r="394" spans="1:12" ht="31.5">
      <c r="A394" s="64" t="s">
        <v>455</v>
      </c>
      <c r="B394" s="290">
        <v>0.5</v>
      </c>
      <c r="C394" s="336" t="s">
        <v>513</v>
      </c>
      <c r="D394" s="272"/>
      <c r="E394" s="64" t="s">
        <v>472</v>
      </c>
      <c r="F394" s="290">
        <v>0</v>
      </c>
      <c r="G394" s="336" t="s">
        <v>515</v>
      </c>
      <c r="H394" s="272"/>
      <c r="J394" s="343" t="s">
        <v>542</v>
      </c>
      <c r="K394" s="418"/>
      <c r="L394"/>
    </row>
    <row r="395" spans="1:12" ht="30" customHeight="1">
      <c r="A395" s="64" t="s">
        <v>457</v>
      </c>
      <c r="B395" s="290">
        <v>0.5</v>
      </c>
      <c r="C395" s="336" t="s">
        <v>491</v>
      </c>
      <c r="D395" s="272"/>
      <c r="E395" s="64" t="s">
        <v>473</v>
      </c>
      <c r="F395" s="290">
        <v>0</v>
      </c>
      <c r="G395" s="336" t="s">
        <v>515</v>
      </c>
      <c r="H395" s="271"/>
      <c r="J395" s="343" t="s">
        <v>570</v>
      </c>
      <c r="K395" s="91"/>
      <c r="L395"/>
    </row>
    <row r="396" spans="1:12" ht="15" customHeight="1">
      <c r="A396" s="64" t="s">
        <v>486</v>
      </c>
      <c r="B396" s="290">
        <v>0.4</v>
      </c>
      <c r="C396" s="336" t="s">
        <v>491</v>
      </c>
      <c r="D396" s="272"/>
      <c r="E396" s="373" t="s">
        <v>481</v>
      </c>
      <c r="F396" s="290">
        <v>0.3</v>
      </c>
      <c r="G396" s="336" t="s">
        <v>67</v>
      </c>
      <c r="H396" s="271"/>
      <c r="J396" s="342" t="s">
        <v>572</v>
      </c>
      <c r="K396" s="91"/>
      <c r="L396"/>
    </row>
    <row r="397" spans="1:12" ht="31.5">
      <c r="A397" s="300"/>
      <c r="B397" s="301"/>
      <c r="C397" s="336"/>
      <c r="D397" s="246"/>
      <c r="E397" s="64" t="s">
        <v>478</v>
      </c>
      <c r="F397" s="290">
        <v>5</v>
      </c>
      <c r="G397" s="336" t="s">
        <v>498</v>
      </c>
      <c r="H397" s="271"/>
      <c r="J397" s="343" t="s">
        <v>578</v>
      </c>
      <c r="K397" s="418"/>
      <c r="L397"/>
    </row>
    <row r="398" spans="1:12" ht="15.75">
      <c r="A398" s="2"/>
      <c r="B398" s="337"/>
      <c r="C398" s="337"/>
      <c r="D398" s="246"/>
      <c r="E398" s="64" t="s">
        <v>492</v>
      </c>
      <c r="F398" s="290">
        <v>1</v>
      </c>
      <c r="G398" s="336" t="s">
        <v>67</v>
      </c>
      <c r="H398" s="271"/>
      <c r="J398" s="343" t="s">
        <v>585</v>
      </c>
      <c r="K398" s="418"/>
      <c r="L398"/>
    </row>
    <row r="399" spans="1:12" ht="15.75" thickBot="1">
      <c r="A399" s="2"/>
      <c r="B399" s="290"/>
      <c r="C399" s="336"/>
      <c r="D399" s="246"/>
      <c r="E399" s="64" t="s">
        <v>484</v>
      </c>
      <c r="F399" s="290">
        <v>3</v>
      </c>
      <c r="G399" s="336" t="s">
        <v>499</v>
      </c>
      <c r="H399" s="271"/>
      <c r="J399" s="345"/>
      <c r="K399" s="418"/>
      <c r="L399"/>
    </row>
    <row r="400" spans="1:12" ht="45" customHeight="1">
      <c r="A400" s="2"/>
      <c r="B400" s="290"/>
      <c r="C400" s="336"/>
      <c r="D400" s="246"/>
      <c r="E400" s="64" t="s">
        <v>511</v>
      </c>
      <c r="F400" s="290">
        <v>0</v>
      </c>
      <c r="G400" s="336" t="s">
        <v>493</v>
      </c>
      <c r="H400" s="271"/>
      <c r="I400" s="419" t="s">
        <v>443</v>
      </c>
      <c r="J400"/>
      <c r="K400"/>
      <c r="L400"/>
    </row>
    <row r="401" spans="1:13">
      <c r="A401" s="64"/>
      <c r="B401" s="290"/>
      <c r="C401" s="336"/>
      <c r="D401" s="246"/>
      <c r="E401" s="64"/>
      <c r="F401" s="290"/>
      <c r="G401" s="336"/>
      <c r="H401" s="114"/>
      <c r="I401" s="7">
        <f xml:space="preserve"> (F404 / 23)</f>
        <v>0.80434782608695654</v>
      </c>
      <c r="J401"/>
      <c r="K401"/>
      <c r="L401"/>
    </row>
    <row r="402" spans="1:13">
      <c r="A402" s="300"/>
      <c r="B402" s="290"/>
      <c r="C402" s="336"/>
      <c r="D402" s="246"/>
      <c r="E402" s="64"/>
      <c r="F402" s="290"/>
      <c r="G402" s="336"/>
      <c r="H402" s="114"/>
      <c r="J402"/>
      <c r="K402"/>
      <c r="L402"/>
    </row>
    <row r="403" spans="1:13" ht="15.75" thickBot="1">
      <c r="A403" s="374"/>
      <c r="B403" s="291"/>
      <c r="C403" s="338"/>
      <c r="D403" s="375"/>
      <c r="E403" s="185"/>
      <c r="F403" s="291"/>
      <c r="G403" s="338"/>
      <c r="H403" s="102"/>
      <c r="I403" s="298" t="s">
        <v>54</v>
      </c>
      <c r="J403"/>
      <c r="K403"/>
      <c r="L403"/>
    </row>
    <row r="404" spans="1:13" ht="21.75" thickBot="1">
      <c r="A404" s="270" t="s">
        <v>467</v>
      </c>
      <c r="B404" s="292">
        <f>SUM(B387:B403)</f>
        <v>5.5000000000000009</v>
      </c>
      <c r="C404" s="273" t="s">
        <v>466</v>
      </c>
      <c r="D404" s="295" t="s">
        <v>1091</v>
      </c>
      <c r="E404" s="270" t="s">
        <v>467</v>
      </c>
      <c r="F404" s="292">
        <f>SUM(F387:F403)</f>
        <v>18.5</v>
      </c>
      <c r="G404" s="273" t="s">
        <v>466</v>
      </c>
      <c r="H404" s="295" t="s">
        <v>1092</v>
      </c>
      <c r="I404" s="296">
        <f>24 - (B404+F404)</f>
        <v>0</v>
      </c>
      <c r="J404"/>
      <c r="K404"/>
      <c r="L404"/>
    </row>
    <row r="405" spans="1:13" ht="15.75" thickBot="1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</row>
    <row r="406" spans="1:13" ht="24" thickBot="1">
      <c r="A406" s="445">
        <v>45671</v>
      </c>
      <c r="B406" s="446"/>
      <c r="C406" s="446"/>
      <c r="D406" s="446"/>
      <c r="E406" s="446"/>
      <c r="F406" s="446"/>
      <c r="G406" s="446"/>
      <c r="H406" s="447"/>
      <c r="I406" s="240">
        <f>I407/260</f>
        <v>0.62307692307692308</v>
      </c>
      <c r="J406"/>
      <c r="K406"/>
      <c r="L406"/>
    </row>
    <row r="407" spans="1:13" ht="30" customHeight="1" thickBot="1">
      <c r="A407" s="448" t="s">
        <v>407</v>
      </c>
      <c r="B407" s="449"/>
      <c r="C407" s="449"/>
      <c r="D407" s="450"/>
      <c r="E407" s="451" t="s">
        <v>408</v>
      </c>
      <c r="F407" s="452"/>
      <c r="G407" s="452"/>
      <c r="H407" s="453"/>
      <c r="I407" s="75">
        <f>SUM(B409:B422,D409:D422,F409:F422,H409:H422)</f>
        <v>162</v>
      </c>
      <c r="J407" s="243" t="s">
        <v>580</v>
      </c>
      <c r="K407"/>
      <c r="L407"/>
    </row>
    <row r="408" spans="1:13" ht="15" customHeight="1" thickBot="1">
      <c r="A408" s="234" t="s">
        <v>0</v>
      </c>
      <c r="B408" s="235" t="s">
        <v>77</v>
      </c>
      <c r="C408" s="235" t="s">
        <v>1</v>
      </c>
      <c r="D408" s="236" t="s">
        <v>77</v>
      </c>
      <c r="E408" s="231" t="s">
        <v>71</v>
      </c>
      <c r="F408" s="229" t="s">
        <v>77</v>
      </c>
      <c r="G408" s="229" t="s">
        <v>87</v>
      </c>
      <c r="H408" s="230" t="s">
        <v>77</v>
      </c>
      <c r="J408" s="342" t="s">
        <v>543</v>
      </c>
      <c r="K408" s="418"/>
      <c r="L408"/>
    </row>
    <row r="409" spans="1:13" ht="16.5" thickBot="1">
      <c r="A409" s="40" t="s">
        <v>510</v>
      </c>
      <c r="B409" s="41">
        <v>3</v>
      </c>
      <c r="C409" s="41" t="s">
        <v>420</v>
      </c>
      <c r="D409" s="237">
        <v>4</v>
      </c>
      <c r="E409" s="334" t="s">
        <v>531</v>
      </c>
      <c r="F409" s="335">
        <v>3</v>
      </c>
      <c r="G409" s="41" t="s">
        <v>3</v>
      </c>
      <c r="H409" s="113">
        <v>3</v>
      </c>
      <c r="J409" s="342" t="s">
        <v>544</v>
      </c>
      <c r="K409" s="91"/>
      <c r="L409"/>
    </row>
    <row r="410" spans="1:13" ht="30" customHeight="1">
      <c r="A410" s="2" t="s">
        <v>410</v>
      </c>
      <c r="B410" s="337">
        <v>4</v>
      </c>
      <c r="C410" s="337" t="s">
        <v>421</v>
      </c>
      <c r="D410" s="238">
        <v>4</v>
      </c>
      <c r="E410" s="233" t="s">
        <v>8</v>
      </c>
      <c r="F410" s="336">
        <v>3</v>
      </c>
      <c r="G410" s="337" t="s">
        <v>4</v>
      </c>
      <c r="H410" s="114">
        <v>3</v>
      </c>
      <c r="J410" s="342" t="s">
        <v>545</v>
      </c>
      <c r="K410" s="91"/>
      <c r="L410"/>
    </row>
    <row r="411" spans="1:13" ht="15" customHeight="1">
      <c r="A411" s="2" t="s">
        <v>115</v>
      </c>
      <c r="B411" s="337">
        <v>4</v>
      </c>
      <c r="C411" s="337" t="s">
        <v>423</v>
      </c>
      <c r="D411" s="238">
        <v>3</v>
      </c>
      <c r="E411" s="334" t="s">
        <v>9</v>
      </c>
      <c r="F411" s="336">
        <v>4</v>
      </c>
      <c r="G411" s="337" t="s">
        <v>5</v>
      </c>
      <c r="H411" s="114">
        <v>3</v>
      </c>
      <c r="J411" s="343" t="s">
        <v>546</v>
      </c>
      <c r="K411" s="91"/>
      <c r="L411"/>
    </row>
    <row r="412" spans="1:13" ht="15.75">
      <c r="A412" s="2" t="s">
        <v>413</v>
      </c>
      <c r="B412" s="337">
        <v>4</v>
      </c>
      <c r="C412" s="337" t="s">
        <v>2</v>
      </c>
      <c r="D412" s="238">
        <v>1</v>
      </c>
      <c r="E412" s="334" t="s">
        <v>495</v>
      </c>
      <c r="F412" s="336">
        <v>4</v>
      </c>
      <c r="G412" s="337" t="s">
        <v>6</v>
      </c>
      <c r="H412" s="114">
        <v>2</v>
      </c>
      <c r="J412" s="342" t="s">
        <v>547</v>
      </c>
      <c r="K412" s="91"/>
      <c r="L412"/>
    </row>
    <row r="413" spans="1:13" ht="45" customHeight="1">
      <c r="A413" s="2" t="s">
        <v>422</v>
      </c>
      <c r="B413" s="337">
        <v>3</v>
      </c>
      <c r="C413" s="337" t="s">
        <v>424</v>
      </c>
      <c r="D413" s="238">
        <v>1</v>
      </c>
      <c r="E413" s="334" t="s">
        <v>414</v>
      </c>
      <c r="F413" s="336">
        <v>4</v>
      </c>
      <c r="G413" s="337" t="s">
        <v>429</v>
      </c>
      <c r="H413" s="114">
        <v>4</v>
      </c>
      <c r="J413" s="342" t="s">
        <v>579</v>
      </c>
      <c r="K413" s="91"/>
      <c r="L413"/>
    </row>
    <row r="414" spans="1:13" ht="15.75">
      <c r="A414" s="2" t="s">
        <v>73</v>
      </c>
      <c r="B414" s="337">
        <v>4</v>
      </c>
      <c r="C414" s="337" t="s">
        <v>428</v>
      </c>
      <c r="D414" s="238">
        <v>2</v>
      </c>
      <c r="E414" s="334" t="s">
        <v>415</v>
      </c>
      <c r="F414" s="336">
        <v>4</v>
      </c>
      <c r="G414" s="337" t="s">
        <v>7</v>
      </c>
      <c r="H414" s="114">
        <v>4</v>
      </c>
      <c r="J414" s="342" t="s">
        <v>1088</v>
      </c>
      <c r="K414" s="418"/>
      <c r="L414"/>
    </row>
    <row r="415" spans="1:13" ht="15.75">
      <c r="A415" s="2" t="s">
        <v>411</v>
      </c>
      <c r="B415" s="337">
        <v>4</v>
      </c>
      <c r="C415" s="337" t="s">
        <v>244</v>
      </c>
      <c r="D415" s="238">
        <v>3</v>
      </c>
      <c r="E415" s="334" t="s">
        <v>416</v>
      </c>
      <c r="F415" s="336">
        <v>3</v>
      </c>
      <c r="G415" s="337" t="s">
        <v>430</v>
      </c>
      <c r="H415" s="114">
        <v>4</v>
      </c>
      <c r="J415" s="342" t="s">
        <v>1089</v>
      </c>
      <c r="K415" s="91"/>
      <c r="L415"/>
    </row>
    <row r="416" spans="1:13">
      <c r="A416" s="2" t="s">
        <v>532</v>
      </c>
      <c r="B416" s="337">
        <v>0</v>
      </c>
      <c r="C416" s="337" t="s">
        <v>474</v>
      </c>
      <c r="D416" s="238">
        <v>3</v>
      </c>
      <c r="E416" s="334" t="s">
        <v>417</v>
      </c>
      <c r="F416" s="336">
        <v>2</v>
      </c>
      <c r="G416" s="337" t="s">
        <v>431</v>
      </c>
      <c r="H416" s="114">
        <v>4</v>
      </c>
      <c r="J416" s="346" t="s">
        <v>11</v>
      </c>
      <c r="K416"/>
      <c r="L416"/>
    </row>
    <row r="417" spans="1:12">
      <c r="A417" s="2" t="s">
        <v>75</v>
      </c>
      <c r="B417" s="337">
        <v>2</v>
      </c>
      <c r="C417" s="337" t="s">
        <v>425</v>
      </c>
      <c r="D417" s="238">
        <v>2</v>
      </c>
      <c r="E417" s="2" t="s">
        <v>72</v>
      </c>
      <c r="F417" s="336">
        <v>4</v>
      </c>
      <c r="G417" s="337" t="s">
        <v>432</v>
      </c>
      <c r="H417" s="114">
        <v>4</v>
      </c>
      <c r="J417" s="346" t="s">
        <v>12</v>
      </c>
      <c r="K417"/>
      <c r="L417"/>
    </row>
    <row r="418" spans="1:12" ht="30">
      <c r="A418" s="2" t="s">
        <v>409</v>
      </c>
      <c r="B418" s="337">
        <v>5</v>
      </c>
      <c r="C418" s="337" t="s">
        <v>426</v>
      </c>
      <c r="D418" s="238">
        <v>4</v>
      </c>
      <c r="E418" s="334" t="s">
        <v>100</v>
      </c>
      <c r="F418" s="336">
        <v>5</v>
      </c>
      <c r="G418" s="337" t="s">
        <v>433</v>
      </c>
      <c r="H418" s="114">
        <v>4</v>
      </c>
      <c r="J418" s="346" t="s">
        <v>76</v>
      </c>
      <c r="K418"/>
      <c r="L418"/>
    </row>
    <row r="419" spans="1:12" ht="30">
      <c r="A419" s="2" t="s">
        <v>412</v>
      </c>
      <c r="B419" s="43">
        <v>3</v>
      </c>
      <c r="C419" s="337" t="s">
        <v>427</v>
      </c>
      <c r="D419" s="238">
        <v>2</v>
      </c>
      <c r="E419" s="2" t="s">
        <v>14</v>
      </c>
      <c r="F419" s="336">
        <v>5</v>
      </c>
      <c r="G419" s="337" t="s">
        <v>471</v>
      </c>
      <c r="H419" s="114">
        <v>2</v>
      </c>
      <c r="J419" s="346" t="s">
        <v>13</v>
      </c>
      <c r="K419"/>
      <c r="L419"/>
    </row>
    <row r="420" spans="1:12" ht="15.75" thickBot="1">
      <c r="A420" s="300" t="s">
        <v>418</v>
      </c>
      <c r="B420" s="43">
        <v>3</v>
      </c>
      <c r="C420" s="337" t="s">
        <v>435</v>
      </c>
      <c r="D420" s="239">
        <v>2</v>
      </c>
      <c r="E420" s="250" t="s">
        <v>419</v>
      </c>
      <c r="F420" s="336">
        <v>2</v>
      </c>
      <c r="G420" s="337" t="s">
        <v>434</v>
      </c>
      <c r="H420" s="232">
        <v>1</v>
      </c>
      <c r="J420" s="347" t="s">
        <v>74</v>
      </c>
      <c r="K420"/>
      <c r="L420"/>
    </row>
    <row r="421" spans="1:12" ht="15.75" thickBot="1">
      <c r="A421" s="2" t="s">
        <v>436</v>
      </c>
      <c r="B421" s="43">
        <v>3</v>
      </c>
      <c r="C421" s="301" t="s">
        <v>439</v>
      </c>
      <c r="D421" s="239">
        <v>2</v>
      </c>
      <c r="E421" s="334"/>
      <c r="F421" s="232" t="s">
        <v>88</v>
      </c>
      <c r="G421" s="337"/>
      <c r="H421" s="232" t="s">
        <v>88</v>
      </c>
      <c r="J421" s="348" t="s">
        <v>91</v>
      </c>
      <c r="K421"/>
      <c r="L421"/>
    </row>
    <row r="422" spans="1:12" ht="30" customHeight="1" thickBot="1">
      <c r="A422" s="3" t="s">
        <v>438</v>
      </c>
      <c r="B422" s="44">
        <v>4</v>
      </c>
      <c r="C422" s="4" t="s">
        <v>437</v>
      </c>
      <c r="D422" s="232">
        <v>2</v>
      </c>
      <c r="E422" s="251"/>
      <c r="F422" s="44" t="s">
        <v>88</v>
      </c>
      <c r="G422" s="4"/>
      <c r="H422" s="232" t="s">
        <v>88</v>
      </c>
      <c r="K422" s="76"/>
    </row>
    <row r="423" spans="1:12" ht="15" customHeight="1" thickBot="1">
      <c r="A423"/>
      <c r="B423"/>
      <c r="C423"/>
      <c r="D423"/>
      <c r="E423"/>
      <c r="F423"/>
      <c r="G423"/>
      <c r="H423"/>
      <c r="J423"/>
      <c r="K423"/>
      <c r="L423"/>
    </row>
    <row r="424" spans="1:12" ht="19.5" thickBot="1">
      <c r="A424" s="454" t="s">
        <v>441</v>
      </c>
      <c r="B424" s="455"/>
      <c r="C424" s="455"/>
      <c r="D424" s="455"/>
      <c r="E424" s="455"/>
      <c r="F424" s="455"/>
      <c r="G424" s="455"/>
      <c r="H424" s="456"/>
      <c r="J424"/>
      <c r="K424"/>
      <c r="L424"/>
    </row>
    <row r="425" spans="1:12" ht="30" customHeight="1" thickBot="1">
      <c r="A425" s="457" t="s">
        <v>442</v>
      </c>
      <c r="B425" s="458"/>
      <c r="C425" s="458"/>
      <c r="D425" s="459"/>
      <c r="E425" s="460" t="s">
        <v>443</v>
      </c>
      <c r="F425" s="461"/>
      <c r="G425" s="461"/>
      <c r="H425" s="462"/>
      <c r="J425" s="243" t="s">
        <v>580</v>
      </c>
      <c r="K425"/>
      <c r="L425"/>
    </row>
    <row r="426" spans="1:12" ht="15" customHeight="1">
      <c r="A426" s="263" t="s">
        <v>442</v>
      </c>
      <c r="B426" s="264" t="s">
        <v>494</v>
      </c>
      <c r="C426" s="264" t="s">
        <v>462</v>
      </c>
      <c r="D426" s="265" t="s">
        <v>463</v>
      </c>
      <c r="E426" s="370" t="s">
        <v>456</v>
      </c>
      <c r="F426" s="371" t="s">
        <v>494</v>
      </c>
      <c r="G426" s="371" t="s">
        <v>462</v>
      </c>
      <c r="H426" s="372" t="s">
        <v>463</v>
      </c>
      <c r="J426" s="342" t="s">
        <v>571</v>
      </c>
      <c r="K426" s="91"/>
      <c r="L426"/>
    </row>
    <row r="427" spans="1:12" ht="15.75">
      <c r="A427" s="64" t="s">
        <v>469</v>
      </c>
      <c r="B427" s="290">
        <v>1.2</v>
      </c>
      <c r="C427" s="336" t="s">
        <v>485</v>
      </c>
      <c r="D427" s="272"/>
      <c r="E427" s="64" t="s">
        <v>500</v>
      </c>
      <c r="F427" s="290">
        <v>3</v>
      </c>
      <c r="G427" s="336" t="s">
        <v>514</v>
      </c>
      <c r="H427" s="271"/>
      <c r="J427" s="342" t="s">
        <v>534</v>
      </c>
      <c r="K427" s="91"/>
      <c r="L427"/>
    </row>
    <row r="428" spans="1:12" ht="45" customHeight="1">
      <c r="A428" s="64" t="s">
        <v>453</v>
      </c>
      <c r="B428" s="290">
        <v>1.5</v>
      </c>
      <c r="C428" s="336" t="s">
        <v>468</v>
      </c>
      <c r="D428" s="271"/>
      <c r="E428" s="64" t="s">
        <v>459</v>
      </c>
      <c r="F428" s="290">
        <v>0.3</v>
      </c>
      <c r="G428" s="336" t="s">
        <v>514</v>
      </c>
      <c r="H428" s="271"/>
      <c r="J428" s="342" t="s">
        <v>576</v>
      </c>
      <c r="K428" s="418"/>
      <c r="L428"/>
    </row>
    <row r="429" spans="1:12" ht="15.75">
      <c r="A429" s="64" t="s">
        <v>477</v>
      </c>
      <c r="B429" s="290">
        <v>0.5</v>
      </c>
      <c r="C429" s="336" t="s">
        <v>487</v>
      </c>
      <c r="D429" s="272"/>
      <c r="E429" s="64" t="s">
        <v>533</v>
      </c>
      <c r="F429" s="290">
        <v>0</v>
      </c>
      <c r="G429" s="336" t="s">
        <v>496</v>
      </c>
      <c r="H429" s="271"/>
      <c r="J429" s="342" t="s">
        <v>536</v>
      </c>
      <c r="K429" s="418"/>
      <c r="L429"/>
    </row>
    <row r="430" spans="1:12" ht="31.5" customHeight="1">
      <c r="A430" s="64" t="s">
        <v>476</v>
      </c>
      <c r="B430" s="290">
        <v>0.2</v>
      </c>
      <c r="C430" s="336" t="s">
        <v>488</v>
      </c>
      <c r="D430" s="272"/>
      <c r="E430" s="64" t="s">
        <v>460</v>
      </c>
      <c r="F430" s="290">
        <v>0.2</v>
      </c>
      <c r="G430" s="336" t="s">
        <v>465</v>
      </c>
      <c r="H430" s="272"/>
      <c r="J430" s="342" t="s">
        <v>577</v>
      </c>
      <c r="K430" s="91"/>
      <c r="L430"/>
    </row>
    <row r="431" spans="1:12" ht="15.75">
      <c r="A431" s="64" t="s">
        <v>454</v>
      </c>
      <c r="B431" s="290">
        <v>0.2</v>
      </c>
      <c r="C431" s="336" t="s">
        <v>489</v>
      </c>
      <c r="D431" s="271"/>
      <c r="E431" s="64" t="s">
        <v>479</v>
      </c>
      <c r="F431" s="290">
        <v>4</v>
      </c>
      <c r="G431" s="336" t="s">
        <v>464</v>
      </c>
      <c r="H431" s="272"/>
      <c r="J431" s="342" t="s">
        <v>538</v>
      </c>
      <c r="K431" s="91"/>
      <c r="L431"/>
    </row>
    <row r="432" spans="1:12" ht="15.75">
      <c r="A432" s="64" t="s">
        <v>475</v>
      </c>
      <c r="B432" s="290">
        <v>0.2</v>
      </c>
      <c r="C432" s="336" t="s">
        <v>490</v>
      </c>
      <c r="D432" s="272"/>
      <c r="E432" s="64" t="s">
        <v>480</v>
      </c>
      <c r="F432" s="290">
        <v>0.2</v>
      </c>
      <c r="G432" s="336" t="s">
        <v>497</v>
      </c>
      <c r="H432" s="272"/>
      <c r="J432" s="342" t="s">
        <v>540</v>
      </c>
      <c r="K432" s="91"/>
      <c r="L432"/>
    </row>
    <row r="433" spans="1:13" ht="15.75">
      <c r="A433" s="64" t="s">
        <v>458</v>
      </c>
      <c r="B433" s="290">
        <v>0.5</v>
      </c>
      <c r="C433" s="336" t="s">
        <v>512</v>
      </c>
      <c r="D433" s="272"/>
      <c r="E433" s="64" t="s">
        <v>461</v>
      </c>
      <c r="F433" s="290">
        <v>0.5</v>
      </c>
      <c r="G433" s="336" t="s">
        <v>67</v>
      </c>
      <c r="H433" s="271"/>
      <c r="J433" s="342" t="s">
        <v>541</v>
      </c>
      <c r="K433" s="418"/>
      <c r="L433"/>
    </row>
    <row r="434" spans="1:13" ht="31.5">
      <c r="A434" s="64" t="s">
        <v>455</v>
      </c>
      <c r="B434" s="290">
        <v>0.5</v>
      </c>
      <c r="C434" s="336" t="s">
        <v>513</v>
      </c>
      <c r="D434" s="272"/>
      <c r="E434" s="64" t="s">
        <v>472</v>
      </c>
      <c r="F434" s="290">
        <v>0</v>
      </c>
      <c r="G434" s="336" t="s">
        <v>515</v>
      </c>
      <c r="H434" s="272"/>
      <c r="J434" s="343" t="s">
        <v>542</v>
      </c>
      <c r="K434" s="418"/>
      <c r="L434"/>
    </row>
    <row r="435" spans="1:13" ht="31.5">
      <c r="A435" s="64" t="s">
        <v>457</v>
      </c>
      <c r="B435" s="290">
        <v>0.5</v>
      </c>
      <c r="C435" s="336" t="s">
        <v>491</v>
      </c>
      <c r="D435" s="272"/>
      <c r="E435" s="64" t="s">
        <v>473</v>
      </c>
      <c r="F435" s="290">
        <v>0</v>
      </c>
      <c r="G435" s="336" t="s">
        <v>515</v>
      </c>
      <c r="H435" s="271"/>
      <c r="J435" s="343" t="s">
        <v>570</v>
      </c>
      <c r="K435" s="91"/>
      <c r="L435"/>
    </row>
    <row r="436" spans="1:13" ht="15.75">
      <c r="A436" s="64" t="s">
        <v>486</v>
      </c>
      <c r="B436" s="290">
        <v>0.4</v>
      </c>
      <c r="C436" s="336" t="s">
        <v>491</v>
      </c>
      <c r="D436" s="272"/>
      <c r="E436" s="373" t="s">
        <v>481</v>
      </c>
      <c r="F436" s="290">
        <v>0.8</v>
      </c>
      <c r="G436" s="336" t="s">
        <v>67</v>
      </c>
      <c r="H436" s="271"/>
      <c r="J436" s="342" t="s">
        <v>572</v>
      </c>
      <c r="K436" s="91"/>
      <c r="L436"/>
    </row>
    <row r="437" spans="1:13" ht="30" customHeight="1">
      <c r="A437" s="300"/>
      <c r="B437" s="301"/>
      <c r="C437" s="336"/>
      <c r="D437" s="246"/>
      <c r="E437" s="64" t="s">
        <v>478</v>
      </c>
      <c r="F437" s="290">
        <v>5</v>
      </c>
      <c r="G437" s="336" t="s">
        <v>498</v>
      </c>
      <c r="H437" s="271"/>
      <c r="J437" s="343" t="s">
        <v>578</v>
      </c>
      <c r="K437" s="418"/>
      <c r="L437"/>
    </row>
    <row r="438" spans="1:13" ht="15" customHeight="1">
      <c r="A438" s="2"/>
      <c r="B438" s="337"/>
      <c r="C438" s="337"/>
      <c r="D438" s="246"/>
      <c r="E438" s="64" t="s">
        <v>492</v>
      </c>
      <c r="F438" s="290">
        <v>1</v>
      </c>
      <c r="G438" s="336" t="s">
        <v>67</v>
      </c>
      <c r="H438" s="271"/>
      <c r="J438" s="343" t="s">
        <v>585</v>
      </c>
      <c r="K438" s="418"/>
      <c r="L438"/>
    </row>
    <row r="439" spans="1:13" ht="15.75" thickBot="1">
      <c r="A439" s="2"/>
      <c r="B439" s="290"/>
      <c r="C439" s="336"/>
      <c r="D439" s="246"/>
      <c r="E439" s="64" t="s">
        <v>484</v>
      </c>
      <c r="F439" s="290">
        <v>3</v>
      </c>
      <c r="G439" s="336" t="s">
        <v>499</v>
      </c>
      <c r="H439" s="271"/>
      <c r="J439" s="345"/>
      <c r="K439" s="418"/>
      <c r="L439"/>
    </row>
    <row r="440" spans="1:13" ht="30" customHeight="1">
      <c r="A440" s="2"/>
      <c r="B440" s="290"/>
      <c r="C440" s="336"/>
      <c r="D440" s="246"/>
      <c r="E440" s="64" t="s">
        <v>511</v>
      </c>
      <c r="F440" s="290">
        <v>0.3</v>
      </c>
      <c r="G440" s="336" t="s">
        <v>493</v>
      </c>
      <c r="H440" s="271"/>
      <c r="I440" s="419" t="s">
        <v>443</v>
      </c>
      <c r="J440"/>
      <c r="K440"/>
      <c r="L440"/>
    </row>
    <row r="441" spans="1:13" ht="15" customHeight="1">
      <c r="A441" s="64"/>
      <c r="B441" s="290"/>
      <c r="C441" s="336"/>
      <c r="D441" s="246"/>
      <c r="E441" s="64"/>
      <c r="F441" s="290"/>
      <c r="G441" s="336"/>
      <c r="H441" s="114"/>
      <c r="I441" s="7">
        <f xml:space="preserve"> (F444 / 23)</f>
        <v>0.79565217391304355</v>
      </c>
      <c r="J441"/>
      <c r="K441"/>
      <c r="L441"/>
    </row>
    <row r="442" spans="1:13">
      <c r="A442" s="300"/>
      <c r="B442" s="290"/>
      <c r="C442" s="336"/>
      <c r="D442" s="246"/>
      <c r="E442" s="64"/>
      <c r="F442" s="290"/>
      <c r="G442" s="336"/>
      <c r="H442" s="114"/>
      <c r="J442"/>
      <c r="K442"/>
      <c r="L442"/>
    </row>
    <row r="443" spans="1:13" ht="45" customHeight="1" thickBot="1">
      <c r="A443" s="374"/>
      <c r="B443" s="291"/>
      <c r="C443" s="338"/>
      <c r="D443" s="375"/>
      <c r="E443" s="185"/>
      <c r="F443" s="291"/>
      <c r="G443" s="338"/>
      <c r="H443" s="102"/>
      <c r="I443" s="298" t="s">
        <v>54</v>
      </c>
      <c r="J443"/>
      <c r="K443"/>
      <c r="L443"/>
    </row>
    <row r="444" spans="1:13" ht="21.75" thickBot="1">
      <c r="A444" s="270" t="s">
        <v>467</v>
      </c>
      <c r="B444" s="292">
        <f>SUM(B427:B443)</f>
        <v>5.7000000000000011</v>
      </c>
      <c r="C444" s="273" t="s">
        <v>466</v>
      </c>
      <c r="D444" s="295" t="s">
        <v>1091</v>
      </c>
      <c r="E444" s="270" t="s">
        <v>467</v>
      </c>
      <c r="F444" s="292">
        <f>SUM(F427:F443)</f>
        <v>18.3</v>
      </c>
      <c r="G444" s="273" t="s">
        <v>466</v>
      </c>
      <c r="H444" s="295" t="s">
        <v>1092</v>
      </c>
      <c r="I444" s="296">
        <f>24 - (B444+F444)</f>
        <v>0</v>
      </c>
      <c r="J444"/>
      <c r="K444"/>
      <c r="L444"/>
    </row>
    <row r="445" spans="1:13" ht="15.75" thickBot="1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</row>
    <row r="446" spans="1:13" ht="24" thickBot="1">
      <c r="A446" s="445">
        <v>45672</v>
      </c>
      <c r="B446" s="446"/>
      <c r="C446" s="446"/>
      <c r="D446" s="446"/>
      <c r="E446" s="446"/>
      <c r="F446" s="446"/>
      <c r="G446" s="446"/>
      <c r="H446" s="447"/>
      <c r="I446" s="240">
        <f>I447/260</f>
        <v>0.63846153846153841</v>
      </c>
      <c r="J446"/>
      <c r="K446"/>
      <c r="L446"/>
    </row>
    <row r="447" spans="1:13" ht="19.5" thickBot="1">
      <c r="A447" s="448" t="s">
        <v>407</v>
      </c>
      <c r="B447" s="449"/>
      <c r="C447" s="449"/>
      <c r="D447" s="450"/>
      <c r="E447" s="451" t="s">
        <v>408</v>
      </c>
      <c r="F447" s="452"/>
      <c r="G447" s="452"/>
      <c r="H447" s="453"/>
      <c r="I447" s="75">
        <f>SUM(B449:B462,D449:D462,F449:F462,H449:H462)</f>
        <v>166</v>
      </c>
      <c r="J447" s="243" t="s">
        <v>580</v>
      </c>
      <c r="K447"/>
      <c r="L447"/>
    </row>
    <row r="448" spans="1:13" ht="16.5" thickBot="1">
      <c r="A448" s="234" t="s">
        <v>0</v>
      </c>
      <c r="B448" s="235" t="s">
        <v>77</v>
      </c>
      <c r="C448" s="235" t="s">
        <v>1</v>
      </c>
      <c r="D448" s="236" t="s">
        <v>77</v>
      </c>
      <c r="E448" s="231" t="s">
        <v>71</v>
      </c>
      <c r="F448" s="229" t="s">
        <v>77</v>
      </c>
      <c r="G448" s="229" t="s">
        <v>87</v>
      </c>
      <c r="H448" s="230" t="s">
        <v>77</v>
      </c>
      <c r="J448" s="342" t="s">
        <v>543</v>
      </c>
      <c r="K448" s="418"/>
      <c r="L448"/>
    </row>
    <row r="449" spans="1:12" ht="16.5" thickBot="1">
      <c r="A449" s="40" t="s">
        <v>510</v>
      </c>
      <c r="B449" s="41">
        <v>3</v>
      </c>
      <c r="C449" s="41" t="s">
        <v>420</v>
      </c>
      <c r="D449" s="237">
        <v>4</v>
      </c>
      <c r="E449" s="334" t="s">
        <v>531</v>
      </c>
      <c r="F449" s="335">
        <v>3</v>
      </c>
      <c r="G449" s="41" t="s">
        <v>3</v>
      </c>
      <c r="H449" s="113">
        <v>3</v>
      </c>
      <c r="J449" s="342" t="s">
        <v>544</v>
      </c>
      <c r="K449" s="91"/>
      <c r="L449"/>
    </row>
    <row r="450" spans="1:12" ht="15.75">
      <c r="A450" s="2" t="s">
        <v>410</v>
      </c>
      <c r="B450" s="337">
        <v>4</v>
      </c>
      <c r="C450" s="337" t="s">
        <v>421</v>
      </c>
      <c r="D450" s="238">
        <v>4</v>
      </c>
      <c r="E450" s="233" t="s">
        <v>8</v>
      </c>
      <c r="F450" s="336">
        <v>3</v>
      </c>
      <c r="G450" s="337" t="s">
        <v>4</v>
      </c>
      <c r="H450" s="114">
        <v>3</v>
      </c>
      <c r="J450" s="342" t="s">
        <v>545</v>
      </c>
      <c r="K450" s="91"/>
      <c r="L450"/>
    </row>
    <row r="451" spans="1:12" ht="31.5">
      <c r="A451" s="2" t="s">
        <v>115</v>
      </c>
      <c r="B451" s="337">
        <v>4</v>
      </c>
      <c r="C451" s="337" t="s">
        <v>423</v>
      </c>
      <c r="D451" s="238">
        <v>3</v>
      </c>
      <c r="E451" s="334" t="s">
        <v>9</v>
      </c>
      <c r="F451" s="336">
        <v>4</v>
      </c>
      <c r="G451" s="337" t="s">
        <v>5</v>
      </c>
      <c r="H451" s="114">
        <v>3</v>
      </c>
      <c r="J451" s="343" t="s">
        <v>546</v>
      </c>
      <c r="K451" s="91"/>
      <c r="L451"/>
    </row>
    <row r="452" spans="1:12" ht="30" customHeight="1">
      <c r="A452" s="2" t="s">
        <v>413</v>
      </c>
      <c r="B452" s="337">
        <v>4</v>
      </c>
      <c r="C452" s="337" t="s">
        <v>2</v>
      </c>
      <c r="D452" s="238">
        <v>1</v>
      </c>
      <c r="E452" s="334" t="s">
        <v>495</v>
      </c>
      <c r="F452" s="336">
        <v>4</v>
      </c>
      <c r="G452" s="337" t="s">
        <v>6</v>
      </c>
      <c r="H452" s="114">
        <v>2</v>
      </c>
      <c r="J452" s="342" t="s">
        <v>547</v>
      </c>
      <c r="K452" s="91"/>
      <c r="L452"/>
    </row>
    <row r="453" spans="1:12" ht="15" customHeight="1">
      <c r="A453" s="2" t="s">
        <v>422</v>
      </c>
      <c r="B453" s="337">
        <v>3</v>
      </c>
      <c r="C453" s="337" t="s">
        <v>424</v>
      </c>
      <c r="D453" s="238">
        <v>1</v>
      </c>
      <c r="E453" s="334" t="s">
        <v>414</v>
      </c>
      <c r="F453" s="336">
        <v>4</v>
      </c>
      <c r="G453" s="337" t="s">
        <v>429</v>
      </c>
      <c r="H453" s="114">
        <v>4</v>
      </c>
      <c r="J453" s="342" t="s">
        <v>579</v>
      </c>
      <c r="K453" s="91"/>
      <c r="L453"/>
    </row>
    <row r="454" spans="1:12" ht="15.75">
      <c r="A454" s="2" t="s">
        <v>73</v>
      </c>
      <c r="B454" s="337">
        <v>4</v>
      </c>
      <c r="C454" s="337" t="s">
        <v>428</v>
      </c>
      <c r="D454" s="238">
        <v>3</v>
      </c>
      <c r="E454" s="334" t="s">
        <v>415</v>
      </c>
      <c r="F454" s="336">
        <v>4</v>
      </c>
      <c r="G454" s="337" t="s">
        <v>7</v>
      </c>
      <c r="H454" s="114">
        <v>4</v>
      </c>
      <c r="J454" s="342" t="s">
        <v>1088</v>
      </c>
      <c r="K454" s="418"/>
      <c r="L454"/>
    </row>
    <row r="455" spans="1:12" ht="30" customHeight="1">
      <c r="A455" s="2" t="s">
        <v>411</v>
      </c>
      <c r="B455" s="337">
        <v>4</v>
      </c>
      <c r="C455" s="337" t="s">
        <v>244</v>
      </c>
      <c r="D455" s="238">
        <v>3</v>
      </c>
      <c r="E455" s="334" t="s">
        <v>416</v>
      </c>
      <c r="F455" s="336">
        <v>3</v>
      </c>
      <c r="G455" s="337" t="s">
        <v>430</v>
      </c>
      <c r="H455" s="114">
        <v>4</v>
      </c>
      <c r="J455" s="342" t="s">
        <v>1089</v>
      </c>
      <c r="K455" s="91"/>
      <c r="L455"/>
    </row>
    <row r="456" spans="1:12" ht="15" customHeight="1">
      <c r="A456" s="2" t="s">
        <v>532</v>
      </c>
      <c r="B456" s="337">
        <v>0</v>
      </c>
      <c r="C456" s="337" t="s">
        <v>474</v>
      </c>
      <c r="D456" s="238">
        <v>3</v>
      </c>
      <c r="E456" s="334" t="s">
        <v>417</v>
      </c>
      <c r="F456" s="336">
        <v>2</v>
      </c>
      <c r="G456" s="337" t="s">
        <v>431</v>
      </c>
      <c r="H456" s="114">
        <v>4</v>
      </c>
      <c r="J456" s="346" t="s">
        <v>11</v>
      </c>
      <c r="K456"/>
      <c r="L456"/>
    </row>
    <row r="457" spans="1:12">
      <c r="A457" s="2" t="s">
        <v>75</v>
      </c>
      <c r="B457" s="337">
        <v>2</v>
      </c>
      <c r="C457" s="337" t="s">
        <v>425</v>
      </c>
      <c r="D457" s="238">
        <v>2</v>
      </c>
      <c r="E457" s="2" t="s">
        <v>72</v>
      </c>
      <c r="F457" s="336">
        <v>4</v>
      </c>
      <c r="G457" s="337" t="s">
        <v>432</v>
      </c>
      <c r="H457" s="114">
        <v>4</v>
      </c>
      <c r="J457" s="346" t="s">
        <v>12</v>
      </c>
      <c r="K457"/>
      <c r="L457"/>
    </row>
    <row r="458" spans="1:12" ht="45" customHeight="1">
      <c r="A458" s="2" t="s">
        <v>409</v>
      </c>
      <c r="B458" s="337">
        <v>5</v>
      </c>
      <c r="C458" s="337" t="s">
        <v>426</v>
      </c>
      <c r="D458" s="238">
        <v>4</v>
      </c>
      <c r="E458" s="334" t="s">
        <v>100</v>
      </c>
      <c r="F458" s="336">
        <v>5</v>
      </c>
      <c r="G458" s="337" t="s">
        <v>433</v>
      </c>
      <c r="H458" s="114">
        <v>4</v>
      </c>
      <c r="J458" s="346" t="s">
        <v>76</v>
      </c>
      <c r="K458"/>
      <c r="L458"/>
    </row>
    <row r="459" spans="1:12" ht="30">
      <c r="A459" s="2" t="s">
        <v>412</v>
      </c>
      <c r="B459" s="43">
        <v>3</v>
      </c>
      <c r="C459" s="337" t="s">
        <v>427</v>
      </c>
      <c r="D459" s="238">
        <v>3</v>
      </c>
      <c r="E459" s="2" t="s">
        <v>14</v>
      </c>
      <c r="F459" s="336">
        <v>5</v>
      </c>
      <c r="G459" s="337" t="s">
        <v>471</v>
      </c>
      <c r="H459" s="114">
        <v>2</v>
      </c>
      <c r="J459" s="346" t="s">
        <v>13</v>
      </c>
      <c r="K459"/>
      <c r="L459"/>
    </row>
    <row r="460" spans="1:12" ht="45" customHeight="1" thickBot="1">
      <c r="A460" s="300" t="s">
        <v>418</v>
      </c>
      <c r="B460" s="43">
        <v>3</v>
      </c>
      <c r="C460" s="337" t="s">
        <v>435</v>
      </c>
      <c r="D460" s="239">
        <v>3</v>
      </c>
      <c r="E460" s="250" t="s">
        <v>419</v>
      </c>
      <c r="F460" s="336">
        <v>2</v>
      </c>
      <c r="G460" s="337" t="s">
        <v>434</v>
      </c>
      <c r="H460" s="232">
        <v>1</v>
      </c>
      <c r="J460" s="347" t="s">
        <v>74</v>
      </c>
      <c r="K460"/>
      <c r="L460"/>
    </row>
    <row r="461" spans="1:12" ht="15.75" thickBot="1">
      <c r="A461" s="2" t="s">
        <v>436</v>
      </c>
      <c r="B461" s="43">
        <v>3</v>
      </c>
      <c r="C461" s="301" t="s">
        <v>439</v>
      </c>
      <c r="D461" s="239">
        <v>2</v>
      </c>
      <c r="E461" s="334"/>
      <c r="F461" s="232" t="s">
        <v>88</v>
      </c>
      <c r="G461" s="337"/>
      <c r="H461" s="232" t="s">
        <v>88</v>
      </c>
      <c r="J461" s="348" t="s">
        <v>91</v>
      </c>
      <c r="K461"/>
      <c r="L461"/>
    </row>
    <row r="462" spans="1:12" ht="15.75" thickBot="1">
      <c r="A462" s="3" t="s">
        <v>438</v>
      </c>
      <c r="B462" s="44">
        <v>4</v>
      </c>
      <c r="C462" s="4" t="s">
        <v>437</v>
      </c>
      <c r="D462" s="232">
        <v>3</v>
      </c>
      <c r="E462" s="251"/>
      <c r="F462" s="44" t="s">
        <v>88</v>
      </c>
      <c r="G462" s="4"/>
      <c r="H462" s="232" t="s">
        <v>88</v>
      </c>
      <c r="K462" s="76"/>
    </row>
    <row r="463" spans="1:12" ht="15.75" thickBot="1">
      <c r="A463"/>
      <c r="B463"/>
      <c r="C463"/>
      <c r="D463"/>
      <c r="E463"/>
      <c r="F463"/>
      <c r="G463"/>
      <c r="H463"/>
      <c r="J463"/>
      <c r="K463"/>
      <c r="L463"/>
    </row>
    <row r="464" spans="1:12" ht="19.5" thickBot="1">
      <c r="A464" s="454" t="s">
        <v>441</v>
      </c>
      <c r="B464" s="455"/>
      <c r="C464" s="455"/>
      <c r="D464" s="455"/>
      <c r="E464" s="455"/>
      <c r="F464" s="455"/>
      <c r="G464" s="455"/>
      <c r="H464" s="456"/>
      <c r="J464"/>
      <c r="K464"/>
      <c r="L464"/>
    </row>
    <row r="465" spans="1:12" ht="19.5" thickBot="1">
      <c r="A465" s="457" t="s">
        <v>442</v>
      </c>
      <c r="B465" s="458"/>
      <c r="C465" s="458"/>
      <c r="D465" s="459"/>
      <c r="E465" s="460" t="s">
        <v>443</v>
      </c>
      <c r="F465" s="461"/>
      <c r="G465" s="461"/>
      <c r="H465" s="462"/>
      <c r="J465" s="243" t="s">
        <v>580</v>
      </c>
      <c r="K465"/>
      <c r="L465"/>
    </row>
    <row r="466" spans="1:12" ht="15.75">
      <c r="A466" s="263" t="s">
        <v>442</v>
      </c>
      <c r="B466" s="264" t="s">
        <v>494</v>
      </c>
      <c r="C466" s="264" t="s">
        <v>462</v>
      </c>
      <c r="D466" s="265" t="s">
        <v>463</v>
      </c>
      <c r="E466" s="370" t="s">
        <v>456</v>
      </c>
      <c r="F466" s="371" t="s">
        <v>494</v>
      </c>
      <c r="G466" s="371" t="s">
        <v>462</v>
      </c>
      <c r="H466" s="372" t="s">
        <v>463</v>
      </c>
      <c r="J466" s="342" t="s">
        <v>571</v>
      </c>
      <c r="K466" s="91"/>
      <c r="L466"/>
    </row>
    <row r="467" spans="1:12" ht="30" customHeight="1">
      <c r="A467" s="64" t="s">
        <v>469</v>
      </c>
      <c r="B467" s="290">
        <v>1.2</v>
      </c>
      <c r="C467" s="336" t="s">
        <v>485</v>
      </c>
      <c r="D467" s="272"/>
      <c r="E467" s="64" t="s">
        <v>500</v>
      </c>
      <c r="F467" s="290">
        <v>2</v>
      </c>
      <c r="G467" s="336" t="s">
        <v>514</v>
      </c>
      <c r="H467" s="271"/>
      <c r="J467" s="342" t="s">
        <v>534</v>
      </c>
      <c r="K467" s="91"/>
      <c r="L467"/>
    </row>
    <row r="468" spans="1:12" ht="15" customHeight="1">
      <c r="A468" s="64" t="s">
        <v>453</v>
      </c>
      <c r="B468" s="290">
        <v>0.7</v>
      </c>
      <c r="C468" s="336" t="s">
        <v>468</v>
      </c>
      <c r="D468" s="271"/>
      <c r="E468" s="64" t="s">
        <v>1093</v>
      </c>
      <c r="F468" s="290">
        <v>0.3</v>
      </c>
      <c r="G468" s="336" t="s">
        <v>514</v>
      </c>
      <c r="H468" s="271"/>
      <c r="J468" s="342" t="s">
        <v>576</v>
      </c>
      <c r="K468" s="418"/>
      <c r="L468"/>
    </row>
    <row r="469" spans="1:12" ht="15.75">
      <c r="A469" s="64" t="s">
        <v>477</v>
      </c>
      <c r="B469" s="290">
        <v>0.5</v>
      </c>
      <c r="C469" s="336" t="s">
        <v>487</v>
      </c>
      <c r="D469" s="272"/>
      <c r="E469" s="64" t="s">
        <v>533</v>
      </c>
      <c r="F469" s="290">
        <v>0</v>
      </c>
      <c r="G469" s="336" t="s">
        <v>496</v>
      </c>
      <c r="H469" s="271"/>
      <c r="J469" s="342" t="s">
        <v>536</v>
      </c>
      <c r="K469" s="418"/>
      <c r="L469"/>
    </row>
    <row r="470" spans="1:12" ht="30" customHeight="1">
      <c r="A470" s="64" t="s">
        <v>476</v>
      </c>
      <c r="B470" s="290">
        <v>0.2</v>
      </c>
      <c r="C470" s="336" t="s">
        <v>488</v>
      </c>
      <c r="D470" s="272"/>
      <c r="E470" s="64" t="s">
        <v>460</v>
      </c>
      <c r="F470" s="290">
        <v>0</v>
      </c>
      <c r="G470" s="336" t="s">
        <v>465</v>
      </c>
      <c r="H470" s="272"/>
      <c r="J470" s="342" t="s">
        <v>577</v>
      </c>
      <c r="K470" s="91"/>
      <c r="L470"/>
    </row>
    <row r="471" spans="1:12" ht="15" customHeight="1">
      <c r="A471" s="64" t="s">
        <v>454</v>
      </c>
      <c r="B471" s="290">
        <v>0.2</v>
      </c>
      <c r="C471" s="336" t="s">
        <v>489</v>
      </c>
      <c r="D471" s="271"/>
      <c r="E471" s="64" t="s">
        <v>479</v>
      </c>
      <c r="F471" s="290">
        <v>0</v>
      </c>
      <c r="G471" s="336" t="s">
        <v>464</v>
      </c>
      <c r="H471" s="272"/>
      <c r="J471" s="342" t="s">
        <v>538</v>
      </c>
      <c r="K471" s="91"/>
      <c r="L471"/>
    </row>
    <row r="472" spans="1:12" ht="15.75">
      <c r="A472" s="64" t="s">
        <v>475</v>
      </c>
      <c r="B472" s="290">
        <v>0.2</v>
      </c>
      <c r="C472" s="336" t="s">
        <v>490</v>
      </c>
      <c r="D472" s="272"/>
      <c r="E472" s="64" t="s">
        <v>480</v>
      </c>
      <c r="F472" s="290">
        <v>1.4</v>
      </c>
      <c r="G472" s="336" t="s">
        <v>497</v>
      </c>
      <c r="H472" s="272"/>
      <c r="J472" s="342" t="s">
        <v>540</v>
      </c>
      <c r="K472" s="91"/>
      <c r="L472"/>
    </row>
    <row r="473" spans="1:12" ht="45" customHeight="1">
      <c r="A473" s="64" t="s">
        <v>458</v>
      </c>
      <c r="B473" s="290">
        <v>0.5</v>
      </c>
      <c r="C473" s="336" t="s">
        <v>512</v>
      </c>
      <c r="D473" s="272"/>
      <c r="E473" s="64" t="s">
        <v>461</v>
      </c>
      <c r="F473" s="290">
        <v>0.5</v>
      </c>
      <c r="G473" s="336" t="s">
        <v>67</v>
      </c>
      <c r="H473" s="271"/>
      <c r="J473" s="342" t="s">
        <v>541</v>
      </c>
      <c r="K473" s="418"/>
      <c r="L473"/>
    </row>
    <row r="474" spans="1:12" ht="31.5">
      <c r="A474" s="64" t="s">
        <v>455</v>
      </c>
      <c r="B474" s="290">
        <v>0.5</v>
      </c>
      <c r="C474" s="336" t="s">
        <v>513</v>
      </c>
      <c r="D474" s="272"/>
      <c r="E474" s="64" t="s">
        <v>472</v>
      </c>
      <c r="F474" s="290">
        <v>5</v>
      </c>
      <c r="G474" s="336" t="s">
        <v>515</v>
      </c>
      <c r="H474" s="272"/>
      <c r="J474" s="343" t="s">
        <v>542</v>
      </c>
      <c r="K474" s="418"/>
      <c r="L474"/>
    </row>
    <row r="475" spans="1:12" ht="45" customHeight="1">
      <c r="A475" s="64" t="s">
        <v>457</v>
      </c>
      <c r="B475" s="290">
        <v>0.5</v>
      </c>
      <c r="C475" s="336" t="s">
        <v>491</v>
      </c>
      <c r="D475" s="272"/>
      <c r="E475" s="64" t="s">
        <v>473</v>
      </c>
      <c r="F475" s="290">
        <v>2</v>
      </c>
      <c r="G475" s="336" t="s">
        <v>515</v>
      </c>
      <c r="H475" s="271"/>
      <c r="J475" s="343" t="s">
        <v>570</v>
      </c>
      <c r="K475" s="91"/>
      <c r="L475"/>
    </row>
    <row r="476" spans="1:12" ht="15.75">
      <c r="A476" s="64" t="s">
        <v>486</v>
      </c>
      <c r="B476" s="290">
        <v>0.4</v>
      </c>
      <c r="C476" s="336" t="s">
        <v>491</v>
      </c>
      <c r="D476" s="272"/>
      <c r="E476" s="373" t="s">
        <v>481</v>
      </c>
      <c r="F476" s="290">
        <v>0.4</v>
      </c>
      <c r="G476" s="336" t="s">
        <v>67</v>
      </c>
      <c r="H476" s="271"/>
      <c r="J476" s="342" t="s">
        <v>572</v>
      </c>
      <c r="K476" s="91"/>
      <c r="L476"/>
    </row>
    <row r="477" spans="1:12" ht="31.5">
      <c r="A477" s="300"/>
      <c r="B477" s="301"/>
      <c r="C477" s="336"/>
      <c r="D477" s="246"/>
      <c r="E477" s="64" t="s">
        <v>478</v>
      </c>
      <c r="F477" s="290">
        <v>5</v>
      </c>
      <c r="G477" s="336" t="s">
        <v>498</v>
      </c>
      <c r="H477" s="271"/>
      <c r="J477" s="343" t="s">
        <v>578</v>
      </c>
      <c r="K477" s="418"/>
      <c r="L477"/>
    </row>
    <row r="478" spans="1:12" ht="15.75">
      <c r="A478" s="2"/>
      <c r="B478" s="337"/>
      <c r="C478" s="337"/>
      <c r="D478" s="246"/>
      <c r="E478" s="64" t="s">
        <v>492</v>
      </c>
      <c r="F478" s="290">
        <v>1</v>
      </c>
      <c r="G478" s="336" t="s">
        <v>67</v>
      </c>
      <c r="H478" s="271"/>
      <c r="J478" s="343" t="s">
        <v>585</v>
      </c>
      <c r="K478" s="418"/>
      <c r="L478"/>
    </row>
    <row r="479" spans="1:12" ht="15.75" thickBot="1">
      <c r="A479" s="2"/>
      <c r="B479" s="290"/>
      <c r="C479" s="336"/>
      <c r="D479" s="246"/>
      <c r="E479" s="64" t="s">
        <v>484</v>
      </c>
      <c r="F479" s="290">
        <v>0</v>
      </c>
      <c r="G479" s="336" t="s">
        <v>499</v>
      </c>
      <c r="H479" s="271"/>
      <c r="J479" s="345"/>
      <c r="K479" s="418"/>
      <c r="L479"/>
    </row>
    <row r="480" spans="1:12" ht="15.75">
      <c r="A480" s="2"/>
      <c r="B480" s="290"/>
      <c r="C480" s="336"/>
      <c r="D480" s="246"/>
      <c r="E480" s="64" t="s">
        <v>511</v>
      </c>
      <c r="F480" s="290">
        <v>1.5</v>
      </c>
      <c r="G480" s="336" t="s">
        <v>493</v>
      </c>
      <c r="H480" s="271"/>
      <c r="I480" s="419" t="s">
        <v>443</v>
      </c>
      <c r="J480"/>
      <c r="K480"/>
      <c r="L480"/>
    </row>
    <row r="481" spans="1:13">
      <c r="A481" s="64"/>
      <c r="B481" s="290"/>
      <c r="C481" s="336"/>
      <c r="D481" s="246"/>
      <c r="E481" s="64"/>
      <c r="F481" s="290"/>
      <c r="G481" s="336"/>
      <c r="H481" s="114"/>
      <c r="I481" s="7">
        <f xml:space="preserve"> (F484 / 23)</f>
        <v>0.83043478260869574</v>
      </c>
      <c r="J481"/>
      <c r="K481"/>
      <c r="L481"/>
    </row>
    <row r="482" spans="1:13" ht="30" customHeight="1">
      <c r="A482" s="300"/>
      <c r="B482" s="290"/>
      <c r="C482" s="336"/>
      <c r="D482" s="246"/>
      <c r="E482" s="64"/>
      <c r="F482" s="290"/>
      <c r="G482" s="336"/>
      <c r="H482" s="114"/>
      <c r="J482"/>
      <c r="K482"/>
      <c r="L482"/>
    </row>
    <row r="483" spans="1:13" ht="15" customHeight="1" thickBot="1">
      <c r="A483" s="374"/>
      <c r="B483" s="291"/>
      <c r="C483" s="338"/>
      <c r="D483" s="375"/>
      <c r="E483" s="185"/>
      <c r="F483" s="291"/>
      <c r="G483" s="338"/>
      <c r="H483" s="102"/>
      <c r="I483" s="298" t="s">
        <v>54</v>
      </c>
      <c r="J483"/>
      <c r="K483"/>
      <c r="L483"/>
    </row>
    <row r="484" spans="1:13" ht="21.75" thickBot="1">
      <c r="A484" s="270" t="s">
        <v>467</v>
      </c>
      <c r="B484" s="292">
        <f>SUM(B467:B483)</f>
        <v>4.9000000000000004</v>
      </c>
      <c r="C484" s="273" t="s">
        <v>466</v>
      </c>
      <c r="D484" s="295" t="s">
        <v>1094</v>
      </c>
      <c r="E484" s="270" t="s">
        <v>467</v>
      </c>
      <c r="F484" s="292">
        <f>SUM(F467:F483)</f>
        <v>19.100000000000001</v>
      </c>
      <c r="G484" s="273" t="s">
        <v>466</v>
      </c>
      <c r="H484" s="295" t="s">
        <v>1092</v>
      </c>
      <c r="I484" s="296">
        <f>24 - (B484+F484)</f>
        <v>0</v>
      </c>
      <c r="J484"/>
      <c r="K484"/>
      <c r="L484"/>
    </row>
    <row r="485" spans="1:13" ht="30" customHeight="1" thickBot="1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</row>
    <row r="486" spans="1:13" ht="15" customHeight="1" thickBot="1">
      <c r="A486" s="445">
        <v>45673</v>
      </c>
      <c r="B486" s="446"/>
      <c r="C486" s="446"/>
      <c r="D486" s="446"/>
      <c r="E486" s="446"/>
      <c r="F486" s="446"/>
      <c r="G486" s="446"/>
      <c r="H486" s="447"/>
      <c r="I486" s="240">
        <f>I487/260</f>
        <v>0.65384615384615385</v>
      </c>
      <c r="J486"/>
      <c r="K486"/>
      <c r="L486"/>
    </row>
    <row r="487" spans="1:13" ht="19.5" thickBot="1">
      <c r="A487" s="448" t="s">
        <v>407</v>
      </c>
      <c r="B487" s="449"/>
      <c r="C487" s="449"/>
      <c r="D487" s="450"/>
      <c r="E487" s="451" t="s">
        <v>408</v>
      </c>
      <c r="F487" s="452"/>
      <c r="G487" s="452"/>
      <c r="H487" s="453"/>
      <c r="I487" s="75">
        <f>SUM(B489:B502,D489:D502,F489:F502,H489:H502)</f>
        <v>170</v>
      </c>
      <c r="J487" s="243" t="s">
        <v>580</v>
      </c>
      <c r="K487"/>
      <c r="L487"/>
    </row>
    <row r="488" spans="1:13" ht="45" customHeight="1" thickBot="1">
      <c r="A488" s="234" t="s">
        <v>0</v>
      </c>
      <c r="B488" s="235" t="s">
        <v>77</v>
      </c>
      <c r="C488" s="235" t="s">
        <v>1</v>
      </c>
      <c r="D488" s="236" t="s">
        <v>77</v>
      </c>
      <c r="E488" s="231" t="s">
        <v>71</v>
      </c>
      <c r="F488" s="229" t="s">
        <v>77</v>
      </c>
      <c r="G488" s="229" t="s">
        <v>87</v>
      </c>
      <c r="H488" s="230" t="s">
        <v>77</v>
      </c>
      <c r="J488" s="342" t="s">
        <v>543</v>
      </c>
      <c r="K488" s="418"/>
      <c r="L488"/>
    </row>
    <row r="489" spans="1:13" ht="16.5" thickBot="1">
      <c r="A489" s="40" t="s">
        <v>510</v>
      </c>
      <c r="B489" s="41">
        <v>3</v>
      </c>
      <c r="C489" s="41" t="s">
        <v>420</v>
      </c>
      <c r="D489" s="237">
        <v>4</v>
      </c>
      <c r="E489" s="334" t="s">
        <v>531</v>
      </c>
      <c r="F489" s="335">
        <v>3</v>
      </c>
      <c r="G489" s="41" t="s">
        <v>3</v>
      </c>
      <c r="H489" s="113">
        <v>3</v>
      </c>
      <c r="J489" s="342" t="s">
        <v>544</v>
      </c>
      <c r="K489" s="91"/>
      <c r="L489"/>
    </row>
    <row r="490" spans="1:13" ht="45" customHeight="1">
      <c r="A490" s="2" t="s">
        <v>410</v>
      </c>
      <c r="B490" s="337">
        <v>4</v>
      </c>
      <c r="C490" s="337" t="s">
        <v>421</v>
      </c>
      <c r="D490" s="238">
        <v>4</v>
      </c>
      <c r="E490" s="233" t="s">
        <v>8</v>
      </c>
      <c r="F490" s="336">
        <v>3</v>
      </c>
      <c r="G490" s="337" t="s">
        <v>4</v>
      </c>
      <c r="H490" s="114">
        <v>3</v>
      </c>
      <c r="J490" s="342" t="s">
        <v>545</v>
      </c>
      <c r="K490" s="91"/>
      <c r="L490"/>
    </row>
    <row r="491" spans="1:13" ht="31.5">
      <c r="A491" s="2" t="s">
        <v>115</v>
      </c>
      <c r="B491" s="337">
        <v>4</v>
      </c>
      <c r="C491" s="337" t="s">
        <v>423</v>
      </c>
      <c r="D491" s="238">
        <v>3</v>
      </c>
      <c r="E491" s="334" t="s">
        <v>9</v>
      </c>
      <c r="F491" s="336">
        <v>4</v>
      </c>
      <c r="G491" s="337" t="s">
        <v>5</v>
      </c>
      <c r="H491" s="114">
        <v>3</v>
      </c>
      <c r="J491" s="343" t="s">
        <v>546</v>
      </c>
      <c r="K491" s="91"/>
      <c r="L491"/>
    </row>
    <row r="492" spans="1:13" ht="15.75">
      <c r="A492" s="2" t="s">
        <v>413</v>
      </c>
      <c r="B492" s="337">
        <v>4</v>
      </c>
      <c r="C492" s="337" t="s">
        <v>2</v>
      </c>
      <c r="D492" s="238">
        <v>1</v>
      </c>
      <c r="E492" s="334" t="s">
        <v>495</v>
      </c>
      <c r="F492" s="336">
        <v>4</v>
      </c>
      <c r="G492" s="337" t="s">
        <v>6</v>
      </c>
      <c r="H492" s="114">
        <v>2</v>
      </c>
      <c r="J492" s="342" t="s">
        <v>547</v>
      </c>
      <c r="K492" s="91"/>
      <c r="L492"/>
    </row>
    <row r="493" spans="1:13" ht="15.75">
      <c r="A493" s="2" t="s">
        <v>422</v>
      </c>
      <c r="B493" s="337">
        <v>3</v>
      </c>
      <c r="C493" s="337" t="s">
        <v>424</v>
      </c>
      <c r="D493" s="238">
        <v>1</v>
      </c>
      <c r="E493" s="334" t="s">
        <v>414</v>
      </c>
      <c r="F493" s="336">
        <v>4</v>
      </c>
      <c r="G493" s="337" t="s">
        <v>429</v>
      </c>
      <c r="H493" s="114">
        <v>4</v>
      </c>
      <c r="J493" s="342" t="s">
        <v>579</v>
      </c>
      <c r="K493" s="91"/>
      <c r="L493"/>
    </row>
    <row r="494" spans="1:13" ht="15.75">
      <c r="A494" s="2" t="s">
        <v>73</v>
      </c>
      <c r="B494" s="337">
        <v>4</v>
      </c>
      <c r="C494" s="337" t="s">
        <v>428</v>
      </c>
      <c r="D494" s="238">
        <v>3</v>
      </c>
      <c r="E494" s="334" t="s">
        <v>415</v>
      </c>
      <c r="F494" s="336">
        <v>4</v>
      </c>
      <c r="G494" s="337" t="s">
        <v>7</v>
      </c>
      <c r="H494" s="114">
        <v>4</v>
      </c>
      <c r="J494" s="342" t="s">
        <v>1088</v>
      </c>
      <c r="K494" s="418"/>
      <c r="L494"/>
    </row>
    <row r="495" spans="1:13" ht="15.75">
      <c r="A495" s="2" t="s">
        <v>411</v>
      </c>
      <c r="B495" s="337">
        <v>4</v>
      </c>
      <c r="C495" s="337" t="s">
        <v>244</v>
      </c>
      <c r="D495" s="238">
        <v>3</v>
      </c>
      <c r="E495" s="334" t="s">
        <v>416</v>
      </c>
      <c r="F495" s="336">
        <v>3</v>
      </c>
      <c r="G495" s="337" t="s">
        <v>430</v>
      </c>
      <c r="H495" s="114">
        <v>4</v>
      </c>
      <c r="J495" s="342" t="s">
        <v>1089</v>
      </c>
      <c r="K495" s="91"/>
      <c r="L495"/>
    </row>
    <row r="496" spans="1:13">
      <c r="A496" s="2" t="s">
        <v>532</v>
      </c>
      <c r="B496" s="337">
        <v>2</v>
      </c>
      <c r="C496" s="337" t="s">
        <v>474</v>
      </c>
      <c r="D496" s="238">
        <v>3</v>
      </c>
      <c r="E496" s="334" t="s">
        <v>417</v>
      </c>
      <c r="F496" s="336">
        <v>2</v>
      </c>
      <c r="G496" s="337" t="s">
        <v>431</v>
      </c>
      <c r="H496" s="114">
        <v>4</v>
      </c>
      <c r="J496" s="346" t="s">
        <v>11</v>
      </c>
      <c r="K496"/>
      <c r="L496"/>
    </row>
    <row r="497" spans="1:12" ht="30" customHeight="1">
      <c r="A497" s="2" t="s">
        <v>75</v>
      </c>
      <c r="B497" s="337">
        <v>2</v>
      </c>
      <c r="C497" s="337" t="s">
        <v>425</v>
      </c>
      <c r="D497" s="238">
        <v>2</v>
      </c>
      <c r="E497" s="2" t="s">
        <v>72</v>
      </c>
      <c r="F497" s="336">
        <v>4</v>
      </c>
      <c r="G497" s="337" t="s">
        <v>432</v>
      </c>
      <c r="H497" s="114">
        <v>4</v>
      </c>
      <c r="J497" s="346" t="s">
        <v>12</v>
      </c>
      <c r="K497"/>
      <c r="L497"/>
    </row>
    <row r="498" spans="1:12" ht="15" customHeight="1">
      <c r="A498" s="2" t="s">
        <v>409</v>
      </c>
      <c r="B498" s="337">
        <v>5</v>
      </c>
      <c r="C498" s="337" t="s">
        <v>426</v>
      </c>
      <c r="D498" s="238">
        <v>4</v>
      </c>
      <c r="E498" s="334" t="s">
        <v>100</v>
      </c>
      <c r="F498" s="336">
        <v>5</v>
      </c>
      <c r="G498" s="337" t="s">
        <v>433</v>
      </c>
      <c r="H498" s="114">
        <v>4</v>
      </c>
      <c r="J498" s="346" t="s">
        <v>76</v>
      </c>
      <c r="K498"/>
      <c r="L498"/>
    </row>
    <row r="499" spans="1:12" ht="30">
      <c r="A499" s="2" t="s">
        <v>412</v>
      </c>
      <c r="B499" s="43">
        <v>4</v>
      </c>
      <c r="C499" s="337" t="s">
        <v>427</v>
      </c>
      <c r="D499" s="238">
        <v>3</v>
      </c>
      <c r="E499" s="2" t="s">
        <v>14</v>
      </c>
      <c r="F499" s="336">
        <v>5</v>
      </c>
      <c r="G499" s="337" t="s">
        <v>471</v>
      </c>
      <c r="H499" s="114">
        <v>2</v>
      </c>
      <c r="J499" s="346" t="s">
        <v>13</v>
      </c>
      <c r="K499"/>
      <c r="L499"/>
    </row>
    <row r="500" spans="1:12" ht="30" customHeight="1" thickBot="1">
      <c r="A500" s="300" t="s">
        <v>418</v>
      </c>
      <c r="B500" s="43">
        <v>3</v>
      </c>
      <c r="C500" s="337" t="s">
        <v>435</v>
      </c>
      <c r="D500" s="239">
        <v>3</v>
      </c>
      <c r="E500" s="250" t="s">
        <v>419</v>
      </c>
      <c r="F500" s="336">
        <v>2</v>
      </c>
      <c r="G500" s="337" t="s">
        <v>434</v>
      </c>
      <c r="H500" s="232">
        <v>1</v>
      </c>
      <c r="J500" s="347" t="s">
        <v>74</v>
      </c>
      <c r="K500"/>
      <c r="L500"/>
    </row>
    <row r="501" spans="1:12" ht="15" customHeight="1" thickBot="1">
      <c r="A501" s="2" t="s">
        <v>436</v>
      </c>
      <c r="B501" s="43">
        <v>3</v>
      </c>
      <c r="C501" s="301" t="s">
        <v>439</v>
      </c>
      <c r="D501" s="239">
        <v>2</v>
      </c>
      <c r="E501" s="334"/>
      <c r="F501" s="232" t="s">
        <v>88</v>
      </c>
      <c r="G501" s="337"/>
      <c r="H501" s="232" t="s">
        <v>88</v>
      </c>
      <c r="J501" s="348" t="s">
        <v>91</v>
      </c>
      <c r="K501"/>
      <c r="L501"/>
    </row>
    <row r="502" spans="1:12" ht="15.75" thickBot="1">
      <c r="A502" s="3" t="s">
        <v>438</v>
      </c>
      <c r="B502" s="44">
        <v>4</v>
      </c>
      <c r="C502" s="4" t="s">
        <v>437</v>
      </c>
      <c r="D502" s="232">
        <v>4</v>
      </c>
      <c r="E502" s="251"/>
      <c r="F502" s="44" t="s">
        <v>88</v>
      </c>
      <c r="G502" s="4"/>
      <c r="H502" s="232" t="s">
        <v>88</v>
      </c>
      <c r="K502" s="76"/>
    </row>
    <row r="503" spans="1:12" ht="45" customHeight="1" thickBot="1">
      <c r="A503"/>
      <c r="B503"/>
      <c r="C503"/>
      <c r="D503"/>
      <c r="E503"/>
      <c r="F503"/>
      <c r="G503"/>
      <c r="H503"/>
      <c r="J503"/>
      <c r="K503"/>
      <c r="L503"/>
    </row>
    <row r="504" spans="1:12" ht="51" customHeight="1" thickBot="1">
      <c r="A504" s="454" t="s">
        <v>441</v>
      </c>
      <c r="B504" s="455"/>
      <c r="C504" s="455"/>
      <c r="D504" s="455"/>
      <c r="E504" s="455"/>
      <c r="F504" s="455"/>
      <c r="G504" s="455"/>
      <c r="H504" s="456"/>
      <c r="J504"/>
      <c r="K504"/>
      <c r="L504"/>
    </row>
    <row r="505" spans="1:12" ht="45" customHeight="1" thickBot="1">
      <c r="A505" s="457" t="s">
        <v>442</v>
      </c>
      <c r="B505" s="458"/>
      <c r="C505" s="458"/>
      <c r="D505" s="459"/>
      <c r="E505" s="460" t="s">
        <v>443</v>
      </c>
      <c r="F505" s="461"/>
      <c r="G505" s="461"/>
      <c r="H505" s="462"/>
      <c r="J505" s="243" t="s">
        <v>580</v>
      </c>
      <c r="K505"/>
      <c r="L505"/>
    </row>
    <row r="506" spans="1:12" ht="15.75">
      <c r="A506" s="263" t="s">
        <v>442</v>
      </c>
      <c r="B506" s="264" t="s">
        <v>494</v>
      </c>
      <c r="C506" s="264" t="s">
        <v>462</v>
      </c>
      <c r="D506" s="265" t="s">
        <v>463</v>
      </c>
      <c r="E506" s="370" t="s">
        <v>456</v>
      </c>
      <c r="F506" s="371" t="s">
        <v>494</v>
      </c>
      <c r="G506" s="371" t="s">
        <v>462</v>
      </c>
      <c r="H506" s="372" t="s">
        <v>463</v>
      </c>
      <c r="J506" s="342" t="s">
        <v>571</v>
      </c>
      <c r="K506" s="91"/>
      <c r="L506"/>
    </row>
    <row r="507" spans="1:12" ht="15.75">
      <c r="A507" s="64" t="s">
        <v>469</v>
      </c>
      <c r="B507" s="290">
        <v>1.2</v>
      </c>
      <c r="C507" s="336" t="s">
        <v>485</v>
      </c>
      <c r="D507" s="272"/>
      <c r="E507" s="64" t="s">
        <v>500</v>
      </c>
      <c r="F507" s="290">
        <v>3</v>
      </c>
      <c r="G507" s="336" t="s">
        <v>514</v>
      </c>
      <c r="H507" s="271"/>
      <c r="J507" s="342" t="s">
        <v>534</v>
      </c>
      <c r="K507" s="91"/>
      <c r="L507"/>
    </row>
    <row r="508" spans="1:12" ht="15.75">
      <c r="A508" s="64" t="s">
        <v>453</v>
      </c>
      <c r="B508" s="290">
        <v>0.7</v>
      </c>
      <c r="C508" s="336" t="s">
        <v>468</v>
      </c>
      <c r="D508" s="271"/>
      <c r="E508" s="64" t="s">
        <v>1093</v>
      </c>
      <c r="F508" s="290">
        <v>0.3</v>
      </c>
      <c r="G508" s="336" t="s">
        <v>514</v>
      </c>
      <c r="H508" s="271"/>
      <c r="J508" s="342" t="s">
        <v>576</v>
      </c>
      <c r="K508" s="418"/>
      <c r="L508"/>
    </row>
    <row r="509" spans="1:12" ht="15.75">
      <c r="A509" s="64" t="s">
        <v>477</v>
      </c>
      <c r="B509" s="290">
        <v>0.5</v>
      </c>
      <c r="C509" s="336" t="s">
        <v>487</v>
      </c>
      <c r="D509" s="272"/>
      <c r="E509" s="64" t="s">
        <v>533</v>
      </c>
      <c r="F509" s="290">
        <v>0.3</v>
      </c>
      <c r="G509" s="336" t="s">
        <v>496</v>
      </c>
      <c r="H509" s="271"/>
      <c r="J509" s="342" t="s">
        <v>536</v>
      </c>
      <c r="K509" s="418"/>
      <c r="L509"/>
    </row>
    <row r="510" spans="1:12" ht="15.75">
      <c r="A510" s="64" t="s">
        <v>476</v>
      </c>
      <c r="B510" s="290">
        <v>0.2</v>
      </c>
      <c r="C510" s="336" t="s">
        <v>488</v>
      </c>
      <c r="D510" s="272"/>
      <c r="E510" s="64" t="s">
        <v>460</v>
      </c>
      <c r="F510" s="290">
        <v>0</v>
      </c>
      <c r="G510" s="336" t="s">
        <v>465</v>
      </c>
      <c r="H510" s="272"/>
      <c r="J510" s="342" t="s">
        <v>577</v>
      </c>
      <c r="K510" s="91"/>
      <c r="L510"/>
    </row>
    <row r="511" spans="1:12" ht="15.75">
      <c r="A511" s="64" t="s">
        <v>454</v>
      </c>
      <c r="B511" s="290">
        <v>0.2</v>
      </c>
      <c r="C511" s="336" t="s">
        <v>489</v>
      </c>
      <c r="D511" s="271"/>
      <c r="E511" s="64" t="s">
        <v>479</v>
      </c>
      <c r="F511" s="290">
        <v>3</v>
      </c>
      <c r="G511" s="336" t="s">
        <v>464</v>
      </c>
      <c r="H511" s="272"/>
      <c r="J511" s="342" t="s">
        <v>538</v>
      </c>
      <c r="K511" s="91"/>
      <c r="L511"/>
    </row>
    <row r="512" spans="1:12" ht="30" customHeight="1">
      <c r="A512" s="64" t="s">
        <v>475</v>
      </c>
      <c r="B512" s="290">
        <v>0.2</v>
      </c>
      <c r="C512" s="336" t="s">
        <v>490</v>
      </c>
      <c r="D512" s="272"/>
      <c r="E512" s="64" t="s">
        <v>480</v>
      </c>
      <c r="F512" s="290">
        <v>1.4</v>
      </c>
      <c r="G512" s="336" t="s">
        <v>497</v>
      </c>
      <c r="H512" s="272"/>
      <c r="J512" s="342" t="s">
        <v>540</v>
      </c>
      <c r="K512" s="91"/>
      <c r="L512"/>
    </row>
    <row r="513" spans="1:13" ht="15" customHeight="1">
      <c r="A513" s="64" t="s">
        <v>458</v>
      </c>
      <c r="B513" s="290">
        <v>0.5</v>
      </c>
      <c r="C513" s="336" t="s">
        <v>512</v>
      </c>
      <c r="D513" s="272"/>
      <c r="E513" s="64" t="s">
        <v>461</v>
      </c>
      <c r="F513" s="290">
        <v>0.5</v>
      </c>
      <c r="G513" s="336" t="s">
        <v>67</v>
      </c>
      <c r="H513" s="271"/>
      <c r="J513" s="342" t="s">
        <v>541</v>
      </c>
      <c r="K513" s="418"/>
      <c r="L513"/>
    </row>
    <row r="514" spans="1:13" ht="31.5">
      <c r="A514" s="64" t="s">
        <v>455</v>
      </c>
      <c r="B514" s="290">
        <v>0.5</v>
      </c>
      <c r="C514" s="336" t="s">
        <v>513</v>
      </c>
      <c r="D514" s="272"/>
      <c r="E514" s="64" t="s">
        <v>472</v>
      </c>
      <c r="F514" s="290">
        <v>1</v>
      </c>
      <c r="G514" s="336" t="s">
        <v>515</v>
      </c>
      <c r="H514" s="272"/>
      <c r="J514" s="343" t="s">
        <v>542</v>
      </c>
      <c r="K514" s="418"/>
      <c r="L514"/>
    </row>
    <row r="515" spans="1:13" ht="30" customHeight="1">
      <c r="A515" s="64" t="s">
        <v>457</v>
      </c>
      <c r="B515" s="290">
        <v>0.5</v>
      </c>
      <c r="C515" s="336" t="s">
        <v>491</v>
      </c>
      <c r="D515" s="272"/>
      <c r="E515" s="64" t="s">
        <v>473</v>
      </c>
      <c r="F515" s="290">
        <v>0.2</v>
      </c>
      <c r="G515" s="336" t="s">
        <v>515</v>
      </c>
      <c r="H515" s="271"/>
      <c r="J515" s="343" t="s">
        <v>570</v>
      </c>
      <c r="K515" s="91"/>
      <c r="L515"/>
    </row>
    <row r="516" spans="1:13" ht="15" customHeight="1">
      <c r="A516" s="64" t="s">
        <v>486</v>
      </c>
      <c r="B516" s="290">
        <v>0.4</v>
      </c>
      <c r="C516" s="336" t="s">
        <v>491</v>
      </c>
      <c r="D516" s="272"/>
      <c r="E516" s="373" t="s">
        <v>481</v>
      </c>
      <c r="F516" s="290">
        <v>0</v>
      </c>
      <c r="G516" s="336" t="s">
        <v>67</v>
      </c>
      <c r="H516" s="271"/>
      <c r="J516" s="342" t="s">
        <v>572</v>
      </c>
      <c r="K516" s="91"/>
      <c r="L516"/>
    </row>
    <row r="517" spans="1:13" ht="31.5">
      <c r="A517" s="300"/>
      <c r="B517" s="301"/>
      <c r="C517" s="336"/>
      <c r="D517" s="246"/>
      <c r="E517" s="64" t="s">
        <v>478</v>
      </c>
      <c r="F517" s="290">
        <v>5</v>
      </c>
      <c r="G517" s="336" t="s">
        <v>498</v>
      </c>
      <c r="H517" s="271"/>
      <c r="J517" s="343" t="s">
        <v>578</v>
      </c>
      <c r="K517" s="418"/>
      <c r="L517"/>
    </row>
    <row r="518" spans="1:13" ht="45" customHeight="1">
      <c r="A518" s="2"/>
      <c r="B518" s="337"/>
      <c r="C518" s="337"/>
      <c r="D518" s="246"/>
      <c r="E518" s="64" t="s">
        <v>492</v>
      </c>
      <c r="F518" s="290">
        <v>1</v>
      </c>
      <c r="G518" s="336" t="s">
        <v>67</v>
      </c>
      <c r="H518" s="271"/>
      <c r="J518" s="343" t="s">
        <v>585</v>
      </c>
      <c r="K518" s="418"/>
      <c r="L518"/>
    </row>
    <row r="519" spans="1:13" ht="15.75" thickBot="1">
      <c r="A519" s="2"/>
      <c r="B519" s="290"/>
      <c r="C519" s="336"/>
      <c r="D519" s="246"/>
      <c r="E519" s="64" t="s">
        <v>484</v>
      </c>
      <c r="F519" s="290">
        <v>3</v>
      </c>
      <c r="G519" s="336" t="s">
        <v>499</v>
      </c>
      <c r="H519" s="271"/>
      <c r="J519" s="345"/>
      <c r="K519" s="418"/>
      <c r="L519"/>
    </row>
    <row r="520" spans="1:13" ht="45" customHeight="1">
      <c r="A520" s="2"/>
      <c r="B520" s="290"/>
      <c r="C520" s="336"/>
      <c r="D520" s="246"/>
      <c r="E520" s="64" t="s">
        <v>511</v>
      </c>
      <c r="F520" s="290">
        <v>0.4</v>
      </c>
      <c r="G520" s="336" t="s">
        <v>493</v>
      </c>
      <c r="H520" s="271"/>
      <c r="I520" s="419" t="s">
        <v>443</v>
      </c>
      <c r="J520"/>
      <c r="K520"/>
      <c r="L520"/>
    </row>
    <row r="521" spans="1:13">
      <c r="A521" s="64"/>
      <c r="B521" s="290"/>
      <c r="C521" s="336"/>
      <c r="D521" s="246"/>
      <c r="E521" s="64"/>
      <c r="F521" s="290"/>
      <c r="G521" s="336"/>
      <c r="H521" s="114"/>
      <c r="I521" s="7">
        <f xml:space="preserve"> (F524 / 23)</f>
        <v>0.83043478260869552</v>
      </c>
      <c r="J521"/>
      <c r="K521"/>
      <c r="L521"/>
    </row>
    <row r="522" spans="1:13">
      <c r="A522" s="300"/>
      <c r="B522" s="290"/>
      <c r="C522" s="336"/>
      <c r="D522" s="246"/>
      <c r="E522" s="64"/>
      <c r="F522" s="290"/>
      <c r="G522" s="336"/>
      <c r="H522" s="114"/>
      <c r="J522"/>
      <c r="K522"/>
      <c r="L522"/>
    </row>
    <row r="523" spans="1:13" ht="15.75" thickBot="1">
      <c r="A523" s="374"/>
      <c r="B523" s="291"/>
      <c r="C523" s="338"/>
      <c r="D523" s="375"/>
      <c r="E523" s="185"/>
      <c r="F523" s="291"/>
      <c r="G523" s="338"/>
      <c r="H523" s="102"/>
      <c r="I523" s="298" t="s">
        <v>54</v>
      </c>
      <c r="J523"/>
      <c r="K523"/>
      <c r="L523"/>
    </row>
    <row r="524" spans="1:13" ht="21.75" thickBot="1">
      <c r="A524" s="270" t="s">
        <v>467</v>
      </c>
      <c r="B524" s="292">
        <f>SUM(B507:B523)</f>
        <v>4.9000000000000004</v>
      </c>
      <c r="C524" s="273" t="s">
        <v>466</v>
      </c>
      <c r="D524" s="295" t="s">
        <v>1094</v>
      </c>
      <c r="E524" s="270" t="s">
        <v>467</v>
      </c>
      <c r="F524" s="292">
        <f>SUM(F507:F523)</f>
        <v>19.099999999999998</v>
      </c>
      <c r="G524" s="273" t="s">
        <v>466</v>
      </c>
      <c r="H524" s="295" t="s">
        <v>1092</v>
      </c>
      <c r="I524" s="296">
        <f>24 - (B524+F524)</f>
        <v>0</v>
      </c>
      <c r="J524"/>
      <c r="K524"/>
      <c r="L524"/>
    </row>
    <row r="525" spans="1:13" ht="15.75" thickBot="1">
      <c r="A525" s="241"/>
      <c r="B525" s="241"/>
      <c r="C525" s="241"/>
      <c r="D525" s="241"/>
      <c r="E525" s="241"/>
      <c r="F525" s="241"/>
      <c r="G525" s="241"/>
      <c r="H525" s="241"/>
      <c r="I525" s="241"/>
      <c r="J525" s="241"/>
      <c r="K525" s="241"/>
      <c r="L525" s="241"/>
      <c r="M525" s="241"/>
    </row>
    <row r="526" spans="1:13" ht="24" thickBot="1">
      <c r="A526" s="445">
        <v>45674</v>
      </c>
      <c r="B526" s="446"/>
      <c r="C526" s="446"/>
      <c r="D526" s="446"/>
      <c r="E526" s="446"/>
      <c r="F526" s="446"/>
      <c r="G526" s="446"/>
      <c r="H526" s="447"/>
      <c r="I526" s="240">
        <f>I527/260</f>
        <v>0.65384615384615385</v>
      </c>
      <c r="J526"/>
      <c r="K526"/>
      <c r="L526"/>
    </row>
    <row r="527" spans="1:13" ht="30" customHeight="1" thickBot="1">
      <c r="A527" s="448" t="s">
        <v>407</v>
      </c>
      <c r="B527" s="449"/>
      <c r="C527" s="449"/>
      <c r="D527" s="450"/>
      <c r="E527" s="451" t="s">
        <v>408</v>
      </c>
      <c r="F527" s="452"/>
      <c r="G527" s="452"/>
      <c r="H527" s="453"/>
      <c r="I527" s="75">
        <f>SUM(B529:B542,D529:D542,F529:F542,H529:H542)</f>
        <v>170</v>
      </c>
      <c r="J527" s="243" t="s">
        <v>580</v>
      </c>
      <c r="K527"/>
      <c r="L527"/>
    </row>
    <row r="528" spans="1:13" ht="15" customHeight="1" thickBot="1">
      <c r="A528" s="234" t="s">
        <v>0</v>
      </c>
      <c r="B528" s="235" t="s">
        <v>77</v>
      </c>
      <c r="C528" s="235" t="s">
        <v>1</v>
      </c>
      <c r="D528" s="236" t="s">
        <v>77</v>
      </c>
      <c r="E528" s="231" t="s">
        <v>71</v>
      </c>
      <c r="F528" s="229" t="s">
        <v>77</v>
      </c>
      <c r="G528" s="229" t="s">
        <v>87</v>
      </c>
      <c r="H528" s="230" t="s">
        <v>77</v>
      </c>
      <c r="J528" s="342" t="s">
        <v>543</v>
      </c>
      <c r="K528" s="418"/>
      <c r="L528"/>
    </row>
    <row r="529" spans="1:12" ht="16.5" thickBot="1">
      <c r="A529" s="40" t="s">
        <v>510</v>
      </c>
      <c r="B529" s="41">
        <v>3</v>
      </c>
      <c r="C529" s="41" t="s">
        <v>420</v>
      </c>
      <c r="D529" s="237">
        <v>4</v>
      </c>
      <c r="E529" s="334" t="s">
        <v>531</v>
      </c>
      <c r="F529" s="335">
        <v>3</v>
      </c>
      <c r="G529" s="41" t="s">
        <v>3</v>
      </c>
      <c r="H529" s="113">
        <v>3</v>
      </c>
      <c r="J529" s="342" t="s">
        <v>544</v>
      </c>
      <c r="K529" s="91"/>
      <c r="L529"/>
    </row>
    <row r="530" spans="1:12" ht="30" customHeight="1">
      <c r="A530" s="2" t="s">
        <v>410</v>
      </c>
      <c r="B530" s="337">
        <v>4</v>
      </c>
      <c r="C530" s="337" t="s">
        <v>421</v>
      </c>
      <c r="D530" s="238">
        <v>4</v>
      </c>
      <c r="E530" s="233" t="s">
        <v>8</v>
      </c>
      <c r="F530" s="336">
        <v>3</v>
      </c>
      <c r="G530" s="337" t="s">
        <v>4</v>
      </c>
      <c r="H530" s="114">
        <v>3</v>
      </c>
      <c r="J530" s="342" t="s">
        <v>545</v>
      </c>
      <c r="K530" s="91"/>
      <c r="L530"/>
    </row>
    <row r="531" spans="1:12" ht="15" customHeight="1">
      <c r="A531" s="2" t="s">
        <v>115</v>
      </c>
      <c r="B531" s="337">
        <v>4</v>
      </c>
      <c r="C531" s="337" t="s">
        <v>423</v>
      </c>
      <c r="D531" s="238">
        <v>3</v>
      </c>
      <c r="E531" s="334" t="s">
        <v>9</v>
      </c>
      <c r="F531" s="336">
        <v>4</v>
      </c>
      <c r="G531" s="337" t="s">
        <v>5</v>
      </c>
      <c r="H531" s="114">
        <v>3</v>
      </c>
      <c r="J531" s="343" t="s">
        <v>546</v>
      </c>
      <c r="K531" s="91"/>
      <c r="L531"/>
    </row>
    <row r="532" spans="1:12" ht="15.75">
      <c r="A532" s="2" t="s">
        <v>413</v>
      </c>
      <c r="B532" s="337">
        <v>4</v>
      </c>
      <c r="C532" s="337" t="s">
        <v>2</v>
      </c>
      <c r="D532" s="238">
        <v>1</v>
      </c>
      <c r="E532" s="334" t="s">
        <v>495</v>
      </c>
      <c r="F532" s="336">
        <v>4</v>
      </c>
      <c r="G532" s="337" t="s">
        <v>6</v>
      </c>
      <c r="H532" s="114">
        <v>2</v>
      </c>
      <c r="J532" s="342" t="s">
        <v>547</v>
      </c>
      <c r="K532" s="91"/>
      <c r="L532"/>
    </row>
    <row r="533" spans="1:12" ht="45" customHeight="1">
      <c r="A533" s="2" t="s">
        <v>422</v>
      </c>
      <c r="B533" s="337">
        <v>3</v>
      </c>
      <c r="C533" s="337" t="s">
        <v>424</v>
      </c>
      <c r="D533" s="238">
        <v>1</v>
      </c>
      <c r="E533" s="334" t="s">
        <v>414</v>
      </c>
      <c r="F533" s="336">
        <v>4</v>
      </c>
      <c r="G533" s="337" t="s">
        <v>429</v>
      </c>
      <c r="H533" s="114">
        <v>4</v>
      </c>
      <c r="J533" s="342" t="s">
        <v>579</v>
      </c>
      <c r="K533" s="91"/>
      <c r="L533"/>
    </row>
    <row r="534" spans="1:12" ht="15.75">
      <c r="A534" s="2" t="s">
        <v>73</v>
      </c>
      <c r="B534" s="337">
        <v>4</v>
      </c>
      <c r="C534" s="337" t="s">
        <v>428</v>
      </c>
      <c r="D534" s="238">
        <v>3</v>
      </c>
      <c r="E534" s="334" t="s">
        <v>415</v>
      </c>
      <c r="F534" s="336">
        <v>4</v>
      </c>
      <c r="G534" s="337" t="s">
        <v>7</v>
      </c>
      <c r="H534" s="114">
        <v>4</v>
      </c>
      <c r="J534" s="342" t="s">
        <v>1088</v>
      </c>
      <c r="K534" s="418"/>
      <c r="L534"/>
    </row>
    <row r="535" spans="1:12" ht="45" customHeight="1">
      <c r="A535" s="2" t="s">
        <v>411</v>
      </c>
      <c r="B535" s="337">
        <v>4</v>
      </c>
      <c r="C535" s="337" t="s">
        <v>244</v>
      </c>
      <c r="D535" s="238">
        <v>3</v>
      </c>
      <c r="E535" s="334" t="s">
        <v>416</v>
      </c>
      <c r="F535" s="336">
        <v>3</v>
      </c>
      <c r="G535" s="337" t="s">
        <v>430</v>
      </c>
      <c r="H535" s="114">
        <v>4</v>
      </c>
      <c r="J535" s="342" t="s">
        <v>1089</v>
      </c>
      <c r="K535" s="91"/>
      <c r="L535"/>
    </row>
    <row r="536" spans="1:12">
      <c r="A536" s="2" t="s">
        <v>532</v>
      </c>
      <c r="B536" s="337">
        <v>2</v>
      </c>
      <c r="C536" s="337" t="s">
        <v>474</v>
      </c>
      <c r="D536" s="238">
        <v>3</v>
      </c>
      <c r="E536" s="334" t="s">
        <v>417</v>
      </c>
      <c r="F536" s="336">
        <v>2</v>
      </c>
      <c r="G536" s="337" t="s">
        <v>431</v>
      </c>
      <c r="H536" s="114">
        <v>4</v>
      </c>
      <c r="J536" s="346" t="s">
        <v>11</v>
      </c>
      <c r="K536"/>
      <c r="L536"/>
    </row>
    <row r="537" spans="1:12">
      <c r="A537" s="2" t="s">
        <v>75</v>
      </c>
      <c r="B537" s="337">
        <v>2</v>
      </c>
      <c r="C537" s="337" t="s">
        <v>425</v>
      </c>
      <c r="D537" s="238">
        <v>2</v>
      </c>
      <c r="E537" s="2" t="s">
        <v>72</v>
      </c>
      <c r="F537" s="336">
        <v>4</v>
      </c>
      <c r="G537" s="337" t="s">
        <v>432</v>
      </c>
      <c r="H537" s="114">
        <v>4</v>
      </c>
      <c r="J537" s="346" t="s">
        <v>12</v>
      </c>
      <c r="K537"/>
      <c r="L537"/>
    </row>
    <row r="538" spans="1:12" ht="30">
      <c r="A538" s="2" t="s">
        <v>409</v>
      </c>
      <c r="B538" s="337">
        <v>5</v>
      </c>
      <c r="C538" s="337" t="s">
        <v>426</v>
      </c>
      <c r="D538" s="238">
        <v>4</v>
      </c>
      <c r="E538" s="334" t="s">
        <v>100</v>
      </c>
      <c r="F538" s="336">
        <v>5</v>
      </c>
      <c r="G538" s="337" t="s">
        <v>433</v>
      </c>
      <c r="H538" s="114">
        <v>4</v>
      </c>
      <c r="J538" s="346" t="s">
        <v>76</v>
      </c>
      <c r="K538"/>
      <c r="L538"/>
    </row>
    <row r="539" spans="1:12" ht="30">
      <c r="A539" s="2" t="s">
        <v>412</v>
      </c>
      <c r="B539" s="43">
        <v>4</v>
      </c>
      <c r="C539" s="337" t="s">
        <v>427</v>
      </c>
      <c r="D539" s="238">
        <v>3</v>
      </c>
      <c r="E539" s="2" t="s">
        <v>14</v>
      </c>
      <c r="F539" s="336">
        <v>5</v>
      </c>
      <c r="G539" s="337" t="s">
        <v>471</v>
      </c>
      <c r="H539" s="114">
        <v>2</v>
      </c>
      <c r="J539" s="346" t="s">
        <v>13</v>
      </c>
      <c r="K539"/>
      <c r="L539"/>
    </row>
    <row r="540" spans="1:12" ht="15.75" thickBot="1">
      <c r="A540" s="300" t="s">
        <v>418</v>
      </c>
      <c r="B540" s="43">
        <v>3</v>
      </c>
      <c r="C540" s="337" t="s">
        <v>435</v>
      </c>
      <c r="D540" s="239">
        <v>3</v>
      </c>
      <c r="E540" s="250" t="s">
        <v>419</v>
      </c>
      <c r="F540" s="336">
        <v>2</v>
      </c>
      <c r="G540" s="337" t="s">
        <v>434</v>
      </c>
      <c r="H540" s="232">
        <v>1</v>
      </c>
      <c r="J540" s="347" t="s">
        <v>74</v>
      </c>
      <c r="K540"/>
      <c r="L540"/>
    </row>
    <row r="541" spans="1:12" ht="15.75" thickBot="1">
      <c r="A541" s="2" t="s">
        <v>436</v>
      </c>
      <c r="B541" s="43">
        <v>3</v>
      </c>
      <c r="C541" s="301" t="s">
        <v>439</v>
      </c>
      <c r="D541" s="239">
        <v>2</v>
      </c>
      <c r="E541" s="334"/>
      <c r="F541" s="232" t="s">
        <v>88</v>
      </c>
      <c r="G541" s="337"/>
      <c r="H541" s="232" t="s">
        <v>88</v>
      </c>
      <c r="J541" s="348" t="s">
        <v>91</v>
      </c>
      <c r="K541"/>
      <c r="L541"/>
    </row>
    <row r="542" spans="1:12" ht="30" customHeight="1" thickBot="1">
      <c r="A542" s="3" t="s">
        <v>438</v>
      </c>
      <c r="B542" s="44">
        <v>4</v>
      </c>
      <c r="C542" s="4" t="s">
        <v>437</v>
      </c>
      <c r="D542" s="232">
        <v>4</v>
      </c>
      <c r="E542" s="251"/>
      <c r="F542" s="44" t="s">
        <v>88</v>
      </c>
      <c r="G542" s="4"/>
      <c r="H542" s="232" t="s">
        <v>88</v>
      </c>
      <c r="K542" s="76"/>
    </row>
    <row r="543" spans="1:12" ht="15" customHeight="1" thickBot="1">
      <c r="A543"/>
      <c r="B543"/>
      <c r="C543"/>
      <c r="D543"/>
      <c r="E543"/>
      <c r="F543"/>
      <c r="G543"/>
      <c r="H543"/>
      <c r="J543"/>
      <c r="K543"/>
      <c r="L543"/>
    </row>
    <row r="544" spans="1:12" ht="19.5" thickBot="1">
      <c r="A544" s="454" t="s">
        <v>441</v>
      </c>
      <c r="B544" s="455"/>
      <c r="C544" s="455"/>
      <c r="D544" s="455"/>
      <c r="E544" s="455"/>
      <c r="F544" s="455"/>
      <c r="G544" s="455"/>
      <c r="H544" s="456"/>
      <c r="J544"/>
      <c r="K544"/>
      <c r="L544"/>
    </row>
    <row r="545" spans="1:12" ht="30" customHeight="1" thickBot="1">
      <c r="A545" s="457" t="s">
        <v>442</v>
      </c>
      <c r="B545" s="458"/>
      <c r="C545" s="458"/>
      <c r="D545" s="459"/>
      <c r="E545" s="460" t="s">
        <v>443</v>
      </c>
      <c r="F545" s="461"/>
      <c r="G545" s="461"/>
      <c r="H545" s="462"/>
      <c r="J545" s="243" t="s">
        <v>580</v>
      </c>
      <c r="K545"/>
      <c r="L545"/>
    </row>
    <row r="546" spans="1:12" ht="15" customHeight="1">
      <c r="A546" s="263" t="s">
        <v>442</v>
      </c>
      <c r="B546" s="264" t="s">
        <v>494</v>
      </c>
      <c r="C546" s="264" t="s">
        <v>462</v>
      </c>
      <c r="D546" s="265" t="s">
        <v>463</v>
      </c>
      <c r="E546" s="370" t="s">
        <v>456</v>
      </c>
      <c r="F546" s="371" t="s">
        <v>494</v>
      </c>
      <c r="G546" s="371" t="s">
        <v>462</v>
      </c>
      <c r="H546" s="372" t="s">
        <v>463</v>
      </c>
      <c r="J546" s="342" t="s">
        <v>571</v>
      </c>
      <c r="K546" s="91"/>
      <c r="L546"/>
    </row>
    <row r="547" spans="1:12" ht="15.75">
      <c r="A547" s="64" t="s">
        <v>469</v>
      </c>
      <c r="B547" s="290">
        <v>1.2</v>
      </c>
      <c r="C547" s="336" t="s">
        <v>485</v>
      </c>
      <c r="D547" s="272"/>
      <c r="E547" s="64" t="s">
        <v>500</v>
      </c>
      <c r="F547" s="290">
        <v>3</v>
      </c>
      <c r="G547" s="336" t="s">
        <v>514</v>
      </c>
      <c r="H547" s="271"/>
      <c r="J547" s="342" t="s">
        <v>534</v>
      </c>
      <c r="K547" s="91"/>
      <c r="L547"/>
    </row>
    <row r="548" spans="1:12" ht="45" customHeight="1">
      <c r="A548" s="64" t="s">
        <v>453</v>
      </c>
      <c r="B548" s="290">
        <v>0.7</v>
      </c>
      <c r="C548" s="336" t="s">
        <v>468</v>
      </c>
      <c r="D548" s="271"/>
      <c r="E548" s="64" t="s">
        <v>1093</v>
      </c>
      <c r="F548" s="290">
        <v>0.3</v>
      </c>
      <c r="G548" s="336" t="s">
        <v>514</v>
      </c>
      <c r="H548" s="271"/>
      <c r="J548" s="342" t="s">
        <v>576</v>
      </c>
      <c r="K548" s="418"/>
      <c r="L548"/>
    </row>
    <row r="549" spans="1:12" ht="15.75">
      <c r="A549" s="64" t="s">
        <v>477</v>
      </c>
      <c r="B549" s="290">
        <v>0.5</v>
      </c>
      <c r="C549" s="336" t="s">
        <v>487</v>
      </c>
      <c r="D549" s="272"/>
      <c r="E549" s="64" t="s">
        <v>533</v>
      </c>
      <c r="F549" s="290">
        <v>0.3</v>
      </c>
      <c r="G549" s="336" t="s">
        <v>496</v>
      </c>
      <c r="H549" s="271"/>
      <c r="J549" s="342" t="s">
        <v>536</v>
      </c>
      <c r="K549" s="418"/>
      <c r="L549"/>
    </row>
    <row r="550" spans="1:12" ht="45" customHeight="1">
      <c r="A550" s="64" t="s">
        <v>476</v>
      </c>
      <c r="B550" s="290">
        <v>0.2</v>
      </c>
      <c r="C550" s="336" t="s">
        <v>488</v>
      </c>
      <c r="D550" s="272"/>
      <c r="E550" s="64" t="s">
        <v>460</v>
      </c>
      <c r="F550" s="290">
        <v>0</v>
      </c>
      <c r="G550" s="336" t="s">
        <v>465</v>
      </c>
      <c r="H550" s="272"/>
      <c r="J550" s="342" t="s">
        <v>577</v>
      </c>
      <c r="K550" s="91"/>
      <c r="L550"/>
    </row>
    <row r="551" spans="1:12" ht="15.75">
      <c r="A551" s="64" t="s">
        <v>454</v>
      </c>
      <c r="B551" s="290">
        <v>0.2</v>
      </c>
      <c r="C551" s="336" t="s">
        <v>489</v>
      </c>
      <c r="D551" s="271"/>
      <c r="E551" s="64" t="s">
        <v>479</v>
      </c>
      <c r="F551" s="290">
        <v>3</v>
      </c>
      <c r="G551" s="336" t="s">
        <v>464</v>
      </c>
      <c r="H551" s="272"/>
      <c r="J551" s="342" t="s">
        <v>538</v>
      </c>
      <c r="K551" s="91"/>
      <c r="L551"/>
    </row>
    <row r="552" spans="1:12" ht="15.75">
      <c r="A552" s="64" t="s">
        <v>475</v>
      </c>
      <c r="B552" s="290">
        <v>0.2</v>
      </c>
      <c r="C552" s="336" t="s">
        <v>490</v>
      </c>
      <c r="D552" s="272"/>
      <c r="E552" s="64" t="s">
        <v>480</v>
      </c>
      <c r="F552" s="290">
        <v>1.4</v>
      </c>
      <c r="G552" s="336" t="s">
        <v>497</v>
      </c>
      <c r="H552" s="272"/>
      <c r="J552" s="342" t="s">
        <v>540</v>
      </c>
      <c r="K552" s="91"/>
      <c r="L552"/>
    </row>
    <row r="553" spans="1:12" ht="15.75">
      <c r="A553" s="64" t="s">
        <v>458</v>
      </c>
      <c r="B553" s="290">
        <v>0.5</v>
      </c>
      <c r="C553" s="336" t="s">
        <v>512</v>
      </c>
      <c r="D553" s="272"/>
      <c r="E553" s="64" t="s">
        <v>461</v>
      </c>
      <c r="F553" s="290">
        <v>0.5</v>
      </c>
      <c r="G553" s="336" t="s">
        <v>67</v>
      </c>
      <c r="H553" s="271"/>
      <c r="J553" s="342" t="s">
        <v>541</v>
      </c>
      <c r="K553" s="418"/>
      <c r="L553"/>
    </row>
    <row r="554" spans="1:12" ht="31.5">
      <c r="A554" s="64" t="s">
        <v>455</v>
      </c>
      <c r="B554" s="290">
        <v>0.5</v>
      </c>
      <c r="C554" s="336" t="s">
        <v>513</v>
      </c>
      <c r="D554" s="272"/>
      <c r="E554" s="64" t="s">
        <v>472</v>
      </c>
      <c r="F554" s="290">
        <v>1</v>
      </c>
      <c r="G554" s="336" t="s">
        <v>515</v>
      </c>
      <c r="H554" s="272"/>
      <c r="J554" s="343" t="s">
        <v>542</v>
      </c>
      <c r="K554" s="418"/>
      <c r="L554"/>
    </row>
    <row r="555" spans="1:12" ht="31.5">
      <c r="A555" s="64" t="s">
        <v>457</v>
      </c>
      <c r="B555" s="290">
        <v>0.5</v>
      </c>
      <c r="C555" s="336" t="s">
        <v>491</v>
      </c>
      <c r="D555" s="272"/>
      <c r="E555" s="64" t="s">
        <v>473</v>
      </c>
      <c r="F555" s="290">
        <v>0.2</v>
      </c>
      <c r="G555" s="336" t="s">
        <v>515</v>
      </c>
      <c r="H555" s="271"/>
      <c r="J555" s="343" t="s">
        <v>570</v>
      </c>
      <c r="K555" s="91"/>
      <c r="L555"/>
    </row>
    <row r="556" spans="1:12" ht="15.75">
      <c r="A556" s="64" t="s">
        <v>486</v>
      </c>
      <c r="B556" s="290">
        <v>0.4</v>
      </c>
      <c r="C556" s="336" t="s">
        <v>491</v>
      </c>
      <c r="D556" s="272"/>
      <c r="E556" s="373" t="s">
        <v>481</v>
      </c>
      <c r="F556" s="290">
        <v>0</v>
      </c>
      <c r="G556" s="336" t="s">
        <v>67</v>
      </c>
      <c r="H556" s="271"/>
      <c r="J556" s="342" t="s">
        <v>572</v>
      </c>
      <c r="K556" s="91"/>
      <c r="L556"/>
    </row>
    <row r="557" spans="1:12" ht="30" customHeight="1">
      <c r="A557" s="300"/>
      <c r="B557" s="301"/>
      <c r="C557" s="336"/>
      <c r="D557" s="246"/>
      <c r="E557" s="64" t="s">
        <v>478</v>
      </c>
      <c r="F557" s="290">
        <v>5</v>
      </c>
      <c r="G557" s="336" t="s">
        <v>498</v>
      </c>
      <c r="H557" s="271"/>
      <c r="J557" s="343" t="s">
        <v>578</v>
      </c>
      <c r="K557" s="418"/>
      <c r="L557"/>
    </row>
    <row r="558" spans="1:12" ht="15" customHeight="1">
      <c r="A558" s="2"/>
      <c r="B558" s="337"/>
      <c r="C558" s="337"/>
      <c r="D558" s="246"/>
      <c r="E558" s="64" t="s">
        <v>492</v>
      </c>
      <c r="F558" s="290">
        <v>1</v>
      </c>
      <c r="G558" s="336" t="s">
        <v>67</v>
      </c>
      <c r="H558" s="271"/>
      <c r="J558" s="343" t="s">
        <v>585</v>
      </c>
      <c r="K558" s="418"/>
      <c r="L558"/>
    </row>
    <row r="559" spans="1:12" ht="15.75" thickBot="1">
      <c r="A559" s="2"/>
      <c r="B559" s="290"/>
      <c r="C559" s="336"/>
      <c r="D559" s="246"/>
      <c r="E559" s="64" t="s">
        <v>484</v>
      </c>
      <c r="F559" s="290">
        <v>3</v>
      </c>
      <c r="G559" s="336" t="s">
        <v>499</v>
      </c>
      <c r="H559" s="271"/>
      <c r="J559" s="345"/>
      <c r="K559" s="418"/>
      <c r="L559"/>
    </row>
    <row r="560" spans="1:12" ht="30" customHeight="1">
      <c r="A560" s="2"/>
      <c r="B560" s="290"/>
      <c r="C560" s="336"/>
      <c r="D560" s="246"/>
      <c r="E560" s="64" t="s">
        <v>511</v>
      </c>
      <c r="F560" s="290">
        <v>0.4</v>
      </c>
      <c r="G560" s="336" t="s">
        <v>493</v>
      </c>
      <c r="H560" s="271"/>
      <c r="I560" s="419" t="s">
        <v>443</v>
      </c>
      <c r="J560"/>
      <c r="K560"/>
      <c r="L560"/>
    </row>
    <row r="561" spans="1:13" ht="15" customHeight="1">
      <c r="A561" s="64"/>
      <c r="B561" s="290"/>
      <c r="C561" s="336"/>
      <c r="D561" s="246"/>
      <c r="E561" s="64"/>
      <c r="F561" s="290"/>
      <c r="G561" s="336"/>
      <c r="H561" s="114"/>
      <c r="I561" s="7">
        <f xml:space="preserve"> (F564 / 23)</f>
        <v>0.83043478260869552</v>
      </c>
      <c r="J561"/>
      <c r="K561"/>
      <c r="L561"/>
    </row>
    <row r="562" spans="1:13">
      <c r="A562" s="300"/>
      <c r="B562" s="290"/>
      <c r="C562" s="336"/>
      <c r="D562" s="246"/>
      <c r="E562" s="64"/>
      <c r="F562" s="290"/>
      <c r="G562" s="336"/>
      <c r="H562" s="114"/>
      <c r="J562"/>
      <c r="K562"/>
      <c r="L562"/>
    </row>
    <row r="563" spans="1:13" ht="45" customHeight="1" thickBot="1">
      <c r="A563" s="374"/>
      <c r="B563" s="291"/>
      <c r="C563" s="338"/>
      <c r="D563" s="375"/>
      <c r="E563" s="185"/>
      <c r="F563" s="291"/>
      <c r="G563" s="338"/>
      <c r="H563" s="102"/>
      <c r="I563" s="298" t="s">
        <v>54</v>
      </c>
      <c r="J563"/>
      <c r="K563"/>
      <c r="L563"/>
    </row>
    <row r="564" spans="1:13" ht="21.75" thickBot="1">
      <c r="A564" s="270" t="s">
        <v>467</v>
      </c>
      <c r="B564" s="292">
        <f>SUM(B547:B563)</f>
        <v>4.9000000000000004</v>
      </c>
      <c r="C564" s="273" t="s">
        <v>466</v>
      </c>
      <c r="D564" s="295" t="s">
        <v>1094</v>
      </c>
      <c r="E564" s="270" t="s">
        <v>467</v>
      </c>
      <c r="F564" s="292">
        <f>SUM(F547:F563)</f>
        <v>19.099999999999998</v>
      </c>
      <c r="G564" s="273" t="s">
        <v>466</v>
      </c>
      <c r="H564" s="295" t="s">
        <v>1092</v>
      </c>
      <c r="I564" s="296">
        <f>24 - (B564+F564)</f>
        <v>0</v>
      </c>
      <c r="J564"/>
      <c r="K564"/>
      <c r="L564"/>
    </row>
    <row r="565" spans="1:13" ht="15.75" thickBot="1">
      <c r="A565" s="241"/>
      <c r="B565" s="241"/>
      <c r="C565" s="241"/>
      <c r="D565" s="241"/>
      <c r="E565" s="241"/>
      <c r="F565" s="241"/>
      <c r="G565" s="241"/>
      <c r="H565" s="241"/>
      <c r="I565" s="241"/>
      <c r="J565" s="241"/>
      <c r="K565" s="241"/>
      <c r="L565" s="241"/>
      <c r="M565" s="241"/>
    </row>
    <row r="566" spans="1:13" ht="24" thickBot="1">
      <c r="A566" s="445">
        <v>45675</v>
      </c>
      <c r="B566" s="446"/>
      <c r="C566" s="446"/>
      <c r="D566" s="446"/>
      <c r="E566" s="446"/>
      <c r="F566" s="446"/>
      <c r="G566" s="446"/>
      <c r="H566" s="447"/>
      <c r="I566" s="240">
        <f>I567/260</f>
        <v>0.65769230769230769</v>
      </c>
      <c r="J566"/>
      <c r="K566"/>
      <c r="L566"/>
    </row>
    <row r="567" spans="1:13" ht="19.5" thickBot="1">
      <c r="A567" s="448" t="s">
        <v>407</v>
      </c>
      <c r="B567" s="449"/>
      <c r="C567" s="449"/>
      <c r="D567" s="450"/>
      <c r="E567" s="451" t="s">
        <v>408</v>
      </c>
      <c r="F567" s="452"/>
      <c r="G567" s="452"/>
      <c r="H567" s="453"/>
      <c r="I567" s="75">
        <f>SUM(B569:B582,D569:D582,F569:F582,H569:H582)</f>
        <v>171</v>
      </c>
      <c r="J567" s="243" t="s">
        <v>580</v>
      </c>
      <c r="K567"/>
      <c r="L567"/>
    </row>
    <row r="568" spans="1:13" ht="16.5" thickBot="1">
      <c r="A568" s="234" t="s">
        <v>0</v>
      </c>
      <c r="B568" s="235" t="s">
        <v>77</v>
      </c>
      <c r="C568" s="235" t="s">
        <v>1</v>
      </c>
      <c r="D568" s="236" t="s">
        <v>77</v>
      </c>
      <c r="E568" s="231" t="s">
        <v>71</v>
      </c>
      <c r="F568" s="229" t="s">
        <v>77</v>
      </c>
      <c r="G568" s="229" t="s">
        <v>87</v>
      </c>
      <c r="H568" s="230" t="s">
        <v>77</v>
      </c>
      <c r="J568" s="342" t="s">
        <v>543</v>
      </c>
      <c r="K568" s="418"/>
      <c r="L568"/>
    </row>
    <row r="569" spans="1:13" ht="16.5" thickBot="1">
      <c r="A569" s="40" t="s">
        <v>510</v>
      </c>
      <c r="B569" s="41">
        <v>3</v>
      </c>
      <c r="C569" s="41" t="s">
        <v>420</v>
      </c>
      <c r="D569" s="237">
        <v>4</v>
      </c>
      <c r="E569" s="334" t="s">
        <v>531</v>
      </c>
      <c r="F569" s="335">
        <v>3</v>
      </c>
      <c r="G569" s="41" t="s">
        <v>3</v>
      </c>
      <c r="H569" s="113">
        <v>3</v>
      </c>
      <c r="J569" s="342" t="s">
        <v>544</v>
      </c>
      <c r="K569" s="91"/>
      <c r="L569"/>
    </row>
    <row r="570" spans="1:13" ht="15.75">
      <c r="A570" s="2" t="s">
        <v>410</v>
      </c>
      <c r="B570" s="337">
        <v>4</v>
      </c>
      <c r="C570" s="337" t="s">
        <v>421</v>
      </c>
      <c r="D570" s="238">
        <v>4</v>
      </c>
      <c r="E570" s="233" t="s">
        <v>8</v>
      </c>
      <c r="F570" s="336">
        <v>3</v>
      </c>
      <c r="G570" s="337" t="s">
        <v>4</v>
      </c>
      <c r="H570" s="114">
        <v>3</v>
      </c>
      <c r="J570" s="342" t="s">
        <v>545</v>
      </c>
      <c r="K570" s="91"/>
      <c r="L570"/>
    </row>
    <row r="571" spans="1:13" ht="31.5">
      <c r="A571" s="2" t="s">
        <v>115</v>
      </c>
      <c r="B571" s="337">
        <v>4</v>
      </c>
      <c r="C571" s="337" t="s">
        <v>423</v>
      </c>
      <c r="D571" s="238">
        <v>3</v>
      </c>
      <c r="E571" s="334" t="s">
        <v>9</v>
      </c>
      <c r="F571" s="336">
        <v>4</v>
      </c>
      <c r="G571" s="337" t="s">
        <v>5</v>
      </c>
      <c r="H571" s="114">
        <v>3</v>
      </c>
      <c r="J571" s="343" t="s">
        <v>546</v>
      </c>
      <c r="K571" s="91"/>
      <c r="L571"/>
    </row>
    <row r="572" spans="1:13" ht="30" customHeight="1">
      <c r="A572" s="2" t="s">
        <v>413</v>
      </c>
      <c r="B572" s="337">
        <v>4</v>
      </c>
      <c r="C572" s="337" t="s">
        <v>2</v>
      </c>
      <c r="D572" s="238">
        <v>1</v>
      </c>
      <c r="E572" s="334" t="s">
        <v>495</v>
      </c>
      <c r="F572" s="336">
        <v>4</v>
      </c>
      <c r="G572" s="337" t="s">
        <v>6</v>
      </c>
      <c r="H572" s="114">
        <v>2</v>
      </c>
      <c r="J572" s="342" t="s">
        <v>547</v>
      </c>
      <c r="K572" s="91"/>
      <c r="L572"/>
    </row>
    <row r="573" spans="1:13" ht="15" customHeight="1">
      <c r="A573" s="2" t="s">
        <v>422</v>
      </c>
      <c r="B573" s="337">
        <v>3</v>
      </c>
      <c r="C573" s="337" t="s">
        <v>424</v>
      </c>
      <c r="D573" s="238">
        <v>1</v>
      </c>
      <c r="E573" s="334" t="s">
        <v>414</v>
      </c>
      <c r="F573" s="336">
        <v>4</v>
      </c>
      <c r="G573" s="337" t="s">
        <v>429</v>
      </c>
      <c r="H573" s="114">
        <v>4</v>
      </c>
      <c r="J573" s="342" t="s">
        <v>579</v>
      </c>
      <c r="K573" s="91"/>
      <c r="L573"/>
    </row>
    <row r="574" spans="1:13" ht="15.75">
      <c r="A574" s="2" t="s">
        <v>73</v>
      </c>
      <c r="B574" s="337">
        <v>4</v>
      </c>
      <c r="C574" s="337" t="s">
        <v>428</v>
      </c>
      <c r="D574" s="238">
        <v>2</v>
      </c>
      <c r="E574" s="334" t="s">
        <v>415</v>
      </c>
      <c r="F574" s="336">
        <v>4</v>
      </c>
      <c r="G574" s="337" t="s">
        <v>7</v>
      </c>
      <c r="H574" s="114">
        <v>4</v>
      </c>
      <c r="J574" s="342" t="s">
        <v>1088</v>
      </c>
      <c r="K574" s="418"/>
      <c r="L574"/>
    </row>
    <row r="575" spans="1:13" ht="30" customHeight="1">
      <c r="A575" s="2" t="s">
        <v>411</v>
      </c>
      <c r="B575" s="337">
        <v>4</v>
      </c>
      <c r="C575" s="337" t="s">
        <v>244</v>
      </c>
      <c r="D575" s="238">
        <v>1</v>
      </c>
      <c r="E575" s="334" t="s">
        <v>416</v>
      </c>
      <c r="F575" s="336">
        <v>3</v>
      </c>
      <c r="G575" s="337" t="s">
        <v>430</v>
      </c>
      <c r="H575" s="114">
        <v>4</v>
      </c>
      <c r="J575" s="342" t="s">
        <v>1089</v>
      </c>
      <c r="K575" s="91"/>
      <c r="L575"/>
    </row>
    <row r="576" spans="1:13" ht="15" customHeight="1">
      <c r="A576" s="2" t="s">
        <v>532</v>
      </c>
      <c r="B576" s="337">
        <v>4</v>
      </c>
      <c r="C576" s="337" t="s">
        <v>474</v>
      </c>
      <c r="D576" s="238">
        <v>3</v>
      </c>
      <c r="E576" s="334" t="s">
        <v>417</v>
      </c>
      <c r="F576" s="336">
        <v>2</v>
      </c>
      <c r="G576" s="337" t="s">
        <v>431</v>
      </c>
      <c r="H576" s="114">
        <v>4</v>
      </c>
      <c r="J576" s="346" t="s">
        <v>11</v>
      </c>
      <c r="K576"/>
      <c r="L576"/>
    </row>
    <row r="577" spans="1:12">
      <c r="A577" s="2" t="s">
        <v>75</v>
      </c>
      <c r="B577" s="337">
        <v>2</v>
      </c>
      <c r="C577" s="337" t="s">
        <v>425</v>
      </c>
      <c r="D577" s="238">
        <v>2</v>
      </c>
      <c r="E577" s="2" t="s">
        <v>72</v>
      </c>
      <c r="F577" s="336">
        <v>4</v>
      </c>
      <c r="G577" s="337" t="s">
        <v>432</v>
      </c>
      <c r="H577" s="114">
        <v>4</v>
      </c>
      <c r="J577" s="346" t="s">
        <v>12</v>
      </c>
      <c r="K577"/>
      <c r="L577"/>
    </row>
    <row r="578" spans="1:12" ht="45" customHeight="1">
      <c r="A578" s="2" t="s">
        <v>409</v>
      </c>
      <c r="B578" s="337">
        <v>5</v>
      </c>
      <c r="C578" s="337" t="s">
        <v>426</v>
      </c>
      <c r="D578" s="238">
        <v>4</v>
      </c>
      <c r="E578" s="334" t="s">
        <v>100</v>
      </c>
      <c r="F578" s="336">
        <v>5</v>
      </c>
      <c r="G578" s="337" t="s">
        <v>433</v>
      </c>
      <c r="H578" s="114">
        <v>4</v>
      </c>
      <c r="J578" s="346" t="s">
        <v>76</v>
      </c>
      <c r="K578"/>
      <c r="L578"/>
    </row>
    <row r="579" spans="1:12" ht="30">
      <c r="A579" s="2" t="s">
        <v>412</v>
      </c>
      <c r="B579" s="43">
        <v>4</v>
      </c>
      <c r="C579" s="337" t="s">
        <v>427</v>
      </c>
      <c r="D579" s="238">
        <v>3</v>
      </c>
      <c r="E579" s="2" t="s">
        <v>14</v>
      </c>
      <c r="F579" s="336">
        <v>5</v>
      </c>
      <c r="G579" s="337" t="s">
        <v>471</v>
      </c>
      <c r="H579" s="114">
        <v>2</v>
      </c>
      <c r="J579" s="346" t="s">
        <v>13</v>
      </c>
      <c r="K579"/>
      <c r="L579"/>
    </row>
    <row r="580" spans="1:12" ht="45" customHeight="1" thickBot="1">
      <c r="A580" s="300" t="s">
        <v>418</v>
      </c>
      <c r="B580" s="43">
        <v>3</v>
      </c>
      <c r="C580" s="337" t="s">
        <v>435</v>
      </c>
      <c r="D580" s="239">
        <v>3</v>
      </c>
      <c r="E580" s="250" t="s">
        <v>419</v>
      </c>
      <c r="F580" s="336">
        <v>2</v>
      </c>
      <c r="G580" s="337" t="s">
        <v>434</v>
      </c>
      <c r="H580" s="232">
        <v>1</v>
      </c>
      <c r="J580" s="347" t="s">
        <v>74</v>
      </c>
      <c r="K580"/>
      <c r="L580"/>
    </row>
    <row r="581" spans="1:12" ht="15.75" thickBot="1">
      <c r="A581" s="2" t="s">
        <v>436</v>
      </c>
      <c r="B581" s="43">
        <v>3</v>
      </c>
      <c r="C581" s="301" t="s">
        <v>439</v>
      </c>
      <c r="D581" s="239">
        <v>2</v>
      </c>
      <c r="E581" s="334"/>
      <c r="F581" s="232" t="s">
        <v>88</v>
      </c>
      <c r="G581" s="337"/>
      <c r="H581" s="232" t="s">
        <v>88</v>
      </c>
      <c r="J581" s="348" t="s">
        <v>91</v>
      </c>
      <c r="K581"/>
      <c r="L581"/>
    </row>
    <row r="582" spans="1:12" ht="15.75" thickBot="1">
      <c r="A582" s="3" t="s">
        <v>438</v>
      </c>
      <c r="B582" s="44">
        <v>5</v>
      </c>
      <c r="C582" s="4" t="s">
        <v>437</v>
      </c>
      <c r="D582" s="232">
        <v>5</v>
      </c>
      <c r="E582" s="251"/>
      <c r="F582" s="44" t="s">
        <v>88</v>
      </c>
      <c r="G582" s="4"/>
      <c r="H582" s="232" t="s">
        <v>88</v>
      </c>
      <c r="K582" s="76"/>
    </row>
    <row r="583" spans="1:12" ht="15.75" thickBot="1">
      <c r="A583"/>
      <c r="B583"/>
      <c r="C583"/>
      <c r="D583"/>
      <c r="E583"/>
      <c r="F583"/>
      <c r="G583"/>
      <c r="H583"/>
      <c r="J583"/>
      <c r="K583"/>
      <c r="L583"/>
    </row>
    <row r="584" spans="1:12" ht="19.5" thickBot="1">
      <c r="A584" s="454" t="s">
        <v>441</v>
      </c>
      <c r="B584" s="455"/>
      <c r="C584" s="455"/>
      <c r="D584" s="455"/>
      <c r="E584" s="455"/>
      <c r="F584" s="455"/>
      <c r="G584" s="455"/>
      <c r="H584" s="456"/>
      <c r="J584"/>
      <c r="K584"/>
      <c r="L584"/>
    </row>
    <row r="585" spans="1:12" ht="19.5" thickBot="1">
      <c r="A585" s="457" t="s">
        <v>442</v>
      </c>
      <c r="B585" s="458"/>
      <c r="C585" s="458"/>
      <c r="D585" s="459"/>
      <c r="E585" s="460" t="s">
        <v>443</v>
      </c>
      <c r="F585" s="461"/>
      <c r="G585" s="461"/>
      <c r="H585" s="462"/>
      <c r="J585" s="243" t="s">
        <v>580</v>
      </c>
      <c r="K585"/>
      <c r="L585"/>
    </row>
    <row r="586" spans="1:12" ht="15.75">
      <c r="A586" s="263" t="s">
        <v>442</v>
      </c>
      <c r="B586" s="264" t="s">
        <v>494</v>
      </c>
      <c r="C586" s="264" t="s">
        <v>462</v>
      </c>
      <c r="D586" s="265" t="s">
        <v>463</v>
      </c>
      <c r="E586" s="370" t="s">
        <v>456</v>
      </c>
      <c r="F586" s="371" t="s">
        <v>494</v>
      </c>
      <c r="G586" s="371" t="s">
        <v>462</v>
      </c>
      <c r="H586" s="372" t="s">
        <v>463</v>
      </c>
      <c r="J586" s="342" t="s">
        <v>571</v>
      </c>
      <c r="K586" s="91"/>
      <c r="L586"/>
    </row>
    <row r="587" spans="1:12" ht="30" customHeight="1">
      <c r="A587" s="64" t="s">
        <v>469</v>
      </c>
      <c r="B587" s="290">
        <v>0.6</v>
      </c>
      <c r="C587" s="336" t="s">
        <v>485</v>
      </c>
      <c r="D587" s="272"/>
      <c r="E587" s="64" t="s">
        <v>500</v>
      </c>
      <c r="F587" s="290">
        <v>3</v>
      </c>
      <c r="G587" s="336" t="s">
        <v>514</v>
      </c>
      <c r="H587" s="271"/>
      <c r="J587" s="342" t="s">
        <v>534</v>
      </c>
      <c r="K587" s="91"/>
      <c r="L587"/>
    </row>
    <row r="588" spans="1:12" ht="15" customHeight="1">
      <c r="A588" s="64" t="s">
        <v>453</v>
      </c>
      <c r="B588" s="290">
        <v>1.5</v>
      </c>
      <c r="C588" s="336" t="s">
        <v>468</v>
      </c>
      <c r="D588" s="271"/>
      <c r="E588" s="64" t="s">
        <v>1093</v>
      </c>
      <c r="F588" s="290">
        <v>0.3</v>
      </c>
      <c r="G588" s="336" t="s">
        <v>514</v>
      </c>
      <c r="H588" s="271"/>
      <c r="J588" s="342" t="s">
        <v>576</v>
      </c>
      <c r="K588" s="418"/>
      <c r="L588"/>
    </row>
    <row r="589" spans="1:12" ht="15.75">
      <c r="A589" s="64" t="s">
        <v>477</v>
      </c>
      <c r="B589" s="290">
        <v>0.5</v>
      </c>
      <c r="C589" s="336" t="s">
        <v>487</v>
      </c>
      <c r="D589" s="272"/>
      <c r="E589" s="64" t="s">
        <v>533</v>
      </c>
      <c r="F589" s="290">
        <v>0.3</v>
      </c>
      <c r="G589" s="336" t="s">
        <v>496</v>
      </c>
      <c r="H589" s="271"/>
      <c r="J589" s="342" t="s">
        <v>536</v>
      </c>
      <c r="K589" s="418"/>
      <c r="L589"/>
    </row>
    <row r="590" spans="1:12" ht="30" customHeight="1">
      <c r="A590" s="64" t="s">
        <v>476</v>
      </c>
      <c r="B590" s="290">
        <v>0.2</v>
      </c>
      <c r="C590" s="336" t="s">
        <v>488</v>
      </c>
      <c r="D590" s="272"/>
      <c r="E590" s="64" t="s">
        <v>460</v>
      </c>
      <c r="F590" s="290">
        <v>0</v>
      </c>
      <c r="G590" s="336" t="s">
        <v>465</v>
      </c>
      <c r="H590" s="272"/>
      <c r="J590" s="342" t="s">
        <v>577</v>
      </c>
      <c r="K590" s="91"/>
      <c r="L590"/>
    </row>
    <row r="591" spans="1:12" ht="15" customHeight="1">
      <c r="A591" s="64" t="s">
        <v>454</v>
      </c>
      <c r="B591" s="290">
        <v>0.2</v>
      </c>
      <c r="C591" s="336" t="s">
        <v>489</v>
      </c>
      <c r="D591" s="271"/>
      <c r="E591" s="64" t="s">
        <v>479</v>
      </c>
      <c r="F591" s="290">
        <v>3</v>
      </c>
      <c r="G591" s="336" t="s">
        <v>464</v>
      </c>
      <c r="H591" s="272"/>
      <c r="J591" s="342" t="s">
        <v>538</v>
      </c>
      <c r="K591" s="91"/>
      <c r="L591"/>
    </row>
    <row r="592" spans="1:12" ht="15.75">
      <c r="A592" s="64" t="s">
        <v>475</v>
      </c>
      <c r="B592" s="290">
        <v>0.2</v>
      </c>
      <c r="C592" s="336" t="s">
        <v>490</v>
      </c>
      <c r="D592" s="272"/>
      <c r="E592" s="64" t="s">
        <v>480</v>
      </c>
      <c r="F592" s="290">
        <v>1.4</v>
      </c>
      <c r="G592" s="336" t="s">
        <v>497</v>
      </c>
      <c r="H592" s="272"/>
      <c r="J592" s="342" t="s">
        <v>540</v>
      </c>
      <c r="K592" s="91"/>
      <c r="L592"/>
    </row>
    <row r="593" spans="1:13" ht="45" customHeight="1">
      <c r="A593" s="64" t="s">
        <v>458</v>
      </c>
      <c r="B593" s="290">
        <v>0.5</v>
      </c>
      <c r="C593" s="336" t="s">
        <v>512</v>
      </c>
      <c r="D593" s="272"/>
      <c r="E593" s="64" t="s">
        <v>461</v>
      </c>
      <c r="F593" s="290">
        <v>0.5</v>
      </c>
      <c r="G593" s="336" t="s">
        <v>67</v>
      </c>
      <c r="H593" s="271"/>
      <c r="J593" s="342" t="s">
        <v>541</v>
      </c>
      <c r="K593" s="418"/>
      <c r="L593"/>
    </row>
    <row r="594" spans="1:13" ht="31.5">
      <c r="A594" s="64" t="s">
        <v>455</v>
      </c>
      <c r="B594" s="290">
        <v>0.5</v>
      </c>
      <c r="C594" s="336" t="s">
        <v>513</v>
      </c>
      <c r="D594" s="272"/>
      <c r="E594" s="64" t="s">
        <v>472</v>
      </c>
      <c r="F594" s="290">
        <v>2</v>
      </c>
      <c r="G594" s="336" t="s">
        <v>515</v>
      </c>
      <c r="H594" s="272"/>
      <c r="J594" s="343" t="s">
        <v>542</v>
      </c>
      <c r="K594" s="418"/>
      <c r="L594"/>
    </row>
    <row r="595" spans="1:13" ht="45" customHeight="1">
      <c r="A595" s="64" t="s">
        <v>457</v>
      </c>
      <c r="B595" s="290">
        <v>0.5</v>
      </c>
      <c r="C595" s="336" t="s">
        <v>491</v>
      </c>
      <c r="D595" s="272"/>
      <c r="E595" s="64" t="s">
        <v>473</v>
      </c>
      <c r="F595" s="290">
        <v>0.2</v>
      </c>
      <c r="G595" s="336" t="s">
        <v>515</v>
      </c>
      <c r="H595" s="271"/>
      <c r="J595" s="343" t="s">
        <v>570</v>
      </c>
      <c r="K595" s="91"/>
      <c r="L595"/>
    </row>
    <row r="596" spans="1:13" ht="15.75">
      <c r="A596" s="64" t="s">
        <v>486</v>
      </c>
      <c r="B596" s="290">
        <v>0.4</v>
      </c>
      <c r="C596" s="336" t="s">
        <v>491</v>
      </c>
      <c r="D596" s="272"/>
      <c r="E596" s="373" t="s">
        <v>481</v>
      </c>
      <c r="F596" s="290">
        <v>0</v>
      </c>
      <c r="G596" s="336" t="s">
        <v>67</v>
      </c>
      <c r="H596" s="271"/>
      <c r="J596" s="342" t="s">
        <v>572</v>
      </c>
      <c r="K596" s="91"/>
      <c r="L596"/>
    </row>
    <row r="597" spans="1:13" ht="31.5">
      <c r="A597" s="300"/>
      <c r="B597" s="301"/>
      <c r="C597" s="336"/>
      <c r="D597" s="246"/>
      <c r="E597" s="64" t="s">
        <v>478</v>
      </c>
      <c r="F597" s="290">
        <v>4</v>
      </c>
      <c r="G597" s="336" t="s">
        <v>498</v>
      </c>
      <c r="H597" s="271"/>
      <c r="J597" s="343" t="s">
        <v>578</v>
      </c>
      <c r="K597" s="418"/>
      <c r="L597"/>
    </row>
    <row r="598" spans="1:13" ht="15.75">
      <c r="A598" s="2"/>
      <c r="B598" s="337"/>
      <c r="C598" s="337"/>
      <c r="D598" s="246"/>
      <c r="E598" s="64" t="s">
        <v>492</v>
      </c>
      <c r="F598" s="290">
        <v>1</v>
      </c>
      <c r="G598" s="336" t="s">
        <v>67</v>
      </c>
      <c r="H598" s="271"/>
      <c r="J598" s="343" t="s">
        <v>585</v>
      </c>
      <c r="K598" s="418"/>
      <c r="L598"/>
    </row>
    <row r="599" spans="1:13" ht="15.75" thickBot="1">
      <c r="A599" s="2"/>
      <c r="B599" s="290"/>
      <c r="C599" s="336"/>
      <c r="D599" s="246"/>
      <c r="E599" s="64" t="s">
        <v>484</v>
      </c>
      <c r="F599" s="290">
        <v>3</v>
      </c>
      <c r="G599" s="336" t="s">
        <v>499</v>
      </c>
      <c r="H599" s="271"/>
      <c r="J599" s="345"/>
      <c r="K599" s="418"/>
      <c r="L599"/>
    </row>
    <row r="600" spans="1:13" ht="15.75">
      <c r="A600" s="2"/>
      <c r="B600" s="290"/>
      <c r="C600" s="336"/>
      <c r="D600" s="246"/>
      <c r="E600" s="64" t="s">
        <v>511</v>
      </c>
      <c r="F600" s="290">
        <v>0.2</v>
      </c>
      <c r="G600" s="336" t="s">
        <v>493</v>
      </c>
      <c r="H600" s="271"/>
      <c r="I600" s="419" t="s">
        <v>443</v>
      </c>
      <c r="J600"/>
      <c r="K600"/>
      <c r="L600"/>
    </row>
    <row r="601" spans="1:13">
      <c r="A601" s="64"/>
      <c r="B601" s="290"/>
      <c r="C601" s="336"/>
      <c r="D601" s="246"/>
      <c r="E601" s="64"/>
      <c r="F601" s="290"/>
      <c r="G601" s="336"/>
      <c r="H601" s="114"/>
      <c r="I601" s="7">
        <f xml:space="preserve"> (F604 / 23)</f>
        <v>0.82173913043478253</v>
      </c>
      <c r="J601"/>
      <c r="K601"/>
      <c r="L601"/>
    </row>
    <row r="602" spans="1:13" ht="30" customHeight="1">
      <c r="A602" s="300"/>
      <c r="B602" s="290"/>
      <c r="C602" s="336"/>
      <c r="D602" s="246"/>
      <c r="E602" s="64"/>
      <c r="F602" s="290"/>
      <c r="G602" s="336"/>
      <c r="H602" s="114"/>
      <c r="J602"/>
      <c r="K602"/>
      <c r="L602"/>
    </row>
    <row r="603" spans="1:13" ht="15" customHeight="1" thickBot="1">
      <c r="A603" s="374"/>
      <c r="B603" s="291"/>
      <c r="C603" s="338"/>
      <c r="D603" s="375"/>
      <c r="E603" s="185"/>
      <c r="F603" s="291"/>
      <c r="G603" s="338"/>
      <c r="H603" s="102"/>
      <c r="I603" s="298" t="s">
        <v>54</v>
      </c>
      <c r="J603"/>
      <c r="K603"/>
      <c r="L603"/>
    </row>
    <row r="604" spans="1:13" ht="21.75" thickBot="1">
      <c r="A604" s="270" t="s">
        <v>467</v>
      </c>
      <c r="B604" s="292">
        <f>SUM(B587:B603)</f>
        <v>5.1000000000000014</v>
      </c>
      <c r="C604" s="273" t="s">
        <v>466</v>
      </c>
      <c r="D604" s="295" t="s">
        <v>1094</v>
      </c>
      <c r="E604" s="270" t="s">
        <v>467</v>
      </c>
      <c r="F604" s="292">
        <f>SUM(F587:F603)</f>
        <v>18.899999999999999</v>
      </c>
      <c r="G604" s="273" t="s">
        <v>466</v>
      </c>
      <c r="H604" s="295" t="s">
        <v>1092</v>
      </c>
      <c r="I604" s="296">
        <f>24 - (B604+F604)</f>
        <v>0</v>
      </c>
      <c r="J604"/>
      <c r="K604"/>
      <c r="L604"/>
    </row>
    <row r="605" spans="1:13" ht="15.75" thickBot="1">
      <c r="A605" s="241"/>
      <c r="B605" s="241"/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</row>
    <row r="606" spans="1:13" ht="15" customHeight="1" thickBot="1">
      <c r="A606" s="445">
        <v>45676</v>
      </c>
      <c r="B606" s="446"/>
      <c r="C606" s="446"/>
      <c r="D606" s="446"/>
      <c r="E606" s="446"/>
      <c r="F606" s="446"/>
      <c r="G606" s="446"/>
      <c r="H606" s="447"/>
      <c r="I606" s="240">
        <f>I607/260</f>
        <v>0.67692307692307696</v>
      </c>
      <c r="J606"/>
      <c r="K606"/>
      <c r="L606"/>
    </row>
    <row r="607" spans="1:13" ht="19.5" thickBot="1">
      <c r="A607" s="448" t="s">
        <v>407</v>
      </c>
      <c r="B607" s="449"/>
      <c r="C607" s="449"/>
      <c r="D607" s="450"/>
      <c r="E607" s="451" t="s">
        <v>408</v>
      </c>
      <c r="F607" s="452"/>
      <c r="G607" s="452"/>
      <c r="H607" s="453"/>
      <c r="I607" s="75">
        <f>SUM(B609:B622,D609:D622,F609:F622,H609:H622)</f>
        <v>176</v>
      </c>
      <c r="J607" s="243" t="s">
        <v>580</v>
      </c>
      <c r="K607"/>
      <c r="L607"/>
    </row>
    <row r="608" spans="1:13" ht="45" customHeight="1" thickBot="1">
      <c r="A608" s="234" t="s">
        <v>0</v>
      </c>
      <c r="B608" s="235" t="s">
        <v>77</v>
      </c>
      <c r="C608" s="235" t="s">
        <v>1</v>
      </c>
      <c r="D608" s="236" t="s">
        <v>77</v>
      </c>
      <c r="E608" s="231" t="s">
        <v>71</v>
      </c>
      <c r="F608" s="229" t="s">
        <v>77</v>
      </c>
      <c r="G608" s="229" t="s">
        <v>87</v>
      </c>
      <c r="H608" s="230" t="s">
        <v>77</v>
      </c>
      <c r="J608" s="342" t="s">
        <v>543</v>
      </c>
      <c r="K608" s="418"/>
      <c r="L608"/>
    </row>
    <row r="609" spans="1:12" ht="16.5" thickBot="1">
      <c r="A609" s="40" t="s">
        <v>510</v>
      </c>
      <c r="B609" s="41">
        <v>3</v>
      </c>
      <c r="C609" s="41" t="s">
        <v>420</v>
      </c>
      <c r="D609" s="237">
        <v>4</v>
      </c>
      <c r="E609" s="334" t="s">
        <v>531</v>
      </c>
      <c r="F609" s="335">
        <v>3</v>
      </c>
      <c r="G609" s="41" t="s">
        <v>3</v>
      </c>
      <c r="H609" s="113">
        <v>3</v>
      </c>
      <c r="J609" s="342" t="s">
        <v>544</v>
      </c>
      <c r="K609" s="91"/>
      <c r="L609"/>
    </row>
    <row r="610" spans="1:12" ht="45" customHeight="1">
      <c r="A610" s="2" t="s">
        <v>410</v>
      </c>
      <c r="B610" s="337">
        <v>4</v>
      </c>
      <c r="C610" s="337" t="s">
        <v>421</v>
      </c>
      <c r="D610" s="238">
        <v>4</v>
      </c>
      <c r="E610" s="233" t="s">
        <v>8</v>
      </c>
      <c r="F610" s="336">
        <v>3</v>
      </c>
      <c r="G610" s="337" t="s">
        <v>4</v>
      </c>
      <c r="H610" s="114">
        <v>3</v>
      </c>
      <c r="J610" s="342" t="s">
        <v>545</v>
      </c>
      <c r="K610" s="91"/>
      <c r="L610"/>
    </row>
    <row r="611" spans="1:12" ht="31.5">
      <c r="A611" s="2" t="s">
        <v>115</v>
      </c>
      <c r="B611" s="337">
        <v>4</v>
      </c>
      <c r="C611" s="337" t="s">
        <v>423</v>
      </c>
      <c r="D611" s="238">
        <v>3</v>
      </c>
      <c r="E611" s="334" t="s">
        <v>9</v>
      </c>
      <c r="F611" s="336">
        <v>4</v>
      </c>
      <c r="G611" s="337" t="s">
        <v>5</v>
      </c>
      <c r="H611" s="114">
        <v>3</v>
      </c>
      <c r="J611" s="343" t="s">
        <v>546</v>
      </c>
      <c r="K611" s="91"/>
      <c r="L611"/>
    </row>
    <row r="612" spans="1:12" ht="15.75">
      <c r="A612" s="2" t="s">
        <v>413</v>
      </c>
      <c r="B612" s="337">
        <v>4</v>
      </c>
      <c r="C612" s="337" t="s">
        <v>2</v>
      </c>
      <c r="D612" s="238">
        <v>2</v>
      </c>
      <c r="E612" s="334" t="s">
        <v>495</v>
      </c>
      <c r="F612" s="336">
        <v>4</v>
      </c>
      <c r="G612" s="337" t="s">
        <v>6</v>
      </c>
      <c r="H612" s="114">
        <v>2</v>
      </c>
      <c r="J612" s="342" t="s">
        <v>547</v>
      </c>
      <c r="K612" s="91"/>
      <c r="L612"/>
    </row>
    <row r="613" spans="1:12" ht="15.75">
      <c r="A613" s="2" t="s">
        <v>422</v>
      </c>
      <c r="B613" s="337">
        <v>3</v>
      </c>
      <c r="C613" s="337" t="s">
        <v>424</v>
      </c>
      <c r="D613" s="238">
        <v>2</v>
      </c>
      <c r="E613" s="334" t="s">
        <v>414</v>
      </c>
      <c r="F613" s="336">
        <v>4</v>
      </c>
      <c r="G613" s="337" t="s">
        <v>429</v>
      </c>
      <c r="H613" s="114">
        <v>4</v>
      </c>
      <c r="J613" s="342" t="s">
        <v>579</v>
      </c>
      <c r="K613" s="91"/>
      <c r="L613"/>
    </row>
    <row r="614" spans="1:12" ht="15.75">
      <c r="A614" s="2" t="s">
        <v>73</v>
      </c>
      <c r="B614" s="337">
        <v>4</v>
      </c>
      <c r="C614" s="337" t="s">
        <v>428</v>
      </c>
      <c r="D614" s="238">
        <v>2</v>
      </c>
      <c r="E614" s="334" t="s">
        <v>415</v>
      </c>
      <c r="F614" s="336">
        <v>4</v>
      </c>
      <c r="G614" s="337" t="s">
        <v>7</v>
      </c>
      <c r="H614" s="114">
        <v>4</v>
      </c>
      <c r="J614" s="342" t="s">
        <v>1088</v>
      </c>
      <c r="K614" s="418"/>
      <c r="L614"/>
    </row>
    <row r="615" spans="1:12" ht="15.75">
      <c r="A615" s="2" t="s">
        <v>411</v>
      </c>
      <c r="B615" s="337">
        <v>4</v>
      </c>
      <c r="C615" s="337" t="s">
        <v>244</v>
      </c>
      <c r="D615" s="238">
        <v>2</v>
      </c>
      <c r="E615" s="334" t="s">
        <v>416</v>
      </c>
      <c r="F615" s="336">
        <v>3</v>
      </c>
      <c r="G615" s="337" t="s">
        <v>430</v>
      </c>
      <c r="H615" s="114">
        <v>4</v>
      </c>
      <c r="J615" s="342" t="s">
        <v>1089</v>
      </c>
      <c r="K615" s="91"/>
      <c r="L615"/>
    </row>
    <row r="616" spans="1:12">
      <c r="A616" s="2" t="s">
        <v>532</v>
      </c>
      <c r="B616" s="337">
        <v>4</v>
      </c>
      <c r="C616" s="337" t="s">
        <v>474</v>
      </c>
      <c r="D616" s="238">
        <v>3</v>
      </c>
      <c r="E616" s="334" t="s">
        <v>417</v>
      </c>
      <c r="F616" s="336">
        <v>2</v>
      </c>
      <c r="G616" s="337" t="s">
        <v>431</v>
      </c>
      <c r="H616" s="114">
        <v>4</v>
      </c>
      <c r="J616" s="346" t="s">
        <v>11</v>
      </c>
      <c r="K616"/>
      <c r="L616"/>
    </row>
    <row r="617" spans="1:12" ht="30" customHeight="1">
      <c r="A617" s="2" t="s">
        <v>75</v>
      </c>
      <c r="B617" s="337">
        <v>3</v>
      </c>
      <c r="C617" s="337" t="s">
        <v>425</v>
      </c>
      <c r="D617" s="238">
        <v>2</v>
      </c>
      <c r="E617" s="2" t="s">
        <v>72</v>
      </c>
      <c r="F617" s="336">
        <v>4</v>
      </c>
      <c r="G617" s="337" t="s">
        <v>432</v>
      </c>
      <c r="H617" s="114">
        <v>4</v>
      </c>
      <c r="J617" s="346" t="s">
        <v>12</v>
      </c>
      <c r="K617"/>
      <c r="L617"/>
    </row>
    <row r="618" spans="1:12" ht="15" customHeight="1">
      <c r="A618" s="2" t="s">
        <v>409</v>
      </c>
      <c r="B618" s="337">
        <v>5</v>
      </c>
      <c r="C618" s="337" t="s">
        <v>426</v>
      </c>
      <c r="D618" s="238">
        <v>4</v>
      </c>
      <c r="E618" s="334" t="s">
        <v>100</v>
      </c>
      <c r="F618" s="336">
        <v>5</v>
      </c>
      <c r="G618" s="337" t="s">
        <v>433</v>
      </c>
      <c r="H618" s="114">
        <v>4</v>
      </c>
      <c r="J618" s="346" t="s">
        <v>76</v>
      </c>
      <c r="K618"/>
      <c r="L618"/>
    </row>
    <row r="619" spans="1:12" ht="30">
      <c r="A619" s="2" t="s">
        <v>412</v>
      </c>
      <c r="B619" s="43">
        <v>4</v>
      </c>
      <c r="C619" s="337" t="s">
        <v>427</v>
      </c>
      <c r="D619" s="238">
        <v>3</v>
      </c>
      <c r="E619" s="2" t="s">
        <v>14</v>
      </c>
      <c r="F619" s="336">
        <v>5</v>
      </c>
      <c r="G619" s="337" t="s">
        <v>471</v>
      </c>
      <c r="H619" s="114">
        <v>2</v>
      </c>
      <c r="J619" s="346" t="s">
        <v>13</v>
      </c>
      <c r="K619"/>
      <c r="L619"/>
    </row>
    <row r="620" spans="1:12" ht="30" customHeight="1" thickBot="1">
      <c r="A620" s="300" t="s">
        <v>418</v>
      </c>
      <c r="B620" s="43">
        <v>3</v>
      </c>
      <c r="C620" s="337" t="s">
        <v>435</v>
      </c>
      <c r="D620" s="239">
        <v>3</v>
      </c>
      <c r="E620" s="250" t="s">
        <v>419</v>
      </c>
      <c r="F620" s="336">
        <v>2</v>
      </c>
      <c r="G620" s="337" t="s">
        <v>434</v>
      </c>
      <c r="H620" s="232">
        <v>1</v>
      </c>
      <c r="J620" s="347" t="s">
        <v>74</v>
      </c>
      <c r="K620"/>
      <c r="L620"/>
    </row>
    <row r="621" spans="1:12" ht="15" customHeight="1" thickBot="1">
      <c r="A621" s="2" t="s">
        <v>436</v>
      </c>
      <c r="B621" s="43">
        <v>4</v>
      </c>
      <c r="C621" s="301" t="s">
        <v>439</v>
      </c>
      <c r="D621" s="239">
        <v>2</v>
      </c>
      <c r="E621" s="334"/>
      <c r="F621" s="232" t="s">
        <v>88</v>
      </c>
      <c r="G621" s="337"/>
      <c r="H621" s="232" t="s">
        <v>88</v>
      </c>
      <c r="J621" s="348" t="s">
        <v>91</v>
      </c>
      <c r="K621"/>
      <c r="L621"/>
    </row>
    <row r="622" spans="1:12" ht="15.75" thickBot="1">
      <c r="A622" s="3" t="s">
        <v>438</v>
      </c>
      <c r="B622" s="44">
        <v>5</v>
      </c>
      <c r="C622" s="4" t="s">
        <v>437</v>
      </c>
      <c r="D622" s="232">
        <v>5</v>
      </c>
      <c r="E622" s="251"/>
      <c r="F622" s="44" t="s">
        <v>88</v>
      </c>
      <c r="G622" s="4"/>
      <c r="H622" s="232" t="s">
        <v>88</v>
      </c>
      <c r="K622" s="76"/>
    </row>
    <row r="623" spans="1:12" ht="45" customHeight="1" thickBot="1">
      <c r="A623"/>
      <c r="B623"/>
      <c r="C623"/>
      <c r="D623"/>
      <c r="E623"/>
      <c r="F623"/>
      <c r="G623"/>
      <c r="H623"/>
      <c r="J623"/>
      <c r="K623"/>
      <c r="L623"/>
    </row>
    <row r="624" spans="1:12" ht="19.5" thickBot="1">
      <c r="A624" s="454" t="s">
        <v>441</v>
      </c>
      <c r="B624" s="455"/>
      <c r="C624" s="455"/>
      <c r="D624" s="455"/>
      <c r="E624" s="455"/>
      <c r="F624" s="455"/>
      <c r="G624" s="455"/>
      <c r="H624" s="456"/>
      <c r="J624"/>
      <c r="K624"/>
      <c r="L624"/>
    </row>
    <row r="625" spans="1:12" ht="45" customHeight="1" thickBot="1">
      <c r="A625" s="457" t="s">
        <v>442</v>
      </c>
      <c r="B625" s="458"/>
      <c r="C625" s="458"/>
      <c r="D625" s="459"/>
      <c r="E625" s="460" t="s">
        <v>443</v>
      </c>
      <c r="F625" s="461"/>
      <c r="G625" s="461"/>
      <c r="H625" s="462"/>
      <c r="J625" s="243" t="s">
        <v>580</v>
      </c>
      <c r="K625"/>
      <c r="L625"/>
    </row>
    <row r="626" spans="1:12" ht="15.75">
      <c r="A626" s="263" t="s">
        <v>442</v>
      </c>
      <c r="B626" s="264" t="s">
        <v>494</v>
      </c>
      <c r="C626" s="264" t="s">
        <v>462</v>
      </c>
      <c r="D626" s="265" t="s">
        <v>463</v>
      </c>
      <c r="E626" s="370" t="s">
        <v>456</v>
      </c>
      <c r="F626" s="371" t="s">
        <v>494</v>
      </c>
      <c r="G626" s="371" t="s">
        <v>462</v>
      </c>
      <c r="H626" s="372" t="s">
        <v>463</v>
      </c>
      <c r="J626" s="342" t="s">
        <v>571</v>
      </c>
      <c r="K626" s="91"/>
      <c r="L626"/>
    </row>
    <row r="627" spans="1:12" ht="15.75">
      <c r="A627" s="64" t="s">
        <v>469</v>
      </c>
      <c r="B627" s="290">
        <v>0.5</v>
      </c>
      <c r="C627" s="336" t="s">
        <v>485</v>
      </c>
      <c r="D627" s="272"/>
      <c r="E627" s="64" t="s">
        <v>500</v>
      </c>
      <c r="F627" s="290">
        <v>4</v>
      </c>
      <c r="G627" s="336" t="s">
        <v>514</v>
      </c>
      <c r="H627" s="271"/>
      <c r="J627" s="342" t="s">
        <v>534</v>
      </c>
      <c r="K627" s="91"/>
      <c r="L627"/>
    </row>
    <row r="628" spans="1:12" ht="15.75">
      <c r="A628" s="64" t="s">
        <v>453</v>
      </c>
      <c r="B628" s="290">
        <v>2</v>
      </c>
      <c r="C628" s="336" t="s">
        <v>468</v>
      </c>
      <c r="D628" s="271"/>
      <c r="E628" s="64" t="s">
        <v>1093</v>
      </c>
      <c r="F628" s="290">
        <v>0.5</v>
      </c>
      <c r="G628" s="336" t="s">
        <v>514</v>
      </c>
      <c r="H628" s="271"/>
      <c r="J628" s="342" t="s">
        <v>576</v>
      </c>
      <c r="K628" s="418"/>
      <c r="L628"/>
    </row>
    <row r="629" spans="1:12" ht="15.75">
      <c r="A629" s="64" t="s">
        <v>477</v>
      </c>
      <c r="B629" s="290">
        <v>0.5</v>
      </c>
      <c r="C629" s="336" t="s">
        <v>487</v>
      </c>
      <c r="D629" s="272"/>
      <c r="E629" s="64" t="s">
        <v>533</v>
      </c>
      <c r="F629" s="290">
        <v>0.5</v>
      </c>
      <c r="G629" s="336" t="s">
        <v>496</v>
      </c>
      <c r="H629" s="271"/>
      <c r="J629" s="342" t="s">
        <v>536</v>
      </c>
      <c r="K629" s="418"/>
      <c r="L629"/>
    </row>
    <row r="630" spans="1:12" ht="15.75">
      <c r="A630" s="64" t="s">
        <v>476</v>
      </c>
      <c r="B630" s="290">
        <v>0.2</v>
      </c>
      <c r="C630" s="336" t="s">
        <v>488</v>
      </c>
      <c r="D630" s="272"/>
      <c r="E630" s="64" t="s">
        <v>460</v>
      </c>
      <c r="F630" s="290">
        <v>0</v>
      </c>
      <c r="G630" s="336" t="s">
        <v>465</v>
      </c>
      <c r="H630" s="272"/>
      <c r="J630" s="342" t="s">
        <v>577</v>
      </c>
      <c r="K630" s="91"/>
      <c r="L630"/>
    </row>
    <row r="631" spans="1:12" ht="15.75">
      <c r="A631" s="64" t="s">
        <v>454</v>
      </c>
      <c r="B631" s="290">
        <v>0.2</v>
      </c>
      <c r="C631" s="336" t="s">
        <v>489</v>
      </c>
      <c r="D631" s="271"/>
      <c r="E631" s="64" t="s">
        <v>479</v>
      </c>
      <c r="F631" s="290">
        <v>4.2</v>
      </c>
      <c r="G631" s="336" t="s">
        <v>464</v>
      </c>
      <c r="H631" s="272"/>
      <c r="J631" s="342" t="s">
        <v>538</v>
      </c>
      <c r="K631" s="91"/>
      <c r="L631"/>
    </row>
    <row r="632" spans="1:12" ht="30" customHeight="1">
      <c r="A632" s="64" t="s">
        <v>475</v>
      </c>
      <c r="B632" s="290">
        <v>0.2</v>
      </c>
      <c r="C632" s="336" t="s">
        <v>490</v>
      </c>
      <c r="D632" s="272"/>
      <c r="E632" s="64" t="s">
        <v>480</v>
      </c>
      <c r="F632" s="290">
        <v>0</v>
      </c>
      <c r="G632" s="336" t="s">
        <v>497</v>
      </c>
      <c r="H632" s="272"/>
      <c r="J632" s="342" t="s">
        <v>540</v>
      </c>
      <c r="K632" s="91"/>
      <c r="L632"/>
    </row>
    <row r="633" spans="1:12" ht="15" customHeight="1">
      <c r="A633" s="64" t="s">
        <v>458</v>
      </c>
      <c r="B633" s="290">
        <v>0.5</v>
      </c>
      <c r="C633" s="336" t="s">
        <v>512</v>
      </c>
      <c r="D633" s="272"/>
      <c r="E633" s="64" t="s">
        <v>461</v>
      </c>
      <c r="F633" s="290">
        <v>0.5</v>
      </c>
      <c r="G633" s="336" t="s">
        <v>67</v>
      </c>
      <c r="H633" s="271"/>
      <c r="J633" s="342" t="s">
        <v>541</v>
      </c>
      <c r="K633" s="418"/>
      <c r="L633"/>
    </row>
    <row r="634" spans="1:12" ht="31.5">
      <c r="A634" s="64" t="s">
        <v>455</v>
      </c>
      <c r="B634" s="290">
        <v>0.2</v>
      </c>
      <c r="C634" s="336" t="s">
        <v>513</v>
      </c>
      <c r="D634" s="272"/>
      <c r="E634" s="64" t="s">
        <v>472</v>
      </c>
      <c r="F634" s="290">
        <v>0.5</v>
      </c>
      <c r="G634" s="336" t="s">
        <v>515</v>
      </c>
      <c r="H634" s="272"/>
      <c r="J634" s="343" t="s">
        <v>542</v>
      </c>
      <c r="K634" s="418"/>
      <c r="L634"/>
    </row>
    <row r="635" spans="1:12" ht="31.5">
      <c r="A635" s="64" t="s">
        <v>457</v>
      </c>
      <c r="B635" s="290">
        <v>0.2</v>
      </c>
      <c r="C635" s="336" t="s">
        <v>491</v>
      </c>
      <c r="D635" s="272"/>
      <c r="E635" s="64" t="s">
        <v>473</v>
      </c>
      <c r="F635" s="290">
        <v>0.2</v>
      </c>
      <c r="G635" s="336" t="s">
        <v>515</v>
      </c>
      <c r="H635" s="271"/>
      <c r="J635" s="343" t="s">
        <v>570</v>
      </c>
      <c r="K635" s="91"/>
      <c r="L635"/>
    </row>
    <row r="636" spans="1:12" ht="15" customHeight="1">
      <c r="A636" s="64" t="s">
        <v>486</v>
      </c>
      <c r="B636" s="290">
        <v>0.4</v>
      </c>
      <c r="C636" s="336" t="s">
        <v>491</v>
      </c>
      <c r="D636" s="272"/>
      <c r="E636" s="373" t="s">
        <v>481</v>
      </c>
      <c r="F636" s="290">
        <v>0.5</v>
      </c>
      <c r="G636" s="336" t="s">
        <v>67</v>
      </c>
      <c r="H636" s="271"/>
      <c r="J636" s="342" t="s">
        <v>572</v>
      </c>
      <c r="K636" s="91"/>
      <c r="L636"/>
    </row>
    <row r="637" spans="1:12" ht="50.25" customHeight="1">
      <c r="A637" s="300"/>
      <c r="B637" s="301"/>
      <c r="C637" s="336"/>
      <c r="D637" s="246"/>
      <c r="E637" s="64" t="s">
        <v>478</v>
      </c>
      <c r="F637" s="290">
        <v>4</v>
      </c>
      <c r="G637" s="336" t="s">
        <v>498</v>
      </c>
      <c r="H637" s="271"/>
      <c r="J637" s="343" t="s">
        <v>578</v>
      </c>
      <c r="K637" s="418"/>
      <c r="L637"/>
    </row>
    <row r="638" spans="1:12" ht="45" customHeight="1">
      <c r="A638" s="2"/>
      <c r="B638" s="337"/>
      <c r="C638" s="337"/>
      <c r="D638" s="246"/>
      <c r="E638" s="64" t="s">
        <v>492</v>
      </c>
      <c r="F638" s="290">
        <v>1</v>
      </c>
      <c r="G638" s="336" t="s">
        <v>67</v>
      </c>
      <c r="H638" s="271"/>
      <c r="J638" s="343" t="s">
        <v>585</v>
      </c>
      <c r="K638" s="418"/>
      <c r="L638"/>
    </row>
    <row r="639" spans="1:12" ht="15.75" thickBot="1">
      <c r="A639" s="2"/>
      <c r="B639" s="290"/>
      <c r="C639" s="336"/>
      <c r="D639" s="246"/>
      <c r="E639" s="64" t="s">
        <v>484</v>
      </c>
      <c r="F639" s="290">
        <v>3</v>
      </c>
      <c r="G639" s="336" t="s">
        <v>499</v>
      </c>
      <c r="H639" s="271"/>
      <c r="J639" s="345"/>
      <c r="K639" s="418"/>
      <c r="L639"/>
    </row>
    <row r="640" spans="1:12" ht="45" customHeight="1">
      <c r="A640" s="2"/>
      <c r="B640" s="290"/>
      <c r="C640" s="336"/>
      <c r="D640" s="246"/>
      <c r="E640" s="64" t="s">
        <v>511</v>
      </c>
      <c r="F640" s="290">
        <v>0.2</v>
      </c>
      <c r="G640" s="336" t="s">
        <v>493</v>
      </c>
      <c r="H640" s="271"/>
      <c r="I640" s="419" t="s">
        <v>443</v>
      </c>
      <c r="J640"/>
      <c r="K640"/>
      <c r="L640"/>
    </row>
    <row r="641" spans="1:13">
      <c r="A641" s="64"/>
      <c r="B641" s="290"/>
      <c r="C641" s="336"/>
      <c r="D641" s="246"/>
      <c r="E641" s="64"/>
      <c r="F641" s="290"/>
      <c r="G641" s="336"/>
      <c r="H641" s="114"/>
      <c r="I641" s="7">
        <f xml:space="preserve"> (F644 / 23)</f>
        <v>0.83043478260869552</v>
      </c>
      <c r="J641"/>
      <c r="K641"/>
      <c r="L641"/>
    </row>
    <row r="642" spans="1:13">
      <c r="A642" s="300"/>
      <c r="B642" s="290"/>
      <c r="C642" s="336"/>
      <c r="D642" s="246"/>
      <c r="E642" s="64"/>
      <c r="F642" s="290"/>
      <c r="G642" s="336"/>
      <c r="H642" s="114"/>
      <c r="J642"/>
      <c r="K642"/>
      <c r="L642"/>
    </row>
    <row r="643" spans="1:13" ht="15.75" thickBot="1">
      <c r="A643" s="374"/>
      <c r="B643" s="291"/>
      <c r="C643" s="338"/>
      <c r="D643" s="375"/>
      <c r="E643" s="185"/>
      <c r="F643" s="291"/>
      <c r="G643" s="338"/>
      <c r="H643" s="102"/>
      <c r="I643" s="298" t="s">
        <v>54</v>
      </c>
      <c r="J643"/>
      <c r="K643"/>
      <c r="L643"/>
    </row>
    <row r="644" spans="1:13" ht="21.75" thickBot="1">
      <c r="A644" s="270" t="s">
        <v>467</v>
      </c>
      <c r="B644" s="292">
        <f>SUM(B627:B643)</f>
        <v>4.9000000000000012</v>
      </c>
      <c r="C644" s="273" t="s">
        <v>466</v>
      </c>
      <c r="D644" s="295" t="s">
        <v>1094</v>
      </c>
      <c r="E644" s="270" t="s">
        <v>467</v>
      </c>
      <c r="F644" s="292">
        <f>SUM(F627:F643)</f>
        <v>19.099999999999998</v>
      </c>
      <c r="G644" s="273" t="s">
        <v>466</v>
      </c>
      <c r="H644" s="295" t="s">
        <v>1092</v>
      </c>
      <c r="I644" s="296">
        <f>24 - (B644+F644)</f>
        <v>0</v>
      </c>
      <c r="J644"/>
      <c r="K644"/>
      <c r="L644"/>
    </row>
    <row r="645" spans="1:13" ht="15.75" thickBot="1">
      <c r="A645" s="241"/>
      <c r="B645" s="241"/>
      <c r="C645" s="241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</row>
    <row r="646" spans="1:13" ht="24" thickBot="1">
      <c r="A646" s="445">
        <v>45677</v>
      </c>
      <c r="B646" s="446"/>
      <c r="C646" s="446"/>
      <c r="D646" s="446"/>
      <c r="E646" s="446"/>
      <c r="F646" s="446"/>
      <c r="G646" s="446"/>
      <c r="H646" s="447"/>
      <c r="I646" s="427">
        <f>I647/260</f>
        <v>0.69230769230769229</v>
      </c>
      <c r="J646"/>
      <c r="K646"/>
      <c r="L646"/>
    </row>
    <row r="647" spans="1:13" ht="30" customHeight="1" thickBot="1">
      <c r="A647" s="448" t="s">
        <v>407</v>
      </c>
      <c r="B647" s="449"/>
      <c r="C647" s="449"/>
      <c r="D647" s="450"/>
      <c r="E647" s="451" t="s">
        <v>408</v>
      </c>
      <c r="F647" s="452"/>
      <c r="G647" s="452"/>
      <c r="H647" s="453"/>
      <c r="I647" s="75">
        <f>SUM(B649:B662,D649:D662,F649:F662,H649:H662)</f>
        <v>180</v>
      </c>
      <c r="J647" s="243" t="s">
        <v>580</v>
      </c>
      <c r="K647"/>
      <c r="L647"/>
    </row>
    <row r="648" spans="1:13" ht="15" customHeight="1" thickBot="1">
      <c r="A648" s="234" t="s">
        <v>0</v>
      </c>
      <c r="B648" s="235" t="s">
        <v>77</v>
      </c>
      <c r="C648" s="235" t="s">
        <v>1</v>
      </c>
      <c r="D648" s="236" t="s">
        <v>77</v>
      </c>
      <c r="E648" s="231" t="s">
        <v>71</v>
      </c>
      <c r="F648" s="229" t="s">
        <v>77</v>
      </c>
      <c r="G648" s="229" t="s">
        <v>87</v>
      </c>
      <c r="H648" s="230" t="s">
        <v>77</v>
      </c>
      <c r="J648" s="342" t="s">
        <v>543</v>
      </c>
      <c r="K648" s="418"/>
      <c r="L648"/>
    </row>
    <row r="649" spans="1:13" ht="16.5" thickBot="1">
      <c r="A649" s="40" t="s">
        <v>510</v>
      </c>
      <c r="B649" s="41">
        <v>3</v>
      </c>
      <c r="C649" s="41" t="s">
        <v>420</v>
      </c>
      <c r="D649" s="237">
        <v>4</v>
      </c>
      <c r="E649" s="334" t="s">
        <v>531</v>
      </c>
      <c r="F649" s="335">
        <v>3</v>
      </c>
      <c r="G649" s="41" t="s">
        <v>3</v>
      </c>
      <c r="H649" s="113">
        <v>3</v>
      </c>
      <c r="J649" s="342" t="s">
        <v>544</v>
      </c>
      <c r="K649" s="91"/>
      <c r="L649"/>
    </row>
    <row r="650" spans="1:13" ht="30" customHeight="1">
      <c r="A650" s="2" t="s">
        <v>410</v>
      </c>
      <c r="B650" s="337">
        <v>4</v>
      </c>
      <c r="C650" s="337" t="s">
        <v>421</v>
      </c>
      <c r="D650" s="238">
        <v>4</v>
      </c>
      <c r="E650" s="233" t="s">
        <v>8</v>
      </c>
      <c r="F650" s="336">
        <v>4</v>
      </c>
      <c r="G650" s="337" t="s">
        <v>4</v>
      </c>
      <c r="H650" s="114">
        <v>3</v>
      </c>
      <c r="J650" s="342" t="s">
        <v>545</v>
      </c>
      <c r="K650" s="91"/>
      <c r="L650"/>
    </row>
    <row r="651" spans="1:13" ht="15" customHeight="1">
      <c r="A651" s="2" t="s">
        <v>115</v>
      </c>
      <c r="B651" s="337">
        <v>4</v>
      </c>
      <c r="C651" s="337" t="s">
        <v>423</v>
      </c>
      <c r="D651" s="238">
        <v>3</v>
      </c>
      <c r="E651" s="334" t="s">
        <v>9</v>
      </c>
      <c r="F651" s="336">
        <v>4</v>
      </c>
      <c r="G651" s="337" t="s">
        <v>5</v>
      </c>
      <c r="H651" s="114">
        <v>3</v>
      </c>
      <c r="J651" s="343" t="s">
        <v>546</v>
      </c>
      <c r="K651" s="91"/>
      <c r="L651"/>
    </row>
    <row r="652" spans="1:13" ht="15.75">
      <c r="A652" s="2" t="s">
        <v>413</v>
      </c>
      <c r="B652" s="337">
        <v>4</v>
      </c>
      <c r="C652" s="337" t="s">
        <v>2</v>
      </c>
      <c r="D652" s="238">
        <v>2</v>
      </c>
      <c r="E652" s="334" t="s">
        <v>495</v>
      </c>
      <c r="F652" s="336">
        <v>4</v>
      </c>
      <c r="G652" s="337" t="s">
        <v>6</v>
      </c>
      <c r="H652" s="114">
        <v>2</v>
      </c>
      <c r="J652" s="342" t="s">
        <v>547</v>
      </c>
      <c r="K652" s="91"/>
      <c r="L652"/>
    </row>
    <row r="653" spans="1:13" ht="15.75">
      <c r="A653" s="2" t="s">
        <v>422</v>
      </c>
      <c r="B653" s="337">
        <v>3</v>
      </c>
      <c r="C653" s="337" t="s">
        <v>424</v>
      </c>
      <c r="D653" s="238">
        <v>2</v>
      </c>
      <c r="E653" s="334" t="s">
        <v>414</v>
      </c>
      <c r="F653" s="336">
        <v>4</v>
      </c>
      <c r="G653" s="337" t="s">
        <v>429</v>
      </c>
      <c r="H653" s="114">
        <v>4</v>
      </c>
      <c r="J653" s="342" t="s">
        <v>579</v>
      </c>
      <c r="K653" s="91"/>
      <c r="L653"/>
    </row>
    <row r="654" spans="1:13" ht="15.75">
      <c r="A654" s="2" t="s">
        <v>73</v>
      </c>
      <c r="B654" s="337">
        <v>4</v>
      </c>
      <c r="C654" s="337" t="s">
        <v>428</v>
      </c>
      <c r="D654" s="238">
        <v>2</v>
      </c>
      <c r="E654" s="334" t="s">
        <v>415</v>
      </c>
      <c r="F654" s="336">
        <v>4</v>
      </c>
      <c r="G654" s="337" t="s">
        <v>7</v>
      </c>
      <c r="H654" s="114">
        <v>4</v>
      </c>
      <c r="J654" s="342" t="s">
        <v>1088</v>
      </c>
      <c r="K654" s="418"/>
      <c r="L654"/>
    </row>
    <row r="655" spans="1:13" ht="45" customHeight="1">
      <c r="A655" s="2" t="s">
        <v>411</v>
      </c>
      <c r="B655" s="337">
        <v>4</v>
      </c>
      <c r="C655" s="337" t="s">
        <v>244</v>
      </c>
      <c r="D655" s="238">
        <v>3</v>
      </c>
      <c r="E655" s="334" t="s">
        <v>416</v>
      </c>
      <c r="F655" s="336">
        <v>3</v>
      </c>
      <c r="G655" s="337" t="s">
        <v>430</v>
      </c>
      <c r="H655" s="114">
        <v>4</v>
      </c>
      <c r="J655" s="342" t="s">
        <v>1089</v>
      </c>
      <c r="K655" s="91"/>
      <c r="L655"/>
    </row>
    <row r="656" spans="1:13">
      <c r="A656" s="2" t="s">
        <v>532</v>
      </c>
      <c r="B656" s="337">
        <v>4</v>
      </c>
      <c r="C656" s="337" t="s">
        <v>474</v>
      </c>
      <c r="D656" s="238">
        <v>3</v>
      </c>
      <c r="E656" s="334" t="s">
        <v>417</v>
      </c>
      <c r="F656" s="336">
        <v>2</v>
      </c>
      <c r="G656" s="337" t="s">
        <v>431</v>
      </c>
      <c r="H656" s="114">
        <v>4</v>
      </c>
      <c r="J656" s="346" t="s">
        <v>11</v>
      </c>
      <c r="K656"/>
      <c r="L656"/>
    </row>
    <row r="657" spans="1:12">
      <c r="A657" s="2" t="s">
        <v>75</v>
      </c>
      <c r="B657" s="337">
        <v>3</v>
      </c>
      <c r="C657" s="337" t="s">
        <v>425</v>
      </c>
      <c r="D657" s="238">
        <v>3</v>
      </c>
      <c r="E657" s="2" t="s">
        <v>72</v>
      </c>
      <c r="F657" s="336">
        <v>4</v>
      </c>
      <c r="G657" s="337" t="s">
        <v>432</v>
      </c>
      <c r="H657" s="114">
        <v>4</v>
      </c>
      <c r="J657" s="346" t="s">
        <v>12</v>
      </c>
      <c r="K657"/>
      <c r="L657"/>
    </row>
    <row r="658" spans="1:12" ht="30">
      <c r="A658" s="2" t="s">
        <v>409</v>
      </c>
      <c r="B658" s="337">
        <v>5</v>
      </c>
      <c r="C658" s="337" t="s">
        <v>426</v>
      </c>
      <c r="D658" s="238">
        <v>4</v>
      </c>
      <c r="E658" s="334" t="s">
        <v>100</v>
      </c>
      <c r="F658" s="336">
        <v>5</v>
      </c>
      <c r="G658" s="337" t="s">
        <v>433</v>
      </c>
      <c r="H658" s="114">
        <v>4</v>
      </c>
      <c r="J658" s="346" t="s">
        <v>76</v>
      </c>
      <c r="K658"/>
      <c r="L658"/>
    </row>
    <row r="659" spans="1:12" ht="30">
      <c r="A659" s="2" t="s">
        <v>412</v>
      </c>
      <c r="B659" s="43">
        <v>4</v>
      </c>
      <c r="C659" s="337" t="s">
        <v>427</v>
      </c>
      <c r="D659" s="238">
        <v>3</v>
      </c>
      <c r="E659" s="2" t="s">
        <v>14</v>
      </c>
      <c r="F659" s="336">
        <v>5</v>
      </c>
      <c r="G659" s="337" t="s">
        <v>471</v>
      </c>
      <c r="H659" s="114">
        <v>2</v>
      </c>
      <c r="J659" s="346" t="s">
        <v>13</v>
      </c>
      <c r="K659"/>
      <c r="L659"/>
    </row>
    <row r="660" spans="1:12" ht="15.75" thickBot="1">
      <c r="A660" s="300" t="s">
        <v>418</v>
      </c>
      <c r="B660" s="43">
        <v>3</v>
      </c>
      <c r="C660" s="337" t="s">
        <v>435</v>
      </c>
      <c r="D660" s="239">
        <v>3</v>
      </c>
      <c r="E660" s="250" t="s">
        <v>419</v>
      </c>
      <c r="F660" s="336">
        <v>2</v>
      </c>
      <c r="G660" s="337" t="s">
        <v>434</v>
      </c>
      <c r="H660" s="232">
        <v>1</v>
      </c>
      <c r="J660" s="347" t="s">
        <v>74</v>
      </c>
      <c r="K660"/>
      <c r="L660"/>
    </row>
    <row r="661" spans="1:12" ht="15.75" thickBot="1">
      <c r="A661" s="2" t="s">
        <v>436</v>
      </c>
      <c r="B661" s="43">
        <v>4</v>
      </c>
      <c r="C661" s="301" t="s">
        <v>439</v>
      </c>
      <c r="D661" s="239">
        <v>3</v>
      </c>
      <c r="E661" s="334"/>
      <c r="F661" s="232" t="s">
        <v>88</v>
      </c>
      <c r="G661" s="337"/>
      <c r="H661" s="232" t="s">
        <v>88</v>
      </c>
      <c r="J661" s="348" t="s">
        <v>91</v>
      </c>
      <c r="K661"/>
      <c r="L661"/>
    </row>
    <row r="662" spans="1:12" ht="30" customHeight="1" thickBot="1">
      <c r="A662" s="3" t="s">
        <v>438</v>
      </c>
      <c r="B662" s="44">
        <v>5</v>
      </c>
      <c r="C662" s="4" t="s">
        <v>437</v>
      </c>
      <c r="D662" s="232">
        <v>5</v>
      </c>
      <c r="E662" s="251"/>
      <c r="F662" s="44" t="s">
        <v>88</v>
      </c>
      <c r="G662" s="4"/>
      <c r="H662" s="232" t="s">
        <v>88</v>
      </c>
      <c r="K662" s="76"/>
    </row>
    <row r="663" spans="1:12" ht="15" customHeight="1" thickBot="1">
      <c r="A663"/>
      <c r="B663"/>
      <c r="C663"/>
      <c r="D663"/>
      <c r="E663"/>
      <c r="F663"/>
      <c r="G663"/>
      <c r="H663"/>
      <c r="J663"/>
      <c r="K663"/>
      <c r="L663"/>
    </row>
    <row r="664" spans="1:12" ht="19.5" thickBot="1">
      <c r="A664" s="454" t="s">
        <v>441</v>
      </c>
      <c r="B664" s="455"/>
      <c r="C664" s="455"/>
      <c r="D664" s="455"/>
      <c r="E664" s="455"/>
      <c r="F664" s="455"/>
      <c r="G664" s="455"/>
      <c r="H664" s="456"/>
      <c r="J664"/>
      <c r="K664"/>
      <c r="L664"/>
    </row>
    <row r="665" spans="1:12" ht="30" customHeight="1" thickBot="1">
      <c r="A665" s="457" t="s">
        <v>442</v>
      </c>
      <c r="B665" s="458"/>
      <c r="C665" s="458"/>
      <c r="D665" s="459"/>
      <c r="E665" s="460" t="s">
        <v>443</v>
      </c>
      <c r="F665" s="461"/>
      <c r="G665" s="461"/>
      <c r="H665" s="462"/>
      <c r="J665" s="243" t="s">
        <v>580</v>
      </c>
      <c r="K665"/>
      <c r="L665"/>
    </row>
    <row r="666" spans="1:12" ht="15" customHeight="1">
      <c r="A666" s="263" t="s">
        <v>442</v>
      </c>
      <c r="B666" s="264" t="s">
        <v>494</v>
      </c>
      <c r="C666" s="264" t="s">
        <v>462</v>
      </c>
      <c r="D666" s="265" t="s">
        <v>463</v>
      </c>
      <c r="E666" s="370" t="s">
        <v>456</v>
      </c>
      <c r="F666" s="371" t="s">
        <v>494</v>
      </c>
      <c r="G666" s="371" t="s">
        <v>462</v>
      </c>
      <c r="H666" s="372" t="s">
        <v>463</v>
      </c>
      <c r="J666" s="342" t="s">
        <v>571</v>
      </c>
      <c r="K666" s="91"/>
      <c r="L666"/>
    </row>
    <row r="667" spans="1:12" ht="15.75">
      <c r="A667" s="64" t="s">
        <v>469</v>
      </c>
      <c r="B667" s="290">
        <v>0.5</v>
      </c>
      <c r="C667" s="336" t="s">
        <v>485</v>
      </c>
      <c r="D667" s="272"/>
      <c r="E667" s="64" t="s">
        <v>500</v>
      </c>
      <c r="F667" s="290">
        <v>2</v>
      </c>
      <c r="G667" s="336" t="s">
        <v>514</v>
      </c>
      <c r="H667" s="271"/>
      <c r="J667" s="342" t="s">
        <v>534</v>
      </c>
      <c r="K667" s="91"/>
      <c r="L667"/>
    </row>
    <row r="668" spans="1:12" ht="45" customHeight="1">
      <c r="A668" s="64" t="s">
        <v>453</v>
      </c>
      <c r="B668" s="290">
        <v>2</v>
      </c>
      <c r="C668" s="336" t="s">
        <v>468</v>
      </c>
      <c r="D668" s="271"/>
      <c r="E668" s="64" t="s">
        <v>1093</v>
      </c>
      <c r="F668" s="290">
        <v>0.5</v>
      </c>
      <c r="G668" s="336" t="s">
        <v>514</v>
      </c>
      <c r="H668" s="271"/>
      <c r="J668" s="342" t="s">
        <v>576</v>
      </c>
      <c r="K668" s="418"/>
      <c r="L668"/>
    </row>
    <row r="669" spans="1:12" ht="15.75">
      <c r="A669" s="64" t="s">
        <v>477</v>
      </c>
      <c r="B669" s="290">
        <v>0.5</v>
      </c>
      <c r="C669" s="336" t="s">
        <v>487</v>
      </c>
      <c r="D669" s="272"/>
      <c r="E669" s="64" t="s">
        <v>533</v>
      </c>
      <c r="F669" s="290">
        <v>0.5</v>
      </c>
      <c r="G669" s="336" t="s">
        <v>496</v>
      </c>
      <c r="H669" s="271"/>
      <c r="J669" s="342" t="s">
        <v>536</v>
      </c>
      <c r="K669" s="418"/>
      <c r="L669"/>
    </row>
    <row r="670" spans="1:12" ht="15.75">
      <c r="A670" s="64" t="s">
        <v>476</v>
      </c>
      <c r="B670" s="290">
        <v>0.2</v>
      </c>
      <c r="C670" s="336" t="s">
        <v>488</v>
      </c>
      <c r="D670" s="272"/>
      <c r="E670" s="64" t="s">
        <v>460</v>
      </c>
      <c r="F670" s="290">
        <v>0</v>
      </c>
      <c r="G670" s="336" t="s">
        <v>465</v>
      </c>
      <c r="H670" s="272"/>
      <c r="J670" s="342" t="s">
        <v>577</v>
      </c>
      <c r="K670" s="91"/>
      <c r="L670"/>
    </row>
    <row r="671" spans="1:12" ht="15.75">
      <c r="A671" s="64" t="s">
        <v>454</v>
      </c>
      <c r="B671" s="290">
        <v>0.2</v>
      </c>
      <c r="C671" s="336" t="s">
        <v>489</v>
      </c>
      <c r="D671" s="271"/>
      <c r="E671" s="64" t="s">
        <v>479</v>
      </c>
      <c r="F671" s="290">
        <v>2.4</v>
      </c>
      <c r="G671" s="336" t="s">
        <v>464</v>
      </c>
      <c r="H671" s="272"/>
      <c r="J671" s="342" t="s">
        <v>538</v>
      </c>
      <c r="K671" s="91"/>
      <c r="L671"/>
    </row>
    <row r="672" spans="1:12" ht="15.75">
      <c r="A672" s="64" t="s">
        <v>475</v>
      </c>
      <c r="B672" s="290">
        <v>0.2</v>
      </c>
      <c r="C672" s="336" t="s">
        <v>490</v>
      </c>
      <c r="D672" s="272"/>
      <c r="E672" s="64" t="s">
        <v>480</v>
      </c>
      <c r="F672" s="290">
        <v>0</v>
      </c>
      <c r="G672" s="336" t="s">
        <v>497</v>
      </c>
      <c r="H672" s="272"/>
      <c r="J672" s="342" t="s">
        <v>540</v>
      </c>
      <c r="K672" s="91"/>
      <c r="L672"/>
    </row>
    <row r="673" spans="1:13" ht="15.75">
      <c r="A673" s="64" t="s">
        <v>458</v>
      </c>
      <c r="B673" s="290">
        <v>0.5</v>
      </c>
      <c r="C673" s="336" t="s">
        <v>512</v>
      </c>
      <c r="D673" s="272"/>
      <c r="E673" s="64" t="s">
        <v>461</v>
      </c>
      <c r="F673" s="290">
        <v>0.5</v>
      </c>
      <c r="G673" s="336" t="s">
        <v>67</v>
      </c>
      <c r="H673" s="271"/>
      <c r="J673" s="342" t="s">
        <v>541</v>
      </c>
      <c r="K673" s="418"/>
      <c r="L673"/>
    </row>
    <row r="674" spans="1:13" ht="31.5">
      <c r="A674" s="64" t="s">
        <v>455</v>
      </c>
      <c r="B674" s="290">
        <v>0.2</v>
      </c>
      <c r="C674" s="336" t="s">
        <v>513</v>
      </c>
      <c r="D674" s="272"/>
      <c r="E674" s="64" t="s">
        <v>472</v>
      </c>
      <c r="F674" s="290">
        <v>2</v>
      </c>
      <c r="G674" s="336" t="s">
        <v>515</v>
      </c>
      <c r="H674" s="272"/>
      <c r="J674" s="343" t="s">
        <v>542</v>
      </c>
      <c r="K674" s="418"/>
      <c r="L674"/>
    </row>
    <row r="675" spans="1:13" ht="31.5">
      <c r="A675" s="64" t="s">
        <v>457</v>
      </c>
      <c r="B675" s="290">
        <v>1</v>
      </c>
      <c r="C675" s="336" t="s">
        <v>491</v>
      </c>
      <c r="D675" s="272"/>
      <c r="E675" s="64" t="s">
        <v>473</v>
      </c>
      <c r="F675" s="290">
        <v>0.5</v>
      </c>
      <c r="G675" s="336" t="s">
        <v>515</v>
      </c>
      <c r="H675" s="271"/>
      <c r="J675" s="343" t="s">
        <v>570</v>
      </c>
      <c r="K675" s="91"/>
      <c r="L675"/>
    </row>
    <row r="676" spans="1:13" ht="15.75">
      <c r="A676" s="64" t="s">
        <v>486</v>
      </c>
      <c r="B676" s="290">
        <v>0.4</v>
      </c>
      <c r="C676" s="336" t="s">
        <v>491</v>
      </c>
      <c r="D676" s="272"/>
      <c r="E676" s="373" t="s">
        <v>481</v>
      </c>
      <c r="F676" s="290">
        <v>0.5</v>
      </c>
      <c r="G676" s="336" t="s">
        <v>67</v>
      </c>
      <c r="H676" s="271"/>
      <c r="J676" s="342" t="s">
        <v>572</v>
      </c>
      <c r="K676" s="91"/>
      <c r="L676"/>
    </row>
    <row r="677" spans="1:13" ht="30" customHeight="1">
      <c r="A677" s="300"/>
      <c r="B677" s="301"/>
      <c r="C677" s="336"/>
      <c r="D677" s="246"/>
      <c r="E677" s="64" t="s">
        <v>478</v>
      </c>
      <c r="F677" s="290">
        <v>6</v>
      </c>
      <c r="G677" s="336" t="s">
        <v>498</v>
      </c>
      <c r="H677" s="271"/>
      <c r="J677" s="343" t="s">
        <v>578</v>
      </c>
      <c r="K677" s="418"/>
      <c r="L677"/>
    </row>
    <row r="678" spans="1:13" ht="15" customHeight="1">
      <c r="A678" s="2"/>
      <c r="B678" s="337"/>
      <c r="C678" s="337"/>
      <c r="D678" s="246"/>
      <c r="E678" s="64" t="s">
        <v>492</v>
      </c>
      <c r="F678" s="290">
        <v>1</v>
      </c>
      <c r="G678" s="336" t="s">
        <v>67</v>
      </c>
      <c r="H678" s="271"/>
      <c r="J678" s="343" t="s">
        <v>585</v>
      </c>
      <c r="K678" s="418"/>
      <c r="L678"/>
    </row>
    <row r="679" spans="1:13" ht="15.75" thickBot="1">
      <c r="A679" s="2"/>
      <c r="B679" s="290"/>
      <c r="C679" s="336"/>
      <c r="D679" s="246"/>
      <c r="E679" s="64" t="s">
        <v>484</v>
      </c>
      <c r="F679" s="290">
        <v>0</v>
      </c>
      <c r="G679" s="336" t="s">
        <v>499</v>
      </c>
      <c r="H679" s="271"/>
      <c r="J679" s="345"/>
      <c r="K679" s="418"/>
      <c r="L679"/>
    </row>
    <row r="680" spans="1:13" ht="30" customHeight="1" thickBot="1">
      <c r="A680" s="2"/>
      <c r="B680" s="290"/>
      <c r="C680" s="336"/>
      <c r="D680" s="246"/>
      <c r="E680" s="64" t="s">
        <v>511</v>
      </c>
      <c r="F680" s="290">
        <v>2.4</v>
      </c>
      <c r="G680" s="336" t="s">
        <v>493</v>
      </c>
      <c r="H680" s="271"/>
      <c r="I680" s="419" t="s">
        <v>443</v>
      </c>
      <c r="J680"/>
      <c r="K680"/>
      <c r="L680"/>
    </row>
    <row r="681" spans="1:13" ht="30.75" customHeight="1" thickBot="1">
      <c r="A681" s="64"/>
      <c r="B681" s="290"/>
      <c r="C681" s="336"/>
      <c r="D681" s="246"/>
      <c r="E681" s="64"/>
      <c r="F681" s="290"/>
      <c r="G681" s="336"/>
      <c r="H681" s="114"/>
      <c r="I681" s="429">
        <f xml:space="preserve"> (F684 / 23)</f>
        <v>0.79565217391304355</v>
      </c>
      <c r="J681"/>
      <c r="K681"/>
      <c r="L681"/>
    </row>
    <row r="682" spans="1:13">
      <c r="A682" s="300"/>
      <c r="B682" s="290"/>
      <c r="C682" s="336"/>
      <c r="D682" s="246"/>
      <c r="E682" s="64"/>
      <c r="F682" s="290"/>
      <c r="G682" s="336"/>
      <c r="H682" s="114"/>
      <c r="J682"/>
      <c r="K682"/>
      <c r="L682"/>
    </row>
    <row r="683" spans="1:13" ht="45" customHeight="1" thickBot="1">
      <c r="A683" s="374"/>
      <c r="B683" s="291"/>
      <c r="C683" s="338"/>
      <c r="D683" s="375"/>
      <c r="E683" s="185"/>
      <c r="F683" s="291"/>
      <c r="G683" s="338"/>
      <c r="H683" s="102"/>
      <c r="I683" s="298" t="s">
        <v>54</v>
      </c>
      <c r="J683"/>
      <c r="K683"/>
      <c r="L683"/>
    </row>
    <row r="684" spans="1:13" ht="21.75" thickBot="1">
      <c r="A684" s="270" t="s">
        <v>467</v>
      </c>
      <c r="B684" s="428">
        <f>SUM(B667:B683)</f>
        <v>5.7000000000000011</v>
      </c>
      <c r="C684" s="273" t="s">
        <v>466</v>
      </c>
      <c r="D684" s="295" t="s">
        <v>1094</v>
      </c>
      <c r="E684" s="270" t="s">
        <v>467</v>
      </c>
      <c r="F684" s="428">
        <f>SUM(F667:F683)</f>
        <v>18.3</v>
      </c>
      <c r="G684" s="273" t="s">
        <v>466</v>
      </c>
      <c r="H684" s="295" t="s">
        <v>1092</v>
      </c>
      <c r="I684" s="296">
        <f>24 - (B684+F684)</f>
        <v>0</v>
      </c>
      <c r="J684"/>
      <c r="K684"/>
      <c r="L684"/>
    </row>
    <row r="685" spans="1:13" ht="30" customHeight="1" thickBot="1">
      <c r="A685" s="241"/>
      <c r="B685" s="241"/>
      <c r="C685" s="241"/>
      <c r="D685" s="241"/>
      <c r="E685" s="241"/>
      <c r="F685" s="241"/>
      <c r="G685" s="241"/>
      <c r="H685" s="241"/>
      <c r="I685" s="241"/>
      <c r="J685" s="241"/>
      <c r="K685" s="241"/>
      <c r="L685" s="241"/>
      <c r="M685" s="241"/>
    </row>
    <row r="686" spans="1:13" ht="24" thickBot="1">
      <c r="A686" s="445">
        <v>45678</v>
      </c>
      <c r="B686" s="446"/>
      <c r="C686" s="446"/>
      <c r="D686" s="446"/>
      <c r="E686" s="446"/>
      <c r="F686" s="446"/>
      <c r="G686" s="446"/>
      <c r="H686" s="447"/>
      <c r="I686" s="427">
        <f>I687/260</f>
        <v>0.7</v>
      </c>
      <c r="J686"/>
      <c r="K686"/>
      <c r="L686"/>
    </row>
    <row r="687" spans="1:13" ht="19.5" thickBot="1">
      <c r="A687" s="448" t="s">
        <v>407</v>
      </c>
      <c r="B687" s="449"/>
      <c r="C687" s="449"/>
      <c r="D687" s="450"/>
      <c r="E687" s="451" t="s">
        <v>408</v>
      </c>
      <c r="F687" s="452"/>
      <c r="G687" s="452"/>
      <c r="H687" s="453"/>
      <c r="I687" s="75">
        <f>SUM(B689:B702,D689:D702,F689:F702,H689:H702)</f>
        <v>182</v>
      </c>
      <c r="J687" s="243" t="s">
        <v>580</v>
      </c>
      <c r="K687"/>
      <c r="L687"/>
    </row>
    <row r="688" spans="1:13" ht="16.5" thickBot="1">
      <c r="A688" s="234" t="s">
        <v>0</v>
      </c>
      <c r="B688" s="235" t="s">
        <v>77</v>
      </c>
      <c r="C688" s="235" t="s">
        <v>1</v>
      </c>
      <c r="D688" s="236" t="s">
        <v>77</v>
      </c>
      <c r="E688" s="231" t="s">
        <v>71</v>
      </c>
      <c r="F688" s="229" t="s">
        <v>77</v>
      </c>
      <c r="G688" s="229" t="s">
        <v>87</v>
      </c>
      <c r="H688" s="230" t="s">
        <v>77</v>
      </c>
      <c r="J688" s="342" t="s">
        <v>543</v>
      </c>
      <c r="K688" s="418"/>
      <c r="L688"/>
    </row>
    <row r="689" spans="1:12" ht="16.5" thickBot="1">
      <c r="A689" s="40" t="s">
        <v>510</v>
      </c>
      <c r="B689" s="41">
        <v>0</v>
      </c>
      <c r="C689" s="41" t="s">
        <v>420</v>
      </c>
      <c r="D689" s="237">
        <v>4</v>
      </c>
      <c r="E689" s="334" t="s">
        <v>531</v>
      </c>
      <c r="F689" s="335">
        <v>3</v>
      </c>
      <c r="G689" s="41" t="s">
        <v>3</v>
      </c>
      <c r="H689" s="113">
        <v>3</v>
      </c>
      <c r="J689" s="342" t="s">
        <v>544</v>
      </c>
      <c r="K689" s="91"/>
      <c r="L689"/>
    </row>
    <row r="690" spans="1:12" ht="15.75">
      <c r="A690" s="2" t="s">
        <v>410</v>
      </c>
      <c r="B690" s="337">
        <v>4</v>
      </c>
      <c r="C690" s="337" t="s">
        <v>421</v>
      </c>
      <c r="D690" s="238">
        <v>4</v>
      </c>
      <c r="E690" s="233" t="s">
        <v>8</v>
      </c>
      <c r="F690" s="336">
        <v>4</v>
      </c>
      <c r="G690" s="337" t="s">
        <v>4</v>
      </c>
      <c r="H690" s="114">
        <v>3</v>
      </c>
      <c r="J690" s="342" t="s">
        <v>545</v>
      </c>
      <c r="K690" s="91"/>
      <c r="L690"/>
    </row>
    <row r="691" spans="1:12" ht="31.5">
      <c r="A691" s="2" t="s">
        <v>115</v>
      </c>
      <c r="B691" s="337">
        <v>5</v>
      </c>
      <c r="C691" s="337" t="s">
        <v>423</v>
      </c>
      <c r="D691" s="238">
        <v>3</v>
      </c>
      <c r="E691" s="334" t="s">
        <v>9</v>
      </c>
      <c r="F691" s="336">
        <v>4</v>
      </c>
      <c r="G691" s="337" t="s">
        <v>5</v>
      </c>
      <c r="H691" s="114">
        <v>3</v>
      </c>
      <c r="J691" s="343" t="s">
        <v>546</v>
      </c>
      <c r="K691" s="91"/>
      <c r="L691"/>
    </row>
    <row r="692" spans="1:12" ht="30" customHeight="1">
      <c r="A692" s="2" t="s">
        <v>413</v>
      </c>
      <c r="B692" s="337">
        <v>4</v>
      </c>
      <c r="C692" s="337" t="s">
        <v>2</v>
      </c>
      <c r="D692" s="238">
        <v>2</v>
      </c>
      <c r="E692" s="334" t="s">
        <v>495</v>
      </c>
      <c r="F692" s="336">
        <v>4</v>
      </c>
      <c r="G692" s="337" t="s">
        <v>6</v>
      </c>
      <c r="H692" s="114">
        <v>2</v>
      </c>
      <c r="J692" s="342" t="s">
        <v>547</v>
      </c>
      <c r="K692" s="91"/>
      <c r="L692"/>
    </row>
    <row r="693" spans="1:12" ht="15" customHeight="1">
      <c r="A693" s="2" t="s">
        <v>422</v>
      </c>
      <c r="B693" s="337">
        <v>3</v>
      </c>
      <c r="C693" s="337" t="s">
        <v>424</v>
      </c>
      <c r="D693" s="238">
        <v>2</v>
      </c>
      <c r="E693" s="334" t="s">
        <v>414</v>
      </c>
      <c r="F693" s="336">
        <v>4</v>
      </c>
      <c r="G693" s="337" t="s">
        <v>429</v>
      </c>
      <c r="H693" s="114">
        <v>4</v>
      </c>
      <c r="J693" s="342" t="s">
        <v>579</v>
      </c>
      <c r="K693" s="91"/>
      <c r="L693"/>
    </row>
    <row r="694" spans="1:12" ht="15.75">
      <c r="A694" s="2" t="s">
        <v>73</v>
      </c>
      <c r="B694" s="337">
        <v>4</v>
      </c>
      <c r="C694" s="337" t="s">
        <v>428</v>
      </c>
      <c r="D694" s="238">
        <v>2</v>
      </c>
      <c r="E694" s="334" t="s">
        <v>415</v>
      </c>
      <c r="F694" s="336">
        <v>4</v>
      </c>
      <c r="G694" s="337" t="s">
        <v>7</v>
      </c>
      <c r="H694" s="114">
        <v>4</v>
      </c>
      <c r="J694" s="342" t="s">
        <v>1088</v>
      </c>
      <c r="K694" s="418"/>
      <c r="L694"/>
    </row>
    <row r="695" spans="1:12" ht="30" customHeight="1">
      <c r="A695" s="2" t="s">
        <v>411</v>
      </c>
      <c r="B695" s="337">
        <v>4</v>
      </c>
      <c r="C695" s="337" t="s">
        <v>244</v>
      </c>
      <c r="D695" s="238">
        <v>3</v>
      </c>
      <c r="E695" s="334" t="s">
        <v>416</v>
      </c>
      <c r="F695" s="336">
        <v>3</v>
      </c>
      <c r="G695" s="337" t="s">
        <v>430</v>
      </c>
      <c r="H695" s="114">
        <v>4</v>
      </c>
      <c r="J695" s="342" t="s">
        <v>1089</v>
      </c>
      <c r="K695" s="91"/>
      <c r="L695"/>
    </row>
    <row r="696" spans="1:12" ht="15" customHeight="1">
      <c r="A696" s="2" t="s">
        <v>532</v>
      </c>
      <c r="B696" s="337">
        <v>4</v>
      </c>
      <c r="C696" s="337" t="s">
        <v>474</v>
      </c>
      <c r="D696" s="238">
        <v>3</v>
      </c>
      <c r="E696" s="334" t="s">
        <v>417</v>
      </c>
      <c r="F696" s="336">
        <v>3</v>
      </c>
      <c r="G696" s="337" t="s">
        <v>431</v>
      </c>
      <c r="H696" s="114">
        <v>4</v>
      </c>
      <c r="J696" s="346" t="s">
        <v>11</v>
      </c>
      <c r="K696"/>
      <c r="L696"/>
    </row>
    <row r="697" spans="1:12">
      <c r="A697" s="2" t="s">
        <v>75</v>
      </c>
      <c r="B697" s="337">
        <v>4</v>
      </c>
      <c r="C697" s="337" t="s">
        <v>1157</v>
      </c>
      <c r="D697" s="238">
        <v>4</v>
      </c>
      <c r="E697" s="2" t="s">
        <v>72</v>
      </c>
      <c r="F697" s="336">
        <v>4</v>
      </c>
      <c r="G697" s="337" t="s">
        <v>432</v>
      </c>
      <c r="H697" s="114">
        <v>4</v>
      </c>
      <c r="J697" s="346" t="s">
        <v>12</v>
      </c>
      <c r="K697"/>
      <c r="L697"/>
    </row>
    <row r="698" spans="1:12" ht="45" customHeight="1">
      <c r="A698" s="2" t="s">
        <v>409</v>
      </c>
      <c r="B698" s="337">
        <v>5</v>
      </c>
      <c r="C698" s="337" t="s">
        <v>426</v>
      </c>
      <c r="D698" s="238">
        <v>4</v>
      </c>
      <c r="E698" s="334" t="s">
        <v>100</v>
      </c>
      <c r="F698" s="336">
        <v>5</v>
      </c>
      <c r="G698" s="337" t="s">
        <v>433</v>
      </c>
      <c r="H698" s="114">
        <v>4</v>
      </c>
      <c r="J698" s="346" t="s">
        <v>76</v>
      </c>
      <c r="K698"/>
      <c r="L698"/>
    </row>
    <row r="699" spans="1:12" ht="30">
      <c r="A699" s="2" t="s">
        <v>412</v>
      </c>
      <c r="B699" s="43">
        <v>4</v>
      </c>
      <c r="C699" s="337" t="s">
        <v>427</v>
      </c>
      <c r="D699" s="238">
        <v>3</v>
      </c>
      <c r="E699" s="2" t="s">
        <v>14</v>
      </c>
      <c r="F699" s="336">
        <v>5</v>
      </c>
      <c r="G699" s="337" t="s">
        <v>471</v>
      </c>
      <c r="H699" s="114">
        <v>2</v>
      </c>
      <c r="J699" s="346" t="s">
        <v>13</v>
      </c>
      <c r="K699"/>
      <c r="L699"/>
    </row>
    <row r="700" spans="1:12" ht="45" customHeight="1" thickBot="1">
      <c r="A700" s="300" t="s">
        <v>418</v>
      </c>
      <c r="B700" s="43">
        <v>3</v>
      </c>
      <c r="C700" s="337" t="s">
        <v>1156</v>
      </c>
      <c r="D700" s="239">
        <v>3</v>
      </c>
      <c r="E700" s="250" t="s">
        <v>419</v>
      </c>
      <c r="F700" s="336">
        <v>2</v>
      </c>
      <c r="G700" s="337" t="s">
        <v>434</v>
      </c>
      <c r="H700" s="232">
        <v>1</v>
      </c>
      <c r="J700" s="347" t="s">
        <v>74</v>
      </c>
      <c r="K700"/>
      <c r="L700"/>
    </row>
    <row r="701" spans="1:12" ht="15.75" thickBot="1">
      <c r="A701" s="2" t="s">
        <v>436</v>
      </c>
      <c r="B701" s="43">
        <v>4</v>
      </c>
      <c r="C701" s="301" t="s">
        <v>439</v>
      </c>
      <c r="D701" s="239">
        <v>4</v>
      </c>
      <c r="E701" s="334"/>
      <c r="F701" s="232" t="s">
        <v>88</v>
      </c>
      <c r="G701" s="337"/>
      <c r="H701" s="232" t="s">
        <v>88</v>
      </c>
      <c r="J701" s="348" t="s">
        <v>91</v>
      </c>
      <c r="K701"/>
      <c r="L701"/>
    </row>
    <row r="702" spans="1:12" ht="15.75" thickBot="1">
      <c r="A702" s="3" t="s">
        <v>438</v>
      </c>
      <c r="B702" s="44">
        <v>5</v>
      </c>
      <c r="C702" s="4" t="s">
        <v>437</v>
      </c>
      <c r="D702" s="232">
        <v>5</v>
      </c>
      <c r="E702" s="251"/>
      <c r="F702" s="44" t="s">
        <v>88</v>
      </c>
      <c r="G702" s="4"/>
      <c r="H702" s="232" t="s">
        <v>88</v>
      </c>
      <c r="K702" s="76"/>
    </row>
    <row r="703" spans="1:12" ht="15.75" thickBot="1">
      <c r="A703"/>
      <c r="B703"/>
      <c r="C703"/>
      <c r="D703"/>
      <c r="E703"/>
      <c r="F703"/>
      <c r="G703"/>
      <c r="H703"/>
      <c r="J703"/>
      <c r="K703"/>
      <c r="L703"/>
    </row>
    <row r="704" spans="1:12" ht="19.5" thickBot="1">
      <c r="A704" s="454" t="s">
        <v>441</v>
      </c>
      <c r="B704" s="455"/>
      <c r="C704" s="455"/>
      <c r="D704" s="455"/>
      <c r="E704" s="455"/>
      <c r="F704" s="455"/>
      <c r="G704" s="455"/>
      <c r="H704" s="456"/>
      <c r="J704"/>
      <c r="K704"/>
      <c r="L704"/>
    </row>
    <row r="705" spans="1:12" ht="19.5" thickBot="1">
      <c r="A705" s="457" t="s">
        <v>442</v>
      </c>
      <c r="B705" s="458"/>
      <c r="C705" s="458"/>
      <c r="D705" s="459"/>
      <c r="E705" s="460" t="s">
        <v>443</v>
      </c>
      <c r="F705" s="461"/>
      <c r="G705" s="461"/>
      <c r="H705" s="462"/>
      <c r="J705" s="243" t="s">
        <v>580</v>
      </c>
      <c r="K705"/>
      <c r="L705"/>
    </row>
    <row r="706" spans="1:12" ht="15.75">
      <c r="A706" s="263" t="s">
        <v>442</v>
      </c>
      <c r="B706" s="264" t="s">
        <v>494</v>
      </c>
      <c r="C706" s="264" t="s">
        <v>462</v>
      </c>
      <c r="D706" s="265" t="s">
        <v>463</v>
      </c>
      <c r="E706" s="370" t="s">
        <v>456</v>
      </c>
      <c r="F706" s="371" t="s">
        <v>494</v>
      </c>
      <c r="G706" s="371" t="s">
        <v>462</v>
      </c>
      <c r="H706" s="372" t="s">
        <v>463</v>
      </c>
      <c r="J706" s="342" t="s">
        <v>1167</v>
      </c>
      <c r="K706" s="91"/>
      <c r="L706"/>
    </row>
    <row r="707" spans="1:12" ht="30" customHeight="1">
      <c r="A707" s="64" t="s">
        <v>469</v>
      </c>
      <c r="B707" s="290">
        <v>0.5</v>
      </c>
      <c r="C707" s="336" t="s">
        <v>485</v>
      </c>
      <c r="D707" s="272"/>
      <c r="E707" s="64" t="s">
        <v>500</v>
      </c>
      <c r="F707" s="290">
        <v>4.0999999999999996</v>
      </c>
      <c r="G707" s="336" t="s">
        <v>514</v>
      </c>
      <c r="H707" s="271"/>
      <c r="J707" s="342" t="s">
        <v>534</v>
      </c>
      <c r="K707" s="91"/>
      <c r="L707"/>
    </row>
    <row r="708" spans="1:12" ht="15" customHeight="1">
      <c r="A708" s="64" t="s">
        <v>453</v>
      </c>
      <c r="B708" s="290">
        <v>1.5</v>
      </c>
      <c r="C708" s="336" t="s">
        <v>468</v>
      </c>
      <c r="D708" s="271"/>
      <c r="E708" s="64" t="s">
        <v>1093</v>
      </c>
      <c r="F708" s="290">
        <v>0</v>
      </c>
      <c r="G708" s="336" t="s">
        <v>514</v>
      </c>
      <c r="H708" s="271"/>
      <c r="J708" s="342" t="s">
        <v>576</v>
      </c>
      <c r="K708" s="418"/>
      <c r="L708"/>
    </row>
    <row r="709" spans="1:12" ht="30">
      <c r="A709" s="2" t="s">
        <v>1159</v>
      </c>
      <c r="B709" s="290">
        <v>0.3</v>
      </c>
      <c r="C709" s="336" t="s">
        <v>487</v>
      </c>
      <c r="D709" s="272"/>
      <c r="E709" s="64" t="s">
        <v>533</v>
      </c>
      <c r="F709" s="290">
        <v>0</v>
      </c>
      <c r="G709" s="336" t="s">
        <v>496</v>
      </c>
      <c r="H709" s="271"/>
      <c r="J709" s="342" t="s">
        <v>536</v>
      </c>
      <c r="K709" s="418"/>
      <c r="L709"/>
    </row>
    <row r="710" spans="1:12" ht="30" customHeight="1">
      <c r="A710" s="64" t="s">
        <v>476</v>
      </c>
      <c r="B710" s="290">
        <v>0.2</v>
      </c>
      <c r="C710" s="336" t="s">
        <v>488</v>
      </c>
      <c r="D710" s="272"/>
      <c r="E710" s="64" t="s">
        <v>460</v>
      </c>
      <c r="F710" s="290">
        <v>0</v>
      </c>
      <c r="G710" s="336" t="s">
        <v>465</v>
      </c>
      <c r="H710" s="272"/>
      <c r="J710" s="342" t="s">
        <v>577</v>
      </c>
      <c r="K710" s="91"/>
      <c r="L710"/>
    </row>
    <row r="711" spans="1:12" ht="15" customHeight="1">
      <c r="A711" s="64" t="s">
        <v>454</v>
      </c>
      <c r="B711" s="290">
        <v>0.2</v>
      </c>
      <c r="C711" s="336" t="s">
        <v>489</v>
      </c>
      <c r="D711" s="271"/>
      <c r="E711" s="64" t="s">
        <v>479</v>
      </c>
      <c r="F711" s="290">
        <v>0</v>
      </c>
      <c r="G711" s="336" t="s">
        <v>464</v>
      </c>
      <c r="H711" s="272"/>
      <c r="J711" s="342" t="s">
        <v>538</v>
      </c>
      <c r="K711" s="91"/>
      <c r="L711"/>
    </row>
    <row r="712" spans="1:12" ht="15.75">
      <c r="A712" s="64" t="s">
        <v>1158</v>
      </c>
      <c r="B712" s="290">
        <v>0.2</v>
      </c>
      <c r="C712" s="336" t="s">
        <v>490</v>
      </c>
      <c r="D712" s="272"/>
      <c r="E712" s="64" t="s">
        <v>480</v>
      </c>
      <c r="F712" s="290">
        <v>0</v>
      </c>
      <c r="G712" s="336" t="s">
        <v>497</v>
      </c>
      <c r="H712" s="272"/>
      <c r="J712" s="342" t="s">
        <v>540</v>
      </c>
      <c r="K712" s="91"/>
      <c r="L712"/>
    </row>
    <row r="713" spans="1:12" ht="45" customHeight="1">
      <c r="A713" s="64" t="s">
        <v>458</v>
      </c>
      <c r="B713" s="290">
        <v>0.2</v>
      </c>
      <c r="C713" s="336" t="s">
        <v>512</v>
      </c>
      <c r="D713" s="272"/>
      <c r="E713" s="64" t="s">
        <v>461</v>
      </c>
      <c r="F713" s="290">
        <v>0.5</v>
      </c>
      <c r="G713" s="336" t="s">
        <v>67</v>
      </c>
      <c r="H713" s="271"/>
      <c r="J713" s="342" t="s">
        <v>541</v>
      </c>
      <c r="K713" s="418"/>
      <c r="L713"/>
    </row>
    <row r="714" spans="1:12" ht="31.5">
      <c r="A714" s="64" t="s">
        <v>455</v>
      </c>
      <c r="B714" s="290">
        <v>0.2</v>
      </c>
      <c r="C714" s="336" t="s">
        <v>513</v>
      </c>
      <c r="D714" s="272"/>
      <c r="E714" s="64" t="s">
        <v>472</v>
      </c>
      <c r="F714" s="290">
        <v>2</v>
      </c>
      <c r="G714" s="336" t="s">
        <v>515</v>
      </c>
      <c r="H714" s="272"/>
      <c r="J714" s="343" t="s">
        <v>542</v>
      </c>
      <c r="K714" s="418"/>
      <c r="L714"/>
    </row>
    <row r="715" spans="1:12" ht="45" customHeight="1">
      <c r="A715" s="64" t="s">
        <v>457</v>
      </c>
      <c r="B715" s="290">
        <v>0.2</v>
      </c>
      <c r="C715" s="336" t="s">
        <v>491</v>
      </c>
      <c r="D715" s="272"/>
      <c r="E715" s="64" t="s">
        <v>473</v>
      </c>
      <c r="F715" s="290">
        <v>2</v>
      </c>
      <c r="G715" s="336" t="s">
        <v>515</v>
      </c>
      <c r="H715" s="271"/>
      <c r="J715" s="343" t="s">
        <v>570</v>
      </c>
      <c r="K715" s="91"/>
      <c r="L715"/>
    </row>
    <row r="716" spans="1:12" ht="15.75">
      <c r="A716" s="64" t="s">
        <v>486</v>
      </c>
      <c r="B716" s="290">
        <v>0.4</v>
      </c>
      <c r="C716" s="336" t="s">
        <v>491</v>
      </c>
      <c r="D716" s="272"/>
      <c r="E716" s="373" t="s">
        <v>481</v>
      </c>
      <c r="F716" s="290">
        <v>1</v>
      </c>
      <c r="G716" s="336" t="s">
        <v>67</v>
      </c>
      <c r="H716" s="271"/>
      <c r="J716" s="342" t="s">
        <v>572</v>
      </c>
      <c r="K716" s="91"/>
      <c r="L716"/>
    </row>
    <row r="717" spans="1:12" ht="31.5">
      <c r="A717" s="300"/>
      <c r="B717" s="301"/>
      <c r="C717" s="336"/>
      <c r="D717" s="246"/>
      <c r="E717" s="64" t="s">
        <v>478</v>
      </c>
      <c r="F717" s="290">
        <v>6</v>
      </c>
      <c r="G717" s="336" t="s">
        <v>498</v>
      </c>
      <c r="H717" s="271"/>
      <c r="J717" s="343" t="s">
        <v>578</v>
      </c>
      <c r="K717" s="418"/>
      <c r="L717"/>
    </row>
    <row r="718" spans="1:12" ht="15.75">
      <c r="A718" s="2"/>
      <c r="B718" s="337"/>
      <c r="C718" s="337"/>
      <c r="D718" s="246"/>
      <c r="E718" s="64" t="s">
        <v>492</v>
      </c>
      <c r="F718" s="290">
        <v>1</v>
      </c>
      <c r="G718" s="336" t="s">
        <v>67</v>
      </c>
      <c r="H718" s="271"/>
      <c r="J718" s="343" t="s">
        <v>585</v>
      </c>
      <c r="K718" s="418"/>
      <c r="L718"/>
    </row>
    <row r="719" spans="1:12" ht="15.75">
      <c r="A719" s="2"/>
      <c r="B719" s="290"/>
      <c r="C719" s="336"/>
      <c r="D719" s="246"/>
      <c r="E719" s="64" t="s">
        <v>484</v>
      </c>
      <c r="F719" s="290">
        <v>0</v>
      </c>
      <c r="G719" s="336" t="s">
        <v>499</v>
      </c>
      <c r="H719" s="271"/>
      <c r="J719" s="343" t="s">
        <v>1166</v>
      </c>
      <c r="K719" s="418"/>
      <c r="L719"/>
    </row>
    <row r="720" spans="1:12" ht="16.5" thickBot="1">
      <c r="A720" s="2"/>
      <c r="B720" s="290"/>
      <c r="C720" s="336"/>
      <c r="D720" s="246"/>
      <c r="E720" s="64" t="s">
        <v>511</v>
      </c>
      <c r="F720" s="290">
        <v>3.5</v>
      </c>
      <c r="G720" s="336" t="s">
        <v>493</v>
      </c>
      <c r="H720" s="271"/>
      <c r="I720" s="419" t="s">
        <v>443</v>
      </c>
      <c r="J720"/>
      <c r="K720"/>
      <c r="L720"/>
    </row>
    <row r="721" spans="1:13" ht="16.5" thickBot="1">
      <c r="A721" s="64"/>
      <c r="B721" s="290"/>
      <c r="C721" s="336"/>
      <c r="D721" s="246"/>
      <c r="E721" s="64"/>
      <c r="F721" s="290"/>
      <c r="G721" s="336"/>
      <c r="H721" s="114"/>
      <c r="I721" s="429">
        <f xml:space="preserve"> (F724 / 23)</f>
        <v>0.87391304347826093</v>
      </c>
      <c r="J721"/>
      <c r="K721"/>
      <c r="L721"/>
    </row>
    <row r="722" spans="1:13" ht="30" customHeight="1">
      <c r="A722" s="300"/>
      <c r="B722" s="290"/>
      <c r="C722" s="336"/>
      <c r="D722" s="246"/>
      <c r="E722" s="64"/>
      <c r="F722" s="290"/>
      <c r="G722" s="336"/>
      <c r="H722" s="114"/>
      <c r="J722"/>
      <c r="K722"/>
      <c r="L722"/>
    </row>
    <row r="723" spans="1:13" ht="15" customHeight="1" thickBot="1">
      <c r="A723" s="374"/>
      <c r="B723" s="291"/>
      <c r="C723" s="338"/>
      <c r="D723" s="375"/>
      <c r="E723" s="185"/>
      <c r="F723" s="291"/>
      <c r="G723" s="338"/>
      <c r="H723" s="102"/>
      <c r="I723" s="298" t="s">
        <v>54</v>
      </c>
      <c r="J723"/>
      <c r="K723"/>
      <c r="L723"/>
    </row>
    <row r="724" spans="1:13" ht="21.75" thickBot="1">
      <c r="A724" s="270" t="s">
        <v>467</v>
      </c>
      <c r="B724" s="428">
        <f>SUM(B707:B723)</f>
        <v>3.9000000000000008</v>
      </c>
      <c r="C724" s="273" t="s">
        <v>466</v>
      </c>
      <c r="D724" s="295" t="s">
        <v>1094</v>
      </c>
      <c r="E724" s="270" t="s">
        <v>467</v>
      </c>
      <c r="F724" s="428">
        <f>SUM(F707:F723)</f>
        <v>20.100000000000001</v>
      </c>
      <c r="G724" s="273" t="s">
        <v>466</v>
      </c>
      <c r="H724" s="295" t="s">
        <v>1092</v>
      </c>
      <c r="I724" s="296">
        <f>24 - (B724+F724)</f>
        <v>0</v>
      </c>
      <c r="J724"/>
      <c r="K724"/>
      <c r="L724"/>
    </row>
    <row r="725" spans="1:13" ht="15.75" thickBot="1">
      <c r="A725" s="241"/>
      <c r="B725" s="241"/>
      <c r="C725" s="241"/>
      <c r="D725" s="241"/>
      <c r="E725" s="241"/>
      <c r="F725" s="241"/>
      <c r="G725" s="241"/>
      <c r="H725" s="241"/>
      <c r="I725" s="241"/>
      <c r="J725" s="241"/>
      <c r="K725" s="241"/>
      <c r="L725" s="241"/>
      <c r="M725" s="241"/>
    </row>
    <row r="726" spans="1:13" ht="15" customHeight="1" thickBot="1">
      <c r="A726" s="445">
        <v>45679</v>
      </c>
      <c r="B726" s="446"/>
      <c r="C726" s="446"/>
      <c r="D726" s="446"/>
      <c r="E726" s="446"/>
      <c r="F726" s="446"/>
      <c r="G726" s="446"/>
      <c r="H726" s="447"/>
      <c r="I726" s="427">
        <f>I727/260</f>
        <v>0.71923076923076923</v>
      </c>
      <c r="J726"/>
      <c r="K726"/>
      <c r="L726"/>
    </row>
    <row r="727" spans="1:13" ht="19.5" thickBot="1">
      <c r="A727" s="448" t="s">
        <v>407</v>
      </c>
      <c r="B727" s="449"/>
      <c r="C727" s="449"/>
      <c r="D727" s="450"/>
      <c r="E727" s="451" t="s">
        <v>408</v>
      </c>
      <c r="F727" s="452"/>
      <c r="G727" s="452"/>
      <c r="H727" s="453"/>
      <c r="I727" s="75">
        <f>SUM(B729:B742,D729:D742,F729:F742,H729:H742)</f>
        <v>187</v>
      </c>
      <c r="J727" s="243" t="s">
        <v>580</v>
      </c>
      <c r="K727"/>
      <c r="L727"/>
    </row>
    <row r="728" spans="1:13" ht="34.5" customHeight="1" thickBot="1">
      <c r="A728" s="234" t="s">
        <v>0</v>
      </c>
      <c r="B728" s="235" t="s">
        <v>77</v>
      </c>
      <c r="C728" s="235" t="s">
        <v>1</v>
      </c>
      <c r="D728" s="236" t="s">
        <v>77</v>
      </c>
      <c r="E728" s="231" t="s">
        <v>71</v>
      </c>
      <c r="F728" s="229" t="s">
        <v>77</v>
      </c>
      <c r="G728" s="229" t="s">
        <v>87</v>
      </c>
      <c r="H728" s="230" t="s">
        <v>77</v>
      </c>
      <c r="J728" s="342" t="s">
        <v>543</v>
      </c>
      <c r="K728" s="418"/>
      <c r="L728"/>
    </row>
    <row r="729" spans="1:13" ht="16.5" thickBot="1">
      <c r="A729" s="40" t="s">
        <v>510</v>
      </c>
      <c r="B729" s="41">
        <v>4</v>
      </c>
      <c r="C729" s="41" t="s">
        <v>420</v>
      </c>
      <c r="D729" s="237">
        <v>4</v>
      </c>
      <c r="E729" s="334" t="s">
        <v>531</v>
      </c>
      <c r="F729" s="335">
        <v>3</v>
      </c>
      <c r="G729" s="41" t="s">
        <v>3</v>
      </c>
      <c r="H729" s="113">
        <v>3</v>
      </c>
      <c r="J729" s="342" t="s">
        <v>544</v>
      </c>
      <c r="K729" s="91"/>
      <c r="L729"/>
    </row>
    <row r="730" spans="1:13" ht="15.75">
      <c r="A730" s="2" t="s">
        <v>410</v>
      </c>
      <c r="B730" s="337">
        <v>4</v>
      </c>
      <c r="C730" s="337" t="s">
        <v>421</v>
      </c>
      <c r="D730" s="238">
        <v>4</v>
      </c>
      <c r="E730" s="233" t="s">
        <v>8</v>
      </c>
      <c r="F730" s="336">
        <v>4</v>
      </c>
      <c r="G730" s="337" t="s">
        <v>4</v>
      </c>
      <c r="H730" s="114">
        <v>3</v>
      </c>
      <c r="J730" s="342" t="s">
        <v>545</v>
      </c>
      <c r="K730" s="91"/>
      <c r="L730"/>
    </row>
    <row r="731" spans="1:13" ht="31.5">
      <c r="A731" s="2" t="s">
        <v>115</v>
      </c>
      <c r="B731" s="337">
        <v>5</v>
      </c>
      <c r="C731" s="337" t="s">
        <v>423</v>
      </c>
      <c r="D731" s="238">
        <v>3</v>
      </c>
      <c r="E731" s="334" t="s">
        <v>9</v>
      </c>
      <c r="F731" s="336">
        <v>4</v>
      </c>
      <c r="G731" s="337" t="s">
        <v>5</v>
      </c>
      <c r="H731" s="114">
        <v>3</v>
      </c>
      <c r="J731" s="343" t="s">
        <v>546</v>
      </c>
      <c r="K731" s="91"/>
      <c r="L731"/>
    </row>
    <row r="732" spans="1:13" ht="15.75">
      <c r="A732" s="2" t="s">
        <v>413</v>
      </c>
      <c r="B732" s="337">
        <v>4</v>
      </c>
      <c r="C732" s="337" t="s">
        <v>2</v>
      </c>
      <c r="D732" s="238">
        <v>2</v>
      </c>
      <c r="E732" s="334" t="s">
        <v>495</v>
      </c>
      <c r="F732" s="336">
        <v>4</v>
      </c>
      <c r="G732" s="337" t="s">
        <v>6</v>
      </c>
      <c r="H732" s="114">
        <v>3</v>
      </c>
      <c r="J732" s="342" t="s">
        <v>547</v>
      </c>
      <c r="K732" s="91"/>
      <c r="L732"/>
    </row>
    <row r="733" spans="1:13" ht="15.75">
      <c r="A733" s="2" t="s">
        <v>422</v>
      </c>
      <c r="B733" s="337">
        <v>3</v>
      </c>
      <c r="C733" s="337" t="s">
        <v>424</v>
      </c>
      <c r="D733" s="238">
        <v>2</v>
      </c>
      <c r="E733" s="334" t="s">
        <v>414</v>
      </c>
      <c r="F733" s="336">
        <v>4</v>
      </c>
      <c r="G733" s="337" t="s">
        <v>429</v>
      </c>
      <c r="H733" s="114">
        <v>4</v>
      </c>
      <c r="J733" s="342" t="s">
        <v>579</v>
      </c>
      <c r="K733" s="91"/>
      <c r="L733"/>
    </row>
    <row r="734" spans="1:13" ht="15.75">
      <c r="A734" s="2" t="s">
        <v>73</v>
      </c>
      <c r="B734" s="337">
        <v>4</v>
      </c>
      <c r="C734" s="337" t="s">
        <v>428</v>
      </c>
      <c r="D734" s="238">
        <v>2</v>
      </c>
      <c r="E734" s="334" t="s">
        <v>415</v>
      </c>
      <c r="F734" s="336">
        <v>4</v>
      </c>
      <c r="G734" s="337" t="s">
        <v>7</v>
      </c>
      <c r="H734" s="114">
        <v>4</v>
      </c>
      <c r="J734" s="342" t="s">
        <v>1088</v>
      </c>
      <c r="K734" s="418"/>
      <c r="L734"/>
    </row>
    <row r="735" spans="1:13" ht="15.75">
      <c r="A735" s="2" t="s">
        <v>411</v>
      </c>
      <c r="B735" s="337">
        <v>4</v>
      </c>
      <c r="C735" s="337" t="s">
        <v>244</v>
      </c>
      <c r="D735" s="238">
        <v>3</v>
      </c>
      <c r="E735" s="334" t="s">
        <v>416</v>
      </c>
      <c r="F735" s="336">
        <v>3</v>
      </c>
      <c r="G735" s="337" t="s">
        <v>430</v>
      </c>
      <c r="H735" s="114">
        <v>4</v>
      </c>
      <c r="J735" s="342" t="s">
        <v>1089</v>
      </c>
      <c r="K735" s="91"/>
      <c r="L735"/>
    </row>
    <row r="736" spans="1:13" ht="15.75">
      <c r="A736" s="2" t="s">
        <v>532</v>
      </c>
      <c r="B736" s="337">
        <v>4</v>
      </c>
      <c r="C736" s="337" t="s">
        <v>474</v>
      </c>
      <c r="D736" s="238">
        <v>3</v>
      </c>
      <c r="E736" s="334" t="s">
        <v>417</v>
      </c>
      <c r="F736" s="336">
        <v>3</v>
      </c>
      <c r="G736" s="337" t="s">
        <v>431</v>
      </c>
      <c r="H736" s="114">
        <v>4</v>
      </c>
      <c r="J736" s="342" t="s">
        <v>1168</v>
      </c>
      <c r="K736" s="91"/>
      <c r="L736"/>
    </row>
    <row r="737" spans="1:12" ht="30" customHeight="1">
      <c r="A737" s="2" t="s">
        <v>75</v>
      </c>
      <c r="B737" s="337">
        <v>4</v>
      </c>
      <c r="C737" s="337" t="s">
        <v>1157</v>
      </c>
      <c r="D737" s="238">
        <v>4</v>
      </c>
      <c r="E737" s="2" t="s">
        <v>72</v>
      </c>
      <c r="F737" s="336">
        <v>4</v>
      </c>
      <c r="G737" s="337" t="s">
        <v>432</v>
      </c>
      <c r="H737" s="114">
        <v>4</v>
      </c>
      <c r="J737" s="346" t="s">
        <v>12</v>
      </c>
      <c r="K737"/>
      <c r="L737"/>
    </row>
    <row r="738" spans="1:12" ht="15" customHeight="1">
      <c r="A738" s="2" t="s">
        <v>409</v>
      </c>
      <c r="B738" s="337">
        <v>5</v>
      </c>
      <c r="C738" s="337" t="s">
        <v>426</v>
      </c>
      <c r="D738" s="238">
        <v>4</v>
      </c>
      <c r="E738" s="334" t="s">
        <v>100</v>
      </c>
      <c r="F738" s="336">
        <v>5</v>
      </c>
      <c r="G738" s="337" t="s">
        <v>433</v>
      </c>
      <c r="H738" s="114">
        <v>4</v>
      </c>
      <c r="J738" s="346" t="s">
        <v>76</v>
      </c>
      <c r="K738"/>
      <c r="L738"/>
    </row>
    <row r="739" spans="1:12" ht="30">
      <c r="A739" s="2" t="s">
        <v>412</v>
      </c>
      <c r="B739" s="43">
        <v>4</v>
      </c>
      <c r="C739" s="337" t="s">
        <v>427</v>
      </c>
      <c r="D739" s="238">
        <v>3</v>
      </c>
      <c r="E739" s="2" t="s">
        <v>14</v>
      </c>
      <c r="F739" s="336">
        <v>5</v>
      </c>
      <c r="G739" s="337" t="s">
        <v>471</v>
      </c>
      <c r="H739" s="114">
        <v>2</v>
      </c>
      <c r="J739" s="346" t="s">
        <v>13</v>
      </c>
      <c r="K739"/>
      <c r="L739"/>
    </row>
    <row r="740" spans="1:12" ht="30" customHeight="1" thickBot="1">
      <c r="A740" s="300" t="s">
        <v>418</v>
      </c>
      <c r="B740" s="43">
        <v>3</v>
      </c>
      <c r="C740" s="337" t="s">
        <v>1156</v>
      </c>
      <c r="D740" s="239">
        <v>3</v>
      </c>
      <c r="E740" s="250" t="s">
        <v>419</v>
      </c>
      <c r="F740" s="336">
        <v>2</v>
      </c>
      <c r="G740" s="337" t="s">
        <v>434</v>
      </c>
      <c r="H740" s="232">
        <v>1</v>
      </c>
      <c r="J740" s="347" t="s">
        <v>74</v>
      </c>
      <c r="K740"/>
      <c r="L740"/>
    </row>
    <row r="741" spans="1:12" ht="15" customHeight="1" thickBot="1">
      <c r="A741" s="2" t="s">
        <v>436</v>
      </c>
      <c r="B741" s="43">
        <v>4</v>
      </c>
      <c r="C741" s="301" t="s">
        <v>439</v>
      </c>
      <c r="D741" s="239">
        <v>4</v>
      </c>
      <c r="E741" s="334"/>
      <c r="F741" s="232" t="s">
        <v>88</v>
      </c>
      <c r="G741" s="337"/>
      <c r="H741" s="232" t="s">
        <v>88</v>
      </c>
      <c r="J741" s="348" t="s">
        <v>91</v>
      </c>
      <c r="K741"/>
      <c r="L741"/>
    </row>
    <row r="742" spans="1:12" ht="15.75" thickBot="1">
      <c r="A742" s="3" t="s">
        <v>438</v>
      </c>
      <c r="B742" s="44">
        <v>5</v>
      </c>
      <c r="C742" s="4" t="s">
        <v>437</v>
      </c>
      <c r="D742" s="232">
        <v>5</v>
      </c>
      <c r="E742" s="251"/>
      <c r="F742" s="44" t="s">
        <v>88</v>
      </c>
      <c r="G742" s="4"/>
      <c r="H742" s="232" t="s">
        <v>88</v>
      </c>
      <c r="K742" s="76"/>
    </row>
    <row r="743" spans="1:12" ht="45" customHeight="1" thickBot="1">
      <c r="A743"/>
      <c r="B743"/>
      <c r="C743"/>
      <c r="D743"/>
      <c r="E743"/>
      <c r="F743"/>
      <c r="G743"/>
      <c r="H743"/>
      <c r="J743"/>
      <c r="K743"/>
      <c r="L743"/>
    </row>
    <row r="744" spans="1:12" ht="19.5" thickBot="1">
      <c r="A744" s="454" t="s">
        <v>441</v>
      </c>
      <c r="B744" s="455"/>
      <c r="C744" s="455"/>
      <c r="D744" s="455"/>
      <c r="E744" s="455"/>
      <c r="F744" s="455"/>
      <c r="G744" s="455"/>
      <c r="H744" s="456"/>
      <c r="J744"/>
      <c r="K744"/>
      <c r="L744"/>
    </row>
    <row r="745" spans="1:12" ht="19.5" thickBot="1">
      <c r="A745" s="457" t="s">
        <v>442</v>
      </c>
      <c r="B745" s="458"/>
      <c r="C745" s="458"/>
      <c r="D745" s="459"/>
      <c r="E745" s="460" t="s">
        <v>443</v>
      </c>
      <c r="F745" s="461"/>
      <c r="G745" s="461"/>
      <c r="H745" s="462"/>
      <c r="J745" s="243" t="s">
        <v>580</v>
      </c>
      <c r="K745"/>
      <c r="L745"/>
    </row>
    <row r="746" spans="1:12" ht="15.75">
      <c r="A746" s="263" t="s">
        <v>442</v>
      </c>
      <c r="B746" s="264" t="s">
        <v>494</v>
      </c>
      <c r="C746" s="264" t="s">
        <v>462</v>
      </c>
      <c r="D746" s="265" t="s">
        <v>463</v>
      </c>
      <c r="E746" s="370" t="s">
        <v>456</v>
      </c>
      <c r="F746" s="371" t="s">
        <v>494</v>
      </c>
      <c r="G746" s="371" t="s">
        <v>462</v>
      </c>
      <c r="H746" s="372" t="s">
        <v>463</v>
      </c>
      <c r="J746" s="342" t="s">
        <v>1167</v>
      </c>
      <c r="K746" s="91"/>
      <c r="L746"/>
    </row>
    <row r="747" spans="1:12" ht="15.75">
      <c r="A747" s="64" t="s">
        <v>469</v>
      </c>
      <c r="B747" s="290">
        <v>0.5</v>
      </c>
      <c r="C747" s="336" t="s">
        <v>485</v>
      </c>
      <c r="D747" s="272"/>
      <c r="E747" s="64" t="s">
        <v>500</v>
      </c>
      <c r="F747" s="290">
        <v>1.1000000000000001</v>
      </c>
      <c r="G747" s="336" t="s">
        <v>514</v>
      </c>
      <c r="H747" s="271"/>
      <c r="J747" s="342" t="s">
        <v>534</v>
      </c>
      <c r="K747" s="91"/>
      <c r="L747"/>
    </row>
    <row r="748" spans="1:12" ht="15.75">
      <c r="A748" s="64" t="s">
        <v>453</v>
      </c>
      <c r="B748" s="290">
        <v>1.5</v>
      </c>
      <c r="C748" s="336" t="s">
        <v>468</v>
      </c>
      <c r="D748" s="271"/>
      <c r="E748" s="64" t="s">
        <v>1093</v>
      </c>
      <c r="F748" s="290">
        <v>0.5</v>
      </c>
      <c r="G748" s="336" t="s">
        <v>514</v>
      </c>
      <c r="H748" s="271"/>
      <c r="J748" s="342" t="s">
        <v>576</v>
      </c>
      <c r="K748" s="418"/>
      <c r="L748"/>
    </row>
    <row r="749" spans="1:12" ht="30">
      <c r="A749" s="2" t="s">
        <v>1159</v>
      </c>
      <c r="B749" s="290">
        <v>0.3</v>
      </c>
      <c r="C749" s="336" t="s">
        <v>487</v>
      </c>
      <c r="D749" s="272"/>
      <c r="E749" s="64" t="s">
        <v>533</v>
      </c>
      <c r="F749" s="290">
        <v>0.5</v>
      </c>
      <c r="G749" s="336" t="s">
        <v>496</v>
      </c>
      <c r="H749" s="271"/>
      <c r="J749" s="342" t="s">
        <v>536</v>
      </c>
      <c r="K749" s="418"/>
      <c r="L749"/>
    </row>
    <row r="750" spans="1:12" ht="15.75">
      <c r="A750" s="64" t="s">
        <v>476</v>
      </c>
      <c r="B750" s="290">
        <v>0.2</v>
      </c>
      <c r="C750" s="336" t="s">
        <v>488</v>
      </c>
      <c r="D750" s="272"/>
      <c r="E750" s="64" t="s">
        <v>460</v>
      </c>
      <c r="F750" s="290">
        <v>0</v>
      </c>
      <c r="G750" s="336" t="s">
        <v>465</v>
      </c>
      <c r="H750" s="272"/>
      <c r="J750" s="342" t="s">
        <v>577</v>
      </c>
      <c r="K750" s="91"/>
      <c r="L750"/>
    </row>
    <row r="751" spans="1:12" ht="15.75">
      <c r="A751" s="64" t="s">
        <v>454</v>
      </c>
      <c r="B751" s="290">
        <v>0.2</v>
      </c>
      <c r="C751" s="336" t="s">
        <v>489</v>
      </c>
      <c r="D751" s="271"/>
      <c r="E751" s="64" t="s">
        <v>479</v>
      </c>
      <c r="F751" s="290">
        <v>1</v>
      </c>
      <c r="G751" s="336" t="s">
        <v>464</v>
      </c>
      <c r="H751" s="272"/>
      <c r="J751" s="342" t="s">
        <v>538</v>
      </c>
      <c r="K751" s="91"/>
      <c r="L751"/>
    </row>
    <row r="752" spans="1:12" ht="30" customHeight="1">
      <c r="A752" s="64" t="s">
        <v>1158</v>
      </c>
      <c r="B752" s="290">
        <v>0.2</v>
      </c>
      <c r="C752" s="336" t="s">
        <v>490</v>
      </c>
      <c r="D752" s="272"/>
      <c r="E752" s="64" t="s">
        <v>480</v>
      </c>
      <c r="F752" s="290">
        <v>0.5</v>
      </c>
      <c r="G752" s="336" t="s">
        <v>497</v>
      </c>
      <c r="H752" s="272"/>
      <c r="J752" s="342" t="s">
        <v>540</v>
      </c>
      <c r="K752" s="91"/>
      <c r="L752"/>
    </row>
    <row r="753" spans="1:13" ht="15" customHeight="1">
      <c r="A753" s="64" t="s">
        <v>458</v>
      </c>
      <c r="B753" s="290">
        <v>0.2</v>
      </c>
      <c r="C753" s="336" t="s">
        <v>512</v>
      </c>
      <c r="D753" s="272"/>
      <c r="E753" s="64" t="s">
        <v>461</v>
      </c>
      <c r="F753" s="290">
        <v>0.5</v>
      </c>
      <c r="G753" s="336" t="s">
        <v>67</v>
      </c>
      <c r="H753" s="271"/>
      <c r="J753" s="342" t="s">
        <v>541</v>
      </c>
      <c r="K753" s="418"/>
      <c r="L753"/>
    </row>
    <row r="754" spans="1:13" ht="31.5">
      <c r="A754" s="64" t="s">
        <v>455</v>
      </c>
      <c r="B754" s="290">
        <v>0.2</v>
      </c>
      <c r="C754" s="336" t="s">
        <v>513</v>
      </c>
      <c r="D754" s="272"/>
      <c r="E754" s="64" t="s">
        <v>472</v>
      </c>
      <c r="F754" s="290">
        <v>2</v>
      </c>
      <c r="G754" s="336" t="s">
        <v>515</v>
      </c>
      <c r="H754" s="272"/>
      <c r="J754" s="343" t="s">
        <v>542</v>
      </c>
      <c r="K754" s="418"/>
      <c r="L754"/>
    </row>
    <row r="755" spans="1:13" ht="31.5">
      <c r="A755" s="64" t="s">
        <v>457</v>
      </c>
      <c r="B755" s="290">
        <v>0.2</v>
      </c>
      <c r="C755" s="336" t="s">
        <v>491</v>
      </c>
      <c r="D755" s="272"/>
      <c r="E755" s="64" t="s">
        <v>473</v>
      </c>
      <c r="F755" s="290">
        <v>2</v>
      </c>
      <c r="G755" s="336" t="s">
        <v>515</v>
      </c>
      <c r="H755" s="271"/>
      <c r="J755" s="343" t="s">
        <v>570</v>
      </c>
      <c r="K755" s="91"/>
      <c r="L755"/>
    </row>
    <row r="756" spans="1:13" ht="15" customHeight="1">
      <c r="A756" s="64" t="s">
        <v>486</v>
      </c>
      <c r="B756" s="290">
        <v>0.4</v>
      </c>
      <c r="C756" s="336" t="s">
        <v>491</v>
      </c>
      <c r="D756" s="272"/>
      <c r="E756" s="373" t="s">
        <v>481</v>
      </c>
      <c r="F756" s="290">
        <v>1</v>
      </c>
      <c r="G756" s="336" t="s">
        <v>67</v>
      </c>
      <c r="H756" s="271"/>
      <c r="J756" s="342" t="s">
        <v>572</v>
      </c>
      <c r="K756" s="91"/>
      <c r="L756"/>
    </row>
    <row r="757" spans="1:13" ht="31.5">
      <c r="A757" s="300"/>
      <c r="B757" s="301"/>
      <c r="C757" s="336"/>
      <c r="D757" s="246"/>
      <c r="E757" s="64" t="s">
        <v>1169</v>
      </c>
      <c r="F757" s="290">
        <v>6</v>
      </c>
      <c r="G757" s="336" t="s">
        <v>498</v>
      </c>
      <c r="H757" s="271"/>
      <c r="J757" s="343" t="s">
        <v>578</v>
      </c>
      <c r="K757" s="418"/>
      <c r="L757"/>
    </row>
    <row r="758" spans="1:13" ht="15.75">
      <c r="A758" s="2"/>
      <c r="B758" s="337"/>
      <c r="C758" s="337"/>
      <c r="D758" s="246"/>
      <c r="E758" s="64" t="s">
        <v>492</v>
      </c>
      <c r="F758" s="290">
        <v>1</v>
      </c>
      <c r="G758" s="336" t="s">
        <v>67</v>
      </c>
      <c r="H758" s="271"/>
      <c r="J758" s="343" t="s">
        <v>585</v>
      </c>
      <c r="K758" s="418"/>
      <c r="L758"/>
    </row>
    <row r="759" spans="1:13" ht="15.75">
      <c r="A759" s="2"/>
      <c r="B759" s="290"/>
      <c r="C759" s="336"/>
      <c r="D759" s="246"/>
      <c r="E759" s="64" t="s">
        <v>484</v>
      </c>
      <c r="F759" s="290">
        <v>3</v>
      </c>
      <c r="G759" s="336" t="s">
        <v>499</v>
      </c>
      <c r="H759" s="271"/>
      <c r="J759" s="343" t="s">
        <v>1166</v>
      </c>
      <c r="K759" s="418"/>
      <c r="L759"/>
    </row>
    <row r="760" spans="1:13" ht="16.5" thickBot="1">
      <c r="A760" s="2"/>
      <c r="B760" s="290"/>
      <c r="C760" s="336"/>
      <c r="D760" s="246"/>
      <c r="E760" s="64" t="s">
        <v>511</v>
      </c>
      <c r="F760" s="290">
        <v>1</v>
      </c>
      <c r="G760" s="336" t="s">
        <v>493</v>
      </c>
      <c r="H760" s="271"/>
      <c r="I760" s="419" t="s">
        <v>443</v>
      </c>
      <c r="J760"/>
      <c r="K760"/>
      <c r="L760"/>
    </row>
    <row r="761" spans="1:13" ht="16.5" thickBot="1">
      <c r="A761" s="64"/>
      <c r="B761" s="290"/>
      <c r="C761" s="336"/>
      <c r="D761" s="246"/>
      <c r="E761" s="64"/>
      <c r="F761" s="290"/>
      <c r="G761" s="336"/>
      <c r="H761" s="114"/>
      <c r="I761" s="429">
        <f xml:space="preserve"> (F764 / 23)</f>
        <v>0.87391304347826093</v>
      </c>
      <c r="J761"/>
      <c r="K761"/>
      <c r="L761"/>
    </row>
    <row r="762" spans="1:13">
      <c r="A762" s="300"/>
      <c r="B762" s="290"/>
      <c r="C762" s="336"/>
      <c r="D762" s="246"/>
      <c r="E762" s="64"/>
      <c r="F762" s="290"/>
      <c r="G762" s="336"/>
      <c r="H762" s="114"/>
      <c r="J762"/>
      <c r="K762"/>
      <c r="L762"/>
    </row>
    <row r="763" spans="1:13" ht="15.75" thickBot="1">
      <c r="A763" s="374"/>
      <c r="B763" s="291"/>
      <c r="C763" s="338"/>
      <c r="D763" s="375"/>
      <c r="E763" s="185"/>
      <c r="F763" s="291"/>
      <c r="G763" s="338"/>
      <c r="H763" s="102"/>
      <c r="I763" s="298" t="s">
        <v>54</v>
      </c>
      <c r="J763"/>
      <c r="K763"/>
      <c r="L763"/>
    </row>
    <row r="764" spans="1:13" ht="21.75" thickBot="1">
      <c r="A764" s="270" t="s">
        <v>467</v>
      </c>
      <c r="B764" s="428">
        <f>SUM(B747:B763)</f>
        <v>3.9000000000000008</v>
      </c>
      <c r="C764" s="273" t="s">
        <v>466</v>
      </c>
      <c r="D764" s="295" t="s">
        <v>1094</v>
      </c>
      <c r="E764" s="270" t="s">
        <v>467</v>
      </c>
      <c r="F764" s="428">
        <f>SUM(F747:F763)</f>
        <v>20.100000000000001</v>
      </c>
      <c r="G764" s="273" t="s">
        <v>466</v>
      </c>
      <c r="H764" s="295" t="s">
        <v>1092</v>
      </c>
      <c r="I764" s="296">
        <f>24 - (B764+F764)</f>
        <v>0</v>
      </c>
      <c r="J764"/>
      <c r="K764"/>
      <c r="L764"/>
    </row>
    <row r="765" spans="1:13" ht="15.75" thickBot="1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</row>
    <row r="766" spans="1:13" ht="24" thickBot="1">
      <c r="A766" s="445">
        <v>45680</v>
      </c>
      <c r="B766" s="446"/>
      <c r="C766" s="446"/>
      <c r="D766" s="446"/>
      <c r="E766" s="446"/>
      <c r="F766" s="446"/>
      <c r="G766" s="446"/>
      <c r="H766" s="447"/>
      <c r="I766" s="427">
        <f>I767/260</f>
        <v>0.7</v>
      </c>
      <c r="J766"/>
      <c r="K766"/>
      <c r="L766"/>
    </row>
    <row r="767" spans="1:13" ht="30" customHeight="1" thickBot="1">
      <c r="A767" s="448" t="s">
        <v>407</v>
      </c>
      <c r="B767" s="449"/>
      <c r="C767" s="449"/>
      <c r="D767" s="450"/>
      <c r="E767" s="451" t="s">
        <v>408</v>
      </c>
      <c r="F767" s="452"/>
      <c r="G767" s="452"/>
      <c r="H767" s="453"/>
      <c r="I767" s="75">
        <f>SUM(B769:B782,D769:D782,F769:F782,H769:H782)</f>
        <v>182</v>
      </c>
      <c r="J767" s="243" t="s">
        <v>580</v>
      </c>
      <c r="K767"/>
      <c r="L767"/>
    </row>
    <row r="768" spans="1:13" ht="15" customHeight="1" thickBot="1">
      <c r="A768" s="234" t="s">
        <v>0</v>
      </c>
      <c r="B768" s="235" t="s">
        <v>77</v>
      </c>
      <c r="C768" s="235" t="s">
        <v>1</v>
      </c>
      <c r="D768" s="236" t="s">
        <v>77</v>
      </c>
      <c r="E768" s="231" t="s">
        <v>71</v>
      </c>
      <c r="F768" s="229" t="s">
        <v>77</v>
      </c>
      <c r="G768" s="229" t="s">
        <v>87</v>
      </c>
      <c r="H768" s="230" t="s">
        <v>77</v>
      </c>
      <c r="J768" s="342" t="s">
        <v>543</v>
      </c>
      <c r="K768" s="418"/>
      <c r="L768"/>
    </row>
    <row r="769" spans="1:12" ht="16.5" thickBot="1">
      <c r="A769" s="40" t="s">
        <v>510</v>
      </c>
      <c r="B769" s="41">
        <v>4</v>
      </c>
      <c r="C769" s="41" t="s">
        <v>420</v>
      </c>
      <c r="D769" s="237">
        <v>3</v>
      </c>
      <c r="E769" s="334" t="s">
        <v>531</v>
      </c>
      <c r="F769" s="335">
        <v>3</v>
      </c>
      <c r="G769" s="41" t="s">
        <v>3</v>
      </c>
      <c r="H769" s="113">
        <v>3</v>
      </c>
      <c r="J769" s="342" t="s">
        <v>544</v>
      </c>
      <c r="K769" s="91"/>
      <c r="L769"/>
    </row>
    <row r="770" spans="1:12" ht="30" customHeight="1">
      <c r="A770" s="2" t="s">
        <v>410</v>
      </c>
      <c r="B770" s="337">
        <v>4</v>
      </c>
      <c r="C770" s="337" t="s">
        <v>421</v>
      </c>
      <c r="D770" s="238">
        <v>3</v>
      </c>
      <c r="E770" s="233" t="s">
        <v>8</v>
      </c>
      <c r="F770" s="336">
        <v>4</v>
      </c>
      <c r="G770" s="337" t="s">
        <v>4</v>
      </c>
      <c r="H770" s="114">
        <v>3</v>
      </c>
      <c r="J770" s="342" t="s">
        <v>545</v>
      </c>
      <c r="K770" s="91"/>
      <c r="L770"/>
    </row>
    <row r="771" spans="1:12" ht="15" customHeight="1">
      <c r="A771" s="2" t="s">
        <v>115</v>
      </c>
      <c r="B771" s="337">
        <v>5</v>
      </c>
      <c r="C771" s="337" t="s">
        <v>423</v>
      </c>
      <c r="D771" s="238">
        <v>3</v>
      </c>
      <c r="E771" s="334" t="s">
        <v>9</v>
      </c>
      <c r="F771" s="336">
        <v>4</v>
      </c>
      <c r="G771" s="337" t="s">
        <v>5</v>
      </c>
      <c r="H771" s="114">
        <v>3</v>
      </c>
      <c r="J771" s="343" t="s">
        <v>546</v>
      </c>
      <c r="K771" s="91"/>
      <c r="L771"/>
    </row>
    <row r="772" spans="1:12" ht="15.75">
      <c r="A772" s="2" t="s">
        <v>413</v>
      </c>
      <c r="B772" s="337">
        <v>4</v>
      </c>
      <c r="C772" s="337" t="s">
        <v>2</v>
      </c>
      <c r="D772" s="238">
        <v>2</v>
      </c>
      <c r="E772" s="334" t="s">
        <v>495</v>
      </c>
      <c r="F772" s="336">
        <v>4</v>
      </c>
      <c r="G772" s="337" t="s">
        <v>6</v>
      </c>
      <c r="H772" s="114">
        <v>3</v>
      </c>
      <c r="J772" s="342" t="s">
        <v>547</v>
      </c>
      <c r="K772" s="91"/>
      <c r="L772"/>
    </row>
    <row r="773" spans="1:12" ht="15.75">
      <c r="A773" s="2" t="s">
        <v>422</v>
      </c>
      <c r="B773" s="337">
        <v>3</v>
      </c>
      <c r="C773" s="337" t="s">
        <v>424</v>
      </c>
      <c r="D773" s="238">
        <v>2</v>
      </c>
      <c r="E773" s="334" t="s">
        <v>414</v>
      </c>
      <c r="F773" s="336">
        <v>4</v>
      </c>
      <c r="G773" s="337" t="s">
        <v>429</v>
      </c>
      <c r="H773" s="114">
        <v>4</v>
      </c>
      <c r="J773" s="342" t="s">
        <v>579</v>
      </c>
      <c r="K773" s="91"/>
      <c r="L773"/>
    </row>
    <row r="774" spans="1:12" ht="15.75">
      <c r="A774" s="2" t="s">
        <v>73</v>
      </c>
      <c r="B774" s="337">
        <v>4</v>
      </c>
      <c r="C774" s="337" t="s">
        <v>428</v>
      </c>
      <c r="D774" s="238">
        <v>2</v>
      </c>
      <c r="E774" s="334" t="s">
        <v>415</v>
      </c>
      <c r="F774" s="336">
        <v>4</v>
      </c>
      <c r="G774" s="337" t="s">
        <v>7</v>
      </c>
      <c r="H774" s="114">
        <v>4</v>
      </c>
      <c r="J774" s="342" t="s">
        <v>1088</v>
      </c>
      <c r="K774" s="418"/>
      <c r="L774"/>
    </row>
    <row r="775" spans="1:12" ht="45" customHeight="1">
      <c r="A775" s="2" t="s">
        <v>411</v>
      </c>
      <c r="B775" s="337">
        <v>4</v>
      </c>
      <c r="C775" s="337" t="s">
        <v>244</v>
      </c>
      <c r="D775" s="238">
        <v>3</v>
      </c>
      <c r="E775" s="334" t="s">
        <v>416</v>
      </c>
      <c r="F775" s="336">
        <v>3</v>
      </c>
      <c r="G775" s="337" t="s">
        <v>430</v>
      </c>
      <c r="H775" s="114">
        <v>4</v>
      </c>
      <c r="J775" s="342" t="s">
        <v>1089</v>
      </c>
      <c r="K775" s="91"/>
      <c r="L775"/>
    </row>
    <row r="776" spans="1:12" ht="15.75">
      <c r="A776" s="2" t="s">
        <v>532</v>
      </c>
      <c r="B776" s="337">
        <v>1</v>
      </c>
      <c r="C776" s="337" t="s">
        <v>474</v>
      </c>
      <c r="D776" s="238">
        <v>3</v>
      </c>
      <c r="E776" s="334" t="s">
        <v>417</v>
      </c>
      <c r="F776" s="336">
        <v>3</v>
      </c>
      <c r="G776" s="337" t="s">
        <v>431</v>
      </c>
      <c r="H776" s="114">
        <v>4</v>
      </c>
      <c r="J776" s="342" t="s">
        <v>1168</v>
      </c>
      <c r="K776" s="91"/>
      <c r="L776"/>
    </row>
    <row r="777" spans="1:12">
      <c r="A777" s="2" t="s">
        <v>75</v>
      </c>
      <c r="B777" s="337">
        <v>4</v>
      </c>
      <c r="C777" s="337" t="s">
        <v>1157</v>
      </c>
      <c r="D777" s="238">
        <v>4</v>
      </c>
      <c r="E777" s="2" t="s">
        <v>72</v>
      </c>
      <c r="F777" s="336">
        <v>4</v>
      </c>
      <c r="G777" s="337" t="s">
        <v>432</v>
      </c>
      <c r="H777" s="114">
        <v>4</v>
      </c>
      <c r="J777" s="346" t="s">
        <v>12</v>
      </c>
      <c r="K777"/>
      <c r="L777"/>
    </row>
    <row r="778" spans="1:12" ht="30">
      <c r="A778" s="2" t="s">
        <v>409</v>
      </c>
      <c r="B778" s="337">
        <v>5</v>
      </c>
      <c r="C778" s="337" t="s">
        <v>426</v>
      </c>
      <c r="D778" s="238">
        <v>4</v>
      </c>
      <c r="E778" s="334" t="s">
        <v>100</v>
      </c>
      <c r="F778" s="336">
        <v>5</v>
      </c>
      <c r="G778" s="337" t="s">
        <v>433</v>
      </c>
      <c r="H778" s="114">
        <v>4</v>
      </c>
      <c r="J778" s="346" t="s">
        <v>76</v>
      </c>
      <c r="K778"/>
      <c r="L778"/>
    </row>
    <row r="779" spans="1:12" ht="30">
      <c r="A779" s="2" t="s">
        <v>412</v>
      </c>
      <c r="B779" s="43">
        <v>4</v>
      </c>
      <c r="C779" s="337" t="s">
        <v>427</v>
      </c>
      <c r="D779" s="238">
        <v>3</v>
      </c>
      <c r="E779" s="2" t="s">
        <v>14</v>
      </c>
      <c r="F779" s="336">
        <v>5</v>
      </c>
      <c r="G779" s="337" t="s">
        <v>471</v>
      </c>
      <c r="H779" s="114">
        <v>2</v>
      </c>
      <c r="J779" s="346" t="s">
        <v>13</v>
      </c>
      <c r="K779"/>
      <c r="L779"/>
    </row>
    <row r="780" spans="1:12" ht="15.75" thickBot="1">
      <c r="A780" s="300" t="s">
        <v>418</v>
      </c>
      <c r="B780" s="43">
        <v>3</v>
      </c>
      <c r="C780" s="337" t="s">
        <v>1156</v>
      </c>
      <c r="D780" s="239">
        <v>3</v>
      </c>
      <c r="E780" s="250" t="s">
        <v>419</v>
      </c>
      <c r="F780" s="336">
        <v>2</v>
      </c>
      <c r="G780" s="337" t="s">
        <v>434</v>
      </c>
      <c r="H780" s="232">
        <v>1</v>
      </c>
      <c r="J780" s="347" t="s">
        <v>74</v>
      </c>
      <c r="K780"/>
      <c r="L780"/>
    </row>
    <row r="781" spans="1:12" ht="15.75" thickBot="1">
      <c r="A781" s="2" t="s">
        <v>436</v>
      </c>
      <c r="B781" s="43">
        <v>4</v>
      </c>
      <c r="C781" s="301" t="s">
        <v>439</v>
      </c>
      <c r="D781" s="239">
        <v>4</v>
      </c>
      <c r="E781" s="334"/>
      <c r="F781" s="232" t="s">
        <v>88</v>
      </c>
      <c r="G781" s="337"/>
      <c r="H781" s="232" t="s">
        <v>88</v>
      </c>
      <c r="J781" s="348" t="s">
        <v>91</v>
      </c>
      <c r="K781"/>
      <c r="L781"/>
    </row>
    <row r="782" spans="1:12" ht="30" customHeight="1" thickBot="1">
      <c r="A782" s="3" t="s">
        <v>438</v>
      </c>
      <c r="B782" s="44">
        <v>5</v>
      </c>
      <c r="C782" s="4" t="s">
        <v>437</v>
      </c>
      <c r="D782" s="232">
        <v>5</v>
      </c>
      <c r="E782" s="251"/>
      <c r="F782" s="44" t="s">
        <v>88</v>
      </c>
      <c r="G782" s="4"/>
      <c r="H782" s="232" t="s">
        <v>88</v>
      </c>
      <c r="K782" s="76"/>
    </row>
    <row r="783" spans="1:12" ht="15" customHeight="1" thickBot="1">
      <c r="A783"/>
      <c r="B783"/>
      <c r="C783"/>
      <c r="D783"/>
      <c r="E783"/>
      <c r="F783"/>
      <c r="G783"/>
      <c r="H783"/>
      <c r="J783"/>
      <c r="K783"/>
      <c r="L783"/>
    </row>
    <row r="784" spans="1:12" ht="19.5" thickBot="1">
      <c r="A784" s="454" t="s">
        <v>441</v>
      </c>
      <c r="B784" s="455"/>
      <c r="C784" s="455"/>
      <c r="D784" s="455"/>
      <c r="E784" s="455"/>
      <c r="F784" s="455"/>
      <c r="G784" s="455"/>
      <c r="H784" s="456"/>
      <c r="J784"/>
      <c r="K784"/>
      <c r="L784"/>
    </row>
    <row r="785" spans="1:12" ht="30" customHeight="1" thickBot="1">
      <c r="A785" s="457" t="s">
        <v>442</v>
      </c>
      <c r="B785" s="458"/>
      <c r="C785" s="458"/>
      <c r="D785" s="459"/>
      <c r="E785" s="460" t="s">
        <v>443</v>
      </c>
      <c r="F785" s="461"/>
      <c r="G785" s="461"/>
      <c r="H785" s="462"/>
      <c r="J785" s="243" t="s">
        <v>580</v>
      </c>
      <c r="K785"/>
      <c r="L785"/>
    </row>
    <row r="786" spans="1:12" ht="15" customHeight="1">
      <c r="A786" s="263" t="s">
        <v>442</v>
      </c>
      <c r="B786" s="264" t="s">
        <v>494</v>
      </c>
      <c r="C786" s="264" t="s">
        <v>462</v>
      </c>
      <c r="D786" s="265" t="s">
        <v>463</v>
      </c>
      <c r="E786" s="370" t="s">
        <v>456</v>
      </c>
      <c r="F786" s="371" t="s">
        <v>494</v>
      </c>
      <c r="G786" s="371" t="s">
        <v>462</v>
      </c>
      <c r="H786" s="372" t="s">
        <v>463</v>
      </c>
      <c r="J786" s="342" t="s">
        <v>1167</v>
      </c>
      <c r="K786" s="91"/>
      <c r="L786"/>
    </row>
    <row r="787" spans="1:12" ht="15.75">
      <c r="A787" s="64" t="s">
        <v>469</v>
      </c>
      <c r="B787" s="290">
        <v>1</v>
      </c>
      <c r="C787" s="336" t="s">
        <v>485</v>
      </c>
      <c r="D787" s="272"/>
      <c r="E787" s="64" t="s">
        <v>500</v>
      </c>
      <c r="F787" s="290">
        <v>2.5</v>
      </c>
      <c r="G787" s="336" t="s">
        <v>514</v>
      </c>
      <c r="H787" s="271"/>
      <c r="J787" s="342" t="s">
        <v>534</v>
      </c>
      <c r="K787" s="91"/>
      <c r="L787"/>
    </row>
    <row r="788" spans="1:12" ht="15.75">
      <c r="A788" s="64" t="s">
        <v>453</v>
      </c>
      <c r="B788" s="290">
        <v>1.5</v>
      </c>
      <c r="C788" s="336" t="s">
        <v>468</v>
      </c>
      <c r="D788" s="271"/>
      <c r="E788" s="64" t="s">
        <v>1093</v>
      </c>
      <c r="F788" s="290">
        <v>0.5</v>
      </c>
      <c r="G788" s="336" t="s">
        <v>514</v>
      </c>
      <c r="H788" s="271"/>
      <c r="J788" s="342" t="s">
        <v>576</v>
      </c>
      <c r="K788" s="418"/>
      <c r="L788"/>
    </row>
    <row r="789" spans="1:12" ht="30">
      <c r="A789" s="2" t="s">
        <v>1159</v>
      </c>
      <c r="B789" s="290">
        <v>0.3</v>
      </c>
      <c r="C789" s="336" t="s">
        <v>487</v>
      </c>
      <c r="D789" s="272"/>
      <c r="E789" s="64" t="s">
        <v>533</v>
      </c>
      <c r="F789" s="290">
        <v>0</v>
      </c>
      <c r="G789" s="336" t="s">
        <v>496</v>
      </c>
      <c r="H789" s="271"/>
      <c r="J789" s="342" t="s">
        <v>536</v>
      </c>
      <c r="K789" s="418"/>
      <c r="L789"/>
    </row>
    <row r="790" spans="1:12" ht="45" customHeight="1">
      <c r="A790" s="64" t="s">
        <v>476</v>
      </c>
      <c r="B790" s="290">
        <v>0.2</v>
      </c>
      <c r="C790" s="336" t="s">
        <v>488</v>
      </c>
      <c r="D790" s="272"/>
      <c r="E790" s="64" t="s">
        <v>460</v>
      </c>
      <c r="F790" s="290">
        <v>0</v>
      </c>
      <c r="G790" s="336" t="s">
        <v>465</v>
      </c>
      <c r="H790" s="272"/>
      <c r="J790" s="342" t="s">
        <v>577</v>
      </c>
      <c r="K790" s="91"/>
      <c r="L790"/>
    </row>
    <row r="791" spans="1:12" ht="15.75">
      <c r="A791" s="64" t="s">
        <v>454</v>
      </c>
      <c r="B791" s="290">
        <v>0.2</v>
      </c>
      <c r="C791" s="336" t="s">
        <v>489</v>
      </c>
      <c r="D791" s="271"/>
      <c r="E791" s="64" t="s">
        <v>479</v>
      </c>
      <c r="F791" s="290">
        <v>4.4000000000000004</v>
      </c>
      <c r="G791" s="336" t="s">
        <v>464</v>
      </c>
      <c r="H791" s="272"/>
      <c r="J791" s="342" t="s">
        <v>538</v>
      </c>
      <c r="K791" s="91"/>
      <c r="L791"/>
    </row>
    <row r="792" spans="1:12" ht="15.75">
      <c r="A792" s="64" t="s">
        <v>1158</v>
      </c>
      <c r="B792" s="290">
        <v>0.2</v>
      </c>
      <c r="C792" s="336" t="s">
        <v>490</v>
      </c>
      <c r="D792" s="272"/>
      <c r="E792" s="64" t="s">
        <v>480</v>
      </c>
      <c r="F792" s="290">
        <v>0</v>
      </c>
      <c r="G792" s="336" t="s">
        <v>497</v>
      </c>
      <c r="H792" s="272"/>
      <c r="J792" s="342" t="s">
        <v>540</v>
      </c>
      <c r="K792" s="91"/>
      <c r="L792"/>
    </row>
    <row r="793" spans="1:12" ht="15.75">
      <c r="A793" s="64" t="s">
        <v>458</v>
      </c>
      <c r="B793" s="290">
        <v>0.2</v>
      </c>
      <c r="C793" s="336" t="s">
        <v>512</v>
      </c>
      <c r="D793" s="272"/>
      <c r="E793" s="64" t="s">
        <v>461</v>
      </c>
      <c r="F793" s="290">
        <v>0.5</v>
      </c>
      <c r="G793" s="336" t="s">
        <v>67</v>
      </c>
      <c r="H793" s="271"/>
      <c r="J793" s="342" t="s">
        <v>541</v>
      </c>
      <c r="K793" s="418"/>
      <c r="L793"/>
    </row>
    <row r="794" spans="1:12" ht="31.5">
      <c r="A794" s="64" t="s">
        <v>455</v>
      </c>
      <c r="B794" s="290">
        <v>0.2</v>
      </c>
      <c r="C794" s="336" t="s">
        <v>513</v>
      </c>
      <c r="D794" s="272"/>
      <c r="E794" s="64" t="s">
        <v>472</v>
      </c>
      <c r="F794" s="290">
        <v>0.2</v>
      </c>
      <c r="G794" s="336" t="s">
        <v>515</v>
      </c>
      <c r="H794" s="272"/>
      <c r="J794" s="343" t="s">
        <v>542</v>
      </c>
      <c r="K794" s="418"/>
      <c r="L794"/>
    </row>
    <row r="795" spans="1:12" ht="31.5">
      <c r="A795" s="64" t="s">
        <v>457</v>
      </c>
      <c r="B795" s="290">
        <v>0.2</v>
      </c>
      <c r="C795" s="336" t="s">
        <v>491</v>
      </c>
      <c r="D795" s="272"/>
      <c r="E795" s="64" t="s">
        <v>473</v>
      </c>
      <c r="F795" s="290">
        <v>0</v>
      </c>
      <c r="G795" s="336" t="s">
        <v>515</v>
      </c>
      <c r="H795" s="271"/>
      <c r="J795" s="343" t="s">
        <v>570</v>
      </c>
      <c r="K795" s="91"/>
      <c r="L795"/>
    </row>
    <row r="796" spans="1:12" ht="15.75">
      <c r="A796" s="64" t="s">
        <v>486</v>
      </c>
      <c r="B796" s="290">
        <v>0.4</v>
      </c>
      <c r="C796" s="336" t="s">
        <v>491</v>
      </c>
      <c r="D796" s="272"/>
      <c r="E796" s="373" t="s">
        <v>481</v>
      </c>
      <c r="F796" s="290">
        <v>1</v>
      </c>
      <c r="G796" s="336" t="s">
        <v>67</v>
      </c>
      <c r="H796" s="271"/>
      <c r="J796" s="342" t="s">
        <v>572</v>
      </c>
      <c r="K796" s="91"/>
      <c r="L796"/>
    </row>
    <row r="797" spans="1:12" ht="30" customHeight="1">
      <c r="A797" s="300"/>
      <c r="B797" s="301"/>
      <c r="C797" s="336"/>
      <c r="D797" s="246"/>
      <c r="E797" s="64" t="s">
        <v>1169</v>
      </c>
      <c r="F797" s="290">
        <v>5.5</v>
      </c>
      <c r="G797" s="336" t="s">
        <v>498</v>
      </c>
      <c r="H797" s="271"/>
      <c r="J797" s="343" t="s">
        <v>578</v>
      </c>
      <c r="K797" s="418"/>
      <c r="L797"/>
    </row>
    <row r="798" spans="1:12" ht="15" customHeight="1">
      <c r="A798" s="2"/>
      <c r="B798" s="337"/>
      <c r="C798" s="337"/>
      <c r="D798" s="246"/>
      <c r="E798" s="64" t="s">
        <v>492</v>
      </c>
      <c r="F798" s="290">
        <v>1</v>
      </c>
      <c r="G798" s="336" t="s">
        <v>67</v>
      </c>
      <c r="H798" s="271"/>
      <c r="J798" s="343" t="s">
        <v>585</v>
      </c>
      <c r="K798" s="418"/>
      <c r="L798"/>
    </row>
    <row r="799" spans="1:12" ht="15.75">
      <c r="A799" s="2"/>
      <c r="B799" s="290"/>
      <c r="C799" s="336"/>
      <c r="D799" s="246"/>
      <c r="E799" s="64" t="s">
        <v>484</v>
      </c>
      <c r="F799" s="290">
        <v>3.5</v>
      </c>
      <c r="G799" s="336" t="s">
        <v>499</v>
      </c>
      <c r="H799" s="271"/>
      <c r="J799" s="343" t="s">
        <v>1166</v>
      </c>
      <c r="K799" s="418"/>
      <c r="L799"/>
    </row>
    <row r="800" spans="1:12" ht="30" customHeight="1" thickBot="1">
      <c r="A800" s="2"/>
      <c r="B800" s="290"/>
      <c r="C800" s="336"/>
      <c r="D800" s="246"/>
      <c r="E800" s="64" t="s">
        <v>511</v>
      </c>
      <c r="F800" s="290">
        <v>0.5</v>
      </c>
      <c r="G800" s="336" t="s">
        <v>493</v>
      </c>
      <c r="H800" s="271"/>
      <c r="I800" s="419" t="s">
        <v>443</v>
      </c>
      <c r="J800"/>
      <c r="K800"/>
      <c r="L800"/>
    </row>
    <row r="801" spans="1:13" ht="15" customHeight="1" thickBot="1">
      <c r="A801" s="64"/>
      <c r="B801" s="290"/>
      <c r="C801" s="336"/>
      <c r="D801" s="246"/>
      <c r="E801" s="64"/>
      <c r="F801" s="290"/>
      <c r="G801" s="336"/>
      <c r="H801" s="114"/>
      <c r="I801" s="429">
        <f xml:space="preserve"> (F804 / 23)</f>
        <v>0.85217391304347834</v>
      </c>
      <c r="J801"/>
      <c r="K801"/>
      <c r="L801"/>
    </row>
    <row r="802" spans="1:13">
      <c r="A802" s="300"/>
      <c r="B802" s="290"/>
      <c r="C802" s="336"/>
      <c r="D802" s="246"/>
      <c r="E802" s="64"/>
      <c r="F802" s="290"/>
      <c r="G802" s="336"/>
      <c r="H802" s="114"/>
      <c r="J802"/>
      <c r="K802"/>
      <c r="L802"/>
    </row>
    <row r="803" spans="1:13" ht="45" customHeight="1" thickBot="1">
      <c r="A803" s="374"/>
      <c r="B803" s="291"/>
      <c r="C803" s="338"/>
      <c r="D803" s="375"/>
      <c r="E803" s="185"/>
      <c r="F803" s="291"/>
      <c r="G803" s="338"/>
      <c r="H803" s="102"/>
      <c r="I803" s="298" t="s">
        <v>54</v>
      </c>
      <c r="J803"/>
      <c r="K803"/>
      <c r="L803"/>
    </row>
    <row r="804" spans="1:13" ht="21.75" thickBot="1">
      <c r="A804" s="270" t="s">
        <v>467</v>
      </c>
      <c r="B804" s="428">
        <f>SUM(B787:B803)</f>
        <v>4.4000000000000012</v>
      </c>
      <c r="C804" s="273" t="s">
        <v>466</v>
      </c>
      <c r="D804" s="295" t="s">
        <v>1094</v>
      </c>
      <c r="E804" s="270" t="s">
        <v>467</v>
      </c>
      <c r="F804" s="428">
        <f>SUM(F787:F803)</f>
        <v>19.600000000000001</v>
      </c>
      <c r="G804" s="273" t="s">
        <v>466</v>
      </c>
      <c r="H804" s="295" t="s">
        <v>1092</v>
      </c>
      <c r="I804" s="296">
        <f>24 - (B804+F804)</f>
        <v>0</v>
      </c>
      <c r="J804"/>
      <c r="K804"/>
      <c r="L804"/>
    </row>
    <row r="805" spans="1:13" ht="15.75" thickBot="1">
      <c r="A805" s="241"/>
      <c r="B805" s="241"/>
      <c r="C805" s="241"/>
      <c r="D805" s="241"/>
      <c r="E805" s="241"/>
      <c r="F805" s="241"/>
      <c r="G805" s="241"/>
      <c r="H805" s="241"/>
      <c r="I805" s="241"/>
      <c r="J805" s="241"/>
      <c r="K805" s="241"/>
      <c r="L805" s="241"/>
      <c r="M805" s="241"/>
    </row>
    <row r="806" spans="1:13" ht="24" thickBot="1">
      <c r="A806" s="445">
        <v>45681</v>
      </c>
      <c r="B806" s="446"/>
      <c r="C806" s="446"/>
      <c r="D806" s="446"/>
      <c r="E806" s="446"/>
      <c r="F806" s="446"/>
      <c r="G806" s="446"/>
      <c r="H806" s="447"/>
      <c r="I806" s="427">
        <f>I807/260</f>
        <v>0.71153846153846156</v>
      </c>
      <c r="J806"/>
      <c r="K806"/>
      <c r="L806"/>
    </row>
    <row r="807" spans="1:13" ht="19.5" thickBot="1">
      <c r="A807" s="448" t="s">
        <v>407</v>
      </c>
      <c r="B807" s="449"/>
      <c r="C807" s="449"/>
      <c r="D807" s="450"/>
      <c r="E807" s="451" t="s">
        <v>408</v>
      </c>
      <c r="F807" s="452"/>
      <c r="G807" s="452"/>
      <c r="H807" s="453"/>
      <c r="I807" s="75">
        <f>SUM(B809:B822,D809:D822,F809:F822,H809:H822)</f>
        <v>185</v>
      </c>
      <c r="J807" s="243" t="s">
        <v>580</v>
      </c>
      <c r="K807"/>
      <c r="L807"/>
    </row>
    <row r="808" spans="1:13" ht="16.5" thickBot="1">
      <c r="A808" s="234" t="s">
        <v>0</v>
      </c>
      <c r="B808" s="235" t="s">
        <v>77</v>
      </c>
      <c r="C808" s="235" t="s">
        <v>1</v>
      </c>
      <c r="D808" s="236" t="s">
        <v>77</v>
      </c>
      <c r="E808" s="231" t="s">
        <v>71</v>
      </c>
      <c r="F808" s="229" t="s">
        <v>77</v>
      </c>
      <c r="G808" s="229" t="s">
        <v>87</v>
      </c>
      <c r="H808" s="230" t="s">
        <v>77</v>
      </c>
      <c r="J808" s="342" t="s">
        <v>543</v>
      </c>
      <c r="K808" s="418"/>
      <c r="L808"/>
    </row>
    <row r="809" spans="1:13" ht="16.5" thickBot="1">
      <c r="A809" s="40" t="s">
        <v>510</v>
      </c>
      <c r="B809" s="41">
        <v>4</v>
      </c>
      <c r="C809" s="41" t="s">
        <v>420</v>
      </c>
      <c r="D809" s="237">
        <v>3</v>
      </c>
      <c r="E809" s="334" t="s">
        <v>531</v>
      </c>
      <c r="F809" s="335">
        <v>3</v>
      </c>
      <c r="G809" s="41" t="s">
        <v>3</v>
      </c>
      <c r="H809" s="113">
        <v>3</v>
      </c>
      <c r="J809" s="342" t="s">
        <v>544</v>
      </c>
      <c r="K809" s="91"/>
      <c r="L809"/>
    </row>
    <row r="810" spans="1:13" ht="15.75">
      <c r="A810" s="2" t="s">
        <v>410</v>
      </c>
      <c r="B810" s="337">
        <v>4</v>
      </c>
      <c r="C810" s="337" t="s">
        <v>421</v>
      </c>
      <c r="D810" s="238">
        <v>3</v>
      </c>
      <c r="E810" s="233" t="s">
        <v>8</v>
      </c>
      <c r="F810" s="336">
        <v>4</v>
      </c>
      <c r="G810" s="337" t="s">
        <v>4</v>
      </c>
      <c r="H810" s="114">
        <v>3</v>
      </c>
      <c r="J810" s="342" t="s">
        <v>545</v>
      </c>
      <c r="K810" s="91"/>
      <c r="L810"/>
    </row>
    <row r="811" spans="1:13" ht="31.5">
      <c r="A811" s="2" t="s">
        <v>115</v>
      </c>
      <c r="B811" s="337">
        <v>5</v>
      </c>
      <c r="C811" s="337" t="s">
        <v>423</v>
      </c>
      <c r="D811" s="238">
        <v>3</v>
      </c>
      <c r="E811" s="334" t="s">
        <v>9</v>
      </c>
      <c r="F811" s="336">
        <v>4</v>
      </c>
      <c r="G811" s="337" t="s">
        <v>5</v>
      </c>
      <c r="H811" s="114">
        <v>3</v>
      </c>
      <c r="J811" s="343" t="s">
        <v>546</v>
      </c>
      <c r="K811" s="91"/>
      <c r="L811"/>
    </row>
    <row r="812" spans="1:13" ht="30" customHeight="1">
      <c r="A812" s="2" t="s">
        <v>413</v>
      </c>
      <c r="B812" s="337">
        <v>4</v>
      </c>
      <c r="C812" s="337" t="s">
        <v>2</v>
      </c>
      <c r="D812" s="238">
        <v>2</v>
      </c>
      <c r="E812" s="334" t="s">
        <v>495</v>
      </c>
      <c r="F812" s="336">
        <v>4</v>
      </c>
      <c r="G812" s="337" t="s">
        <v>6</v>
      </c>
      <c r="H812" s="114">
        <v>3</v>
      </c>
      <c r="J812" s="342" t="s">
        <v>547</v>
      </c>
      <c r="K812" s="91"/>
      <c r="L812"/>
    </row>
    <row r="813" spans="1:13" ht="15" customHeight="1">
      <c r="A813" s="2" t="s">
        <v>422</v>
      </c>
      <c r="B813" s="337">
        <v>3</v>
      </c>
      <c r="C813" s="337" t="s">
        <v>424</v>
      </c>
      <c r="D813" s="238">
        <v>2</v>
      </c>
      <c r="E813" s="334" t="s">
        <v>414</v>
      </c>
      <c r="F813" s="336">
        <v>4</v>
      </c>
      <c r="G813" s="337" t="s">
        <v>429</v>
      </c>
      <c r="H813" s="114">
        <v>4</v>
      </c>
      <c r="J813" s="342" t="s">
        <v>579</v>
      </c>
      <c r="K813" s="91"/>
      <c r="L813"/>
    </row>
    <row r="814" spans="1:13" ht="15.75">
      <c r="A814" s="2" t="s">
        <v>73</v>
      </c>
      <c r="B814" s="337">
        <v>4</v>
      </c>
      <c r="C814" s="337" t="s">
        <v>428</v>
      </c>
      <c r="D814" s="238">
        <v>2</v>
      </c>
      <c r="E814" s="334" t="s">
        <v>415</v>
      </c>
      <c r="F814" s="336">
        <v>4</v>
      </c>
      <c r="G814" s="337" t="s">
        <v>7</v>
      </c>
      <c r="H814" s="114">
        <v>4</v>
      </c>
      <c r="J814" s="342" t="s">
        <v>1088</v>
      </c>
      <c r="K814" s="418"/>
      <c r="L814"/>
    </row>
    <row r="815" spans="1:13" ht="30" customHeight="1">
      <c r="A815" s="2" t="s">
        <v>411</v>
      </c>
      <c r="B815" s="337">
        <v>4</v>
      </c>
      <c r="C815" s="337" t="s">
        <v>244</v>
      </c>
      <c r="D815" s="238">
        <v>3</v>
      </c>
      <c r="E815" s="334" t="s">
        <v>416</v>
      </c>
      <c r="F815" s="336">
        <v>3</v>
      </c>
      <c r="G815" s="337" t="s">
        <v>430</v>
      </c>
      <c r="H815" s="114">
        <v>4</v>
      </c>
      <c r="J815" s="342" t="s">
        <v>1089</v>
      </c>
      <c r="K815" s="91"/>
      <c r="L815"/>
    </row>
    <row r="816" spans="1:13" ht="15" customHeight="1">
      <c r="A816" s="2" t="s">
        <v>532</v>
      </c>
      <c r="B816" s="337">
        <v>4</v>
      </c>
      <c r="C816" s="337" t="s">
        <v>474</v>
      </c>
      <c r="D816" s="238">
        <v>3</v>
      </c>
      <c r="E816" s="334" t="s">
        <v>417</v>
      </c>
      <c r="F816" s="336">
        <v>3</v>
      </c>
      <c r="G816" s="337" t="s">
        <v>431</v>
      </c>
      <c r="H816" s="114">
        <v>4</v>
      </c>
      <c r="J816" s="342" t="s">
        <v>1168</v>
      </c>
      <c r="K816" s="91"/>
      <c r="L816"/>
    </row>
    <row r="817" spans="1:12">
      <c r="A817" s="2" t="s">
        <v>75</v>
      </c>
      <c r="B817" s="337">
        <v>4</v>
      </c>
      <c r="C817" s="337" t="s">
        <v>1157</v>
      </c>
      <c r="D817" s="238">
        <v>4</v>
      </c>
      <c r="E817" s="2" t="s">
        <v>72</v>
      </c>
      <c r="F817" s="336">
        <v>4</v>
      </c>
      <c r="G817" s="337" t="s">
        <v>432</v>
      </c>
      <c r="H817" s="114">
        <v>4</v>
      </c>
      <c r="J817" s="346" t="s">
        <v>12</v>
      </c>
      <c r="K817"/>
      <c r="L817"/>
    </row>
    <row r="818" spans="1:12" ht="45" customHeight="1">
      <c r="A818" s="2" t="s">
        <v>409</v>
      </c>
      <c r="B818" s="337">
        <v>5</v>
      </c>
      <c r="C818" s="337" t="s">
        <v>426</v>
      </c>
      <c r="D818" s="238">
        <v>4</v>
      </c>
      <c r="E818" s="334" t="s">
        <v>100</v>
      </c>
      <c r="F818" s="336">
        <v>5</v>
      </c>
      <c r="G818" s="337" t="s">
        <v>433</v>
      </c>
      <c r="H818" s="114">
        <v>4</v>
      </c>
      <c r="J818" s="346" t="s">
        <v>76</v>
      </c>
      <c r="K818"/>
      <c r="L818"/>
    </row>
    <row r="819" spans="1:12" ht="30">
      <c r="A819" s="2" t="s">
        <v>412</v>
      </c>
      <c r="B819" s="43">
        <v>4</v>
      </c>
      <c r="C819" s="337" t="s">
        <v>427</v>
      </c>
      <c r="D819" s="238">
        <v>3</v>
      </c>
      <c r="E819" s="2" t="s">
        <v>14</v>
      </c>
      <c r="F819" s="336">
        <v>5</v>
      </c>
      <c r="G819" s="337" t="s">
        <v>471</v>
      </c>
      <c r="H819" s="114">
        <v>2</v>
      </c>
      <c r="J819" s="346" t="s">
        <v>13</v>
      </c>
      <c r="K819"/>
      <c r="L819"/>
    </row>
    <row r="820" spans="1:12" ht="45" customHeight="1" thickBot="1">
      <c r="A820" s="300" t="s">
        <v>418</v>
      </c>
      <c r="B820" s="43">
        <v>3</v>
      </c>
      <c r="C820" s="337" t="s">
        <v>1156</v>
      </c>
      <c r="D820" s="239">
        <v>3</v>
      </c>
      <c r="E820" s="250" t="s">
        <v>419</v>
      </c>
      <c r="F820" s="336">
        <v>2</v>
      </c>
      <c r="G820" s="337" t="s">
        <v>434</v>
      </c>
      <c r="H820" s="232">
        <v>1</v>
      </c>
      <c r="J820" s="347" t="s">
        <v>74</v>
      </c>
      <c r="K820"/>
      <c r="L820"/>
    </row>
    <row r="821" spans="1:12" ht="15.75" thickBot="1">
      <c r="A821" s="2" t="s">
        <v>436</v>
      </c>
      <c r="B821" s="43">
        <v>4</v>
      </c>
      <c r="C821" s="301" t="s">
        <v>439</v>
      </c>
      <c r="D821" s="239">
        <v>4</v>
      </c>
      <c r="E821" s="334"/>
      <c r="F821" s="232" t="s">
        <v>88</v>
      </c>
      <c r="G821" s="337"/>
      <c r="H821" s="232" t="s">
        <v>88</v>
      </c>
      <c r="J821" s="348" t="s">
        <v>91</v>
      </c>
      <c r="K821"/>
      <c r="L821"/>
    </row>
    <row r="822" spans="1:12" ht="15.75" thickBot="1">
      <c r="A822" s="3" t="s">
        <v>438</v>
      </c>
      <c r="B822" s="44">
        <v>5</v>
      </c>
      <c r="C822" s="4" t="s">
        <v>437</v>
      </c>
      <c r="D822" s="232">
        <v>5</v>
      </c>
      <c r="E822" s="251"/>
      <c r="F822" s="44" t="s">
        <v>88</v>
      </c>
      <c r="G822" s="4"/>
      <c r="H822" s="232" t="s">
        <v>88</v>
      </c>
      <c r="K822" s="76"/>
    </row>
    <row r="823" spans="1:12" ht="15.75" thickBot="1">
      <c r="A823"/>
      <c r="B823"/>
      <c r="C823"/>
      <c r="D823"/>
      <c r="E823"/>
      <c r="F823"/>
      <c r="G823"/>
      <c r="H823"/>
      <c r="J823"/>
      <c r="K823"/>
      <c r="L823"/>
    </row>
    <row r="824" spans="1:12" ht="19.5" thickBot="1">
      <c r="A824" s="454" t="s">
        <v>441</v>
      </c>
      <c r="B824" s="455"/>
      <c r="C824" s="455"/>
      <c r="D824" s="455"/>
      <c r="E824" s="455"/>
      <c r="F824" s="455"/>
      <c r="G824" s="455"/>
      <c r="H824" s="456"/>
      <c r="J824"/>
      <c r="K824"/>
      <c r="L824"/>
    </row>
    <row r="825" spans="1:12" ht="19.5" thickBot="1">
      <c r="A825" s="457" t="s">
        <v>442</v>
      </c>
      <c r="B825" s="458"/>
      <c r="C825" s="458"/>
      <c r="D825" s="459"/>
      <c r="E825" s="460" t="s">
        <v>443</v>
      </c>
      <c r="F825" s="461"/>
      <c r="G825" s="461"/>
      <c r="H825" s="462"/>
      <c r="J825" s="243" t="s">
        <v>580</v>
      </c>
      <c r="K825"/>
      <c r="L825"/>
    </row>
    <row r="826" spans="1:12" ht="15.75">
      <c r="A826" s="263" t="s">
        <v>442</v>
      </c>
      <c r="B826" s="264" t="s">
        <v>494</v>
      </c>
      <c r="C826" s="264" t="s">
        <v>462</v>
      </c>
      <c r="D826" s="265" t="s">
        <v>463</v>
      </c>
      <c r="E826" s="370" t="s">
        <v>456</v>
      </c>
      <c r="F826" s="371" t="s">
        <v>494</v>
      </c>
      <c r="G826" s="371" t="s">
        <v>462</v>
      </c>
      <c r="H826" s="372" t="s">
        <v>463</v>
      </c>
      <c r="J826" s="342" t="s">
        <v>1167</v>
      </c>
      <c r="K826" s="91"/>
      <c r="L826"/>
    </row>
    <row r="827" spans="1:12" ht="30" customHeight="1">
      <c r="A827" s="64" t="s">
        <v>469</v>
      </c>
      <c r="B827" s="290">
        <v>0.5</v>
      </c>
      <c r="C827" s="336" t="s">
        <v>485</v>
      </c>
      <c r="D827" s="272"/>
      <c r="E827" s="64" t="s">
        <v>500</v>
      </c>
      <c r="F827" s="290">
        <v>3</v>
      </c>
      <c r="G827" s="336" t="s">
        <v>514</v>
      </c>
      <c r="H827" s="271"/>
      <c r="J827" s="342" t="s">
        <v>534</v>
      </c>
      <c r="K827" s="91"/>
      <c r="L827"/>
    </row>
    <row r="828" spans="1:12" ht="15" customHeight="1">
      <c r="A828" s="64" t="s">
        <v>453</v>
      </c>
      <c r="B828" s="290">
        <v>2.5</v>
      </c>
      <c r="C828" s="336" t="s">
        <v>468</v>
      </c>
      <c r="D828" s="271"/>
      <c r="E828" s="64" t="s">
        <v>1093</v>
      </c>
      <c r="F828" s="290">
        <v>0.5</v>
      </c>
      <c r="G828" s="336" t="s">
        <v>514</v>
      </c>
      <c r="H828" s="271"/>
      <c r="J828" s="342" t="s">
        <v>576</v>
      </c>
      <c r="K828" s="418"/>
      <c r="L828"/>
    </row>
    <row r="829" spans="1:12" ht="30">
      <c r="A829" s="2" t="s">
        <v>1159</v>
      </c>
      <c r="B829" s="290">
        <v>0.3</v>
      </c>
      <c r="C829" s="336" t="s">
        <v>487</v>
      </c>
      <c r="D829" s="272"/>
      <c r="E829" s="64" t="s">
        <v>533</v>
      </c>
      <c r="F829" s="290">
        <v>0</v>
      </c>
      <c r="G829" s="336" t="s">
        <v>496</v>
      </c>
      <c r="H829" s="271"/>
      <c r="J829" s="342" t="s">
        <v>536</v>
      </c>
      <c r="K829" s="418"/>
      <c r="L829"/>
    </row>
    <row r="830" spans="1:12" ht="30" customHeight="1">
      <c r="A830" s="64" t="s">
        <v>476</v>
      </c>
      <c r="B830" s="290">
        <v>0.2</v>
      </c>
      <c r="C830" s="336" t="s">
        <v>488</v>
      </c>
      <c r="D830" s="272"/>
      <c r="E830" s="64" t="s">
        <v>460</v>
      </c>
      <c r="F830" s="290">
        <v>0</v>
      </c>
      <c r="G830" s="336" t="s">
        <v>465</v>
      </c>
      <c r="H830" s="272"/>
      <c r="J830" s="342" t="s">
        <v>577</v>
      </c>
      <c r="K830" s="91"/>
      <c r="L830"/>
    </row>
    <row r="831" spans="1:12" ht="15" customHeight="1">
      <c r="A831" s="64" t="s">
        <v>454</v>
      </c>
      <c r="B831" s="290">
        <v>0.2</v>
      </c>
      <c r="C831" s="336" t="s">
        <v>489</v>
      </c>
      <c r="D831" s="271"/>
      <c r="E831" s="64" t="s">
        <v>479</v>
      </c>
      <c r="F831" s="290">
        <v>4</v>
      </c>
      <c r="G831" s="336" t="s">
        <v>464</v>
      </c>
      <c r="H831" s="272"/>
      <c r="J831" s="342" t="s">
        <v>538</v>
      </c>
      <c r="K831" s="91"/>
      <c r="L831"/>
    </row>
    <row r="832" spans="1:12" ht="15.75">
      <c r="A832" s="64" t="s">
        <v>1158</v>
      </c>
      <c r="B832" s="290">
        <v>0.2</v>
      </c>
      <c r="C832" s="336" t="s">
        <v>490</v>
      </c>
      <c r="D832" s="272"/>
      <c r="E832" s="64" t="s">
        <v>480</v>
      </c>
      <c r="F832" s="290">
        <v>0</v>
      </c>
      <c r="G832" s="336" t="s">
        <v>497</v>
      </c>
      <c r="H832" s="272"/>
      <c r="J832" s="342" t="s">
        <v>540</v>
      </c>
      <c r="K832" s="91"/>
      <c r="L832"/>
    </row>
    <row r="833" spans="1:13" ht="45" customHeight="1">
      <c r="A833" s="64" t="s">
        <v>458</v>
      </c>
      <c r="B833" s="290">
        <v>0.2</v>
      </c>
      <c r="C833" s="336" t="s">
        <v>512</v>
      </c>
      <c r="D833" s="272"/>
      <c r="E833" s="64" t="s">
        <v>461</v>
      </c>
      <c r="F833" s="290">
        <v>0.5</v>
      </c>
      <c r="G833" s="336" t="s">
        <v>67</v>
      </c>
      <c r="H833" s="271"/>
      <c r="J833" s="342" t="s">
        <v>541</v>
      </c>
      <c r="K833" s="418"/>
      <c r="L833"/>
    </row>
    <row r="834" spans="1:13" ht="31.5">
      <c r="A834" s="64" t="s">
        <v>455</v>
      </c>
      <c r="B834" s="290">
        <v>0.2</v>
      </c>
      <c r="C834" s="336" t="s">
        <v>513</v>
      </c>
      <c r="D834" s="272"/>
      <c r="E834" s="64" t="s">
        <v>472</v>
      </c>
      <c r="F834" s="290">
        <v>0.5</v>
      </c>
      <c r="G834" s="336" t="s">
        <v>515</v>
      </c>
      <c r="H834" s="272"/>
      <c r="J834" s="343" t="s">
        <v>542</v>
      </c>
      <c r="K834" s="418"/>
      <c r="L834"/>
    </row>
    <row r="835" spans="1:13" ht="45" customHeight="1">
      <c r="A835" s="64" t="s">
        <v>457</v>
      </c>
      <c r="B835" s="290">
        <v>0.1</v>
      </c>
      <c r="C835" s="336" t="s">
        <v>491</v>
      </c>
      <c r="D835" s="272"/>
      <c r="E835" s="64" t="s">
        <v>473</v>
      </c>
      <c r="F835" s="290">
        <v>0</v>
      </c>
      <c r="G835" s="336" t="s">
        <v>515</v>
      </c>
      <c r="H835" s="271"/>
      <c r="J835" s="343" t="s">
        <v>570</v>
      </c>
      <c r="K835" s="91"/>
      <c r="L835"/>
    </row>
    <row r="836" spans="1:13" ht="15.75">
      <c r="A836" s="64" t="s">
        <v>486</v>
      </c>
      <c r="B836" s="290">
        <v>0.2</v>
      </c>
      <c r="C836" s="336" t="s">
        <v>491</v>
      </c>
      <c r="D836" s="272"/>
      <c r="E836" s="373" t="s">
        <v>481</v>
      </c>
      <c r="F836" s="290">
        <v>0.7</v>
      </c>
      <c r="G836" s="336" t="s">
        <v>67</v>
      </c>
      <c r="H836" s="271"/>
      <c r="J836" s="342" t="s">
        <v>572</v>
      </c>
      <c r="K836" s="91"/>
      <c r="L836"/>
    </row>
    <row r="837" spans="1:13" ht="31.5">
      <c r="A837" s="300"/>
      <c r="B837" s="301"/>
      <c r="C837" s="336"/>
      <c r="D837" s="246"/>
      <c r="E837" s="64" t="s">
        <v>1169</v>
      </c>
      <c r="F837" s="290">
        <v>5.5</v>
      </c>
      <c r="G837" s="336" t="s">
        <v>498</v>
      </c>
      <c r="H837" s="271"/>
      <c r="J837" s="343" t="s">
        <v>578</v>
      </c>
      <c r="K837" s="418"/>
      <c r="L837"/>
    </row>
    <row r="838" spans="1:13" ht="15.75">
      <c r="A838" s="2"/>
      <c r="B838" s="337"/>
      <c r="C838" s="337"/>
      <c r="D838" s="246"/>
      <c r="E838" s="64" t="s">
        <v>492</v>
      </c>
      <c r="F838" s="290">
        <v>1</v>
      </c>
      <c r="G838" s="336" t="s">
        <v>67</v>
      </c>
      <c r="H838" s="271"/>
      <c r="J838" s="343" t="s">
        <v>585</v>
      </c>
      <c r="K838" s="418"/>
      <c r="L838"/>
    </row>
    <row r="839" spans="1:13" ht="15.75">
      <c r="A839" s="2"/>
      <c r="B839" s="290"/>
      <c r="C839" s="336"/>
      <c r="D839" s="246"/>
      <c r="E839" s="64" t="s">
        <v>484</v>
      </c>
      <c r="F839" s="290">
        <v>3.2</v>
      </c>
      <c r="G839" s="336" t="s">
        <v>499</v>
      </c>
      <c r="H839" s="271"/>
      <c r="J839" s="343" t="s">
        <v>1166</v>
      </c>
      <c r="K839" s="418"/>
      <c r="L839"/>
    </row>
    <row r="840" spans="1:13" ht="16.5" thickBot="1">
      <c r="A840" s="2"/>
      <c r="B840" s="290"/>
      <c r="C840" s="336"/>
      <c r="D840" s="246"/>
      <c r="E840" s="64" t="s">
        <v>511</v>
      </c>
      <c r="F840" s="290">
        <v>0.5</v>
      </c>
      <c r="G840" s="336" t="s">
        <v>493</v>
      </c>
      <c r="H840" s="271"/>
      <c r="I840" s="419" t="s">
        <v>443</v>
      </c>
      <c r="J840"/>
      <c r="K840"/>
      <c r="L840"/>
    </row>
    <row r="841" spans="1:13" ht="16.5" thickBot="1">
      <c r="A841" s="64"/>
      <c r="B841" s="290"/>
      <c r="C841" s="336"/>
      <c r="D841" s="246"/>
      <c r="E841" s="64"/>
      <c r="F841" s="290"/>
      <c r="G841" s="336"/>
      <c r="H841" s="114"/>
      <c r="I841" s="429">
        <f xml:space="preserve"> (F844 / 23)</f>
        <v>0.84347826086956512</v>
      </c>
      <c r="J841"/>
      <c r="K841"/>
      <c r="L841"/>
    </row>
    <row r="842" spans="1:13" ht="30" customHeight="1">
      <c r="A842" s="300"/>
      <c r="B842" s="290"/>
      <c r="C842" s="336"/>
      <c r="D842" s="246"/>
      <c r="E842" s="64"/>
      <c r="F842" s="290"/>
      <c r="G842" s="336"/>
      <c r="H842" s="114"/>
      <c r="J842"/>
      <c r="K842"/>
      <c r="L842"/>
    </row>
    <row r="843" spans="1:13" ht="15" customHeight="1" thickBot="1">
      <c r="A843" s="374"/>
      <c r="B843" s="291"/>
      <c r="C843" s="338"/>
      <c r="D843" s="375"/>
      <c r="E843" s="185"/>
      <c r="F843" s="291"/>
      <c r="G843" s="338"/>
      <c r="H843" s="102"/>
      <c r="I843" s="298" t="s">
        <v>54</v>
      </c>
      <c r="J843"/>
      <c r="K843"/>
      <c r="L843"/>
    </row>
    <row r="844" spans="1:13" ht="21.75" thickBot="1">
      <c r="A844" s="270" t="s">
        <v>467</v>
      </c>
      <c r="B844" s="428">
        <f>SUM(B827:B843)</f>
        <v>4.6000000000000005</v>
      </c>
      <c r="C844" s="273" t="s">
        <v>466</v>
      </c>
      <c r="D844" s="295" t="s">
        <v>1094</v>
      </c>
      <c r="E844" s="270" t="s">
        <v>467</v>
      </c>
      <c r="F844" s="428">
        <f>SUM(F827:F843)</f>
        <v>19.399999999999999</v>
      </c>
      <c r="G844" s="273" t="s">
        <v>466</v>
      </c>
      <c r="H844" s="295" t="s">
        <v>1092</v>
      </c>
      <c r="I844" s="296">
        <f>24 - (B844+F844)</f>
        <v>0</v>
      </c>
      <c r="J844"/>
      <c r="K844"/>
      <c r="L844"/>
    </row>
    <row r="845" spans="1:13" ht="30" customHeight="1" thickBot="1">
      <c r="A845" s="241"/>
      <c r="B845" s="241"/>
      <c r="C845" s="241"/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</row>
    <row r="846" spans="1:13" ht="15" customHeight="1" thickBot="1">
      <c r="A846" s="445">
        <v>45682</v>
      </c>
      <c r="B846" s="446"/>
      <c r="C846" s="446"/>
      <c r="D846" s="446"/>
      <c r="E846" s="446"/>
      <c r="F846" s="446"/>
      <c r="G846" s="446"/>
      <c r="H846" s="447"/>
      <c r="I846" s="427">
        <f>I847/260</f>
        <v>0.71153846153846156</v>
      </c>
      <c r="J846"/>
      <c r="K846"/>
      <c r="L846"/>
    </row>
    <row r="847" spans="1:13" ht="19.5" thickBot="1">
      <c r="A847" s="448" t="s">
        <v>407</v>
      </c>
      <c r="B847" s="449"/>
      <c r="C847" s="449"/>
      <c r="D847" s="450"/>
      <c r="E847" s="451" t="s">
        <v>408</v>
      </c>
      <c r="F847" s="452"/>
      <c r="G847" s="452"/>
      <c r="H847" s="453"/>
      <c r="I847" s="75">
        <f>SUM(B849:B862,D849:D862,F849:F862,H849:H862)</f>
        <v>185</v>
      </c>
      <c r="J847" s="243" t="s">
        <v>580</v>
      </c>
      <c r="K847"/>
      <c r="L847"/>
    </row>
    <row r="848" spans="1:13" ht="45" customHeight="1" thickBot="1">
      <c r="A848" s="234" t="s">
        <v>0</v>
      </c>
      <c r="B848" s="235" t="s">
        <v>77</v>
      </c>
      <c r="C848" s="235" t="s">
        <v>1</v>
      </c>
      <c r="D848" s="236" t="s">
        <v>77</v>
      </c>
      <c r="E848" s="231" t="s">
        <v>71</v>
      </c>
      <c r="F848" s="229" t="s">
        <v>77</v>
      </c>
      <c r="G848" s="229" t="s">
        <v>87</v>
      </c>
      <c r="H848" s="230" t="s">
        <v>77</v>
      </c>
      <c r="J848" s="342" t="s">
        <v>543</v>
      </c>
      <c r="K848" s="418"/>
      <c r="L848"/>
    </row>
    <row r="849" spans="1:12" ht="16.5" thickBot="1">
      <c r="A849" s="40" t="s">
        <v>510</v>
      </c>
      <c r="B849" s="41">
        <v>4</v>
      </c>
      <c r="C849" s="41" t="s">
        <v>420</v>
      </c>
      <c r="D849" s="237">
        <v>3</v>
      </c>
      <c r="E849" s="334" t="s">
        <v>531</v>
      </c>
      <c r="F849" s="335">
        <v>3</v>
      </c>
      <c r="G849" s="41" t="s">
        <v>3</v>
      </c>
      <c r="H849" s="113">
        <v>3</v>
      </c>
      <c r="J849" s="342" t="s">
        <v>544</v>
      </c>
      <c r="K849" s="91"/>
      <c r="L849"/>
    </row>
    <row r="850" spans="1:12" ht="45" customHeight="1">
      <c r="A850" s="2" t="s">
        <v>410</v>
      </c>
      <c r="B850" s="337">
        <v>4</v>
      </c>
      <c r="C850" s="337" t="s">
        <v>421</v>
      </c>
      <c r="D850" s="238">
        <v>3</v>
      </c>
      <c r="E850" s="233" t="s">
        <v>8</v>
      </c>
      <c r="F850" s="336">
        <v>4</v>
      </c>
      <c r="G850" s="337" t="s">
        <v>4</v>
      </c>
      <c r="H850" s="114">
        <v>3</v>
      </c>
      <c r="J850" s="342" t="s">
        <v>545</v>
      </c>
      <c r="K850" s="91"/>
      <c r="L850"/>
    </row>
    <row r="851" spans="1:12" ht="31.5">
      <c r="A851" s="2" t="s">
        <v>115</v>
      </c>
      <c r="B851" s="337">
        <v>5</v>
      </c>
      <c r="C851" s="337" t="s">
        <v>423</v>
      </c>
      <c r="D851" s="238">
        <v>3</v>
      </c>
      <c r="E851" s="334" t="s">
        <v>9</v>
      </c>
      <c r="F851" s="336">
        <v>4</v>
      </c>
      <c r="G851" s="337" t="s">
        <v>5</v>
      </c>
      <c r="H851" s="114">
        <v>3</v>
      </c>
      <c r="J851" s="343" t="s">
        <v>546</v>
      </c>
      <c r="K851" s="91"/>
      <c r="L851"/>
    </row>
    <row r="852" spans="1:12" ht="15.75">
      <c r="A852" s="2" t="s">
        <v>413</v>
      </c>
      <c r="B852" s="337">
        <v>4</v>
      </c>
      <c r="C852" s="337" t="s">
        <v>2</v>
      </c>
      <c r="D852" s="238">
        <v>2</v>
      </c>
      <c r="E852" s="334" t="s">
        <v>495</v>
      </c>
      <c r="F852" s="336">
        <v>4</v>
      </c>
      <c r="G852" s="337" t="s">
        <v>6</v>
      </c>
      <c r="H852" s="114">
        <v>3</v>
      </c>
      <c r="J852" s="342" t="s">
        <v>547</v>
      </c>
      <c r="K852" s="91"/>
      <c r="L852"/>
    </row>
    <row r="853" spans="1:12" ht="15.75">
      <c r="A853" s="2" t="s">
        <v>422</v>
      </c>
      <c r="B853" s="337">
        <v>3</v>
      </c>
      <c r="C853" s="337" t="s">
        <v>424</v>
      </c>
      <c r="D853" s="238">
        <v>2</v>
      </c>
      <c r="E853" s="334" t="s">
        <v>414</v>
      </c>
      <c r="F853" s="336">
        <v>4</v>
      </c>
      <c r="G853" s="337" t="s">
        <v>429</v>
      </c>
      <c r="H853" s="114">
        <v>4</v>
      </c>
      <c r="J853" s="342" t="s">
        <v>579</v>
      </c>
      <c r="K853" s="91"/>
      <c r="L853"/>
    </row>
    <row r="854" spans="1:12" ht="15.75">
      <c r="A854" s="2" t="s">
        <v>73</v>
      </c>
      <c r="B854" s="337">
        <v>4</v>
      </c>
      <c r="C854" s="337" t="s">
        <v>428</v>
      </c>
      <c r="D854" s="238">
        <v>2</v>
      </c>
      <c r="E854" s="334" t="s">
        <v>415</v>
      </c>
      <c r="F854" s="336">
        <v>4</v>
      </c>
      <c r="G854" s="337" t="s">
        <v>7</v>
      </c>
      <c r="H854" s="114">
        <v>4</v>
      </c>
      <c r="J854" s="342" t="s">
        <v>1088</v>
      </c>
      <c r="K854" s="418"/>
      <c r="L854"/>
    </row>
    <row r="855" spans="1:12" ht="15.75">
      <c r="A855" s="2" t="s">
        <v>411</v>
      </c>
      <c r="B855" s="337">
        <v>4</v>
      </c>
      <c r="C855" s="337" t="s">
        <v>244</v>
      </c>
      <c r="D855" s="238">
        <v>3</v>
      </c>
      <c r="E855" s="334" t="s">
        <v>416</v>
      </c>
      <c r="F855" s="336">
        <v>3</v>
      </c>
      <c r="G855" s="337" t="s">
        <v>430</v>
      </c>
      <c r="H855" s="114">
        <v>4</v>
      </c>
      <c r="J855" s="342" t="s">
        <v>1089</v>
      </c>
      <c r="K855" s="91"/>
      <c r="L855"/>
    </row>
    <row r="856" spans="1:12" ht="15.75">
      <c r="A856" s="2" t="s">
        <v>532</v>
      </c>
      <c r="B856" s="337">
        <v>4</v>
      </c>
      <c r="C856" s="337" t="s">
        <v>474</v>
      </c>
      <c r="D856" s="238">
        <v>3</v>
      </c>
      <c r="E856" s="334" t="s">
        <v>417</v>
      </c>
      <c r="F856" s="336">
        <v>3</v>
      </c>
      <c r="G856" s="337" t="s">
        <v>431</v>
      </c>
      <c r="H856" s="114">
        <v>4</v>
      </c>
      <c r="J856" s="342" t="s">
        <v>1168</v>
      </c>
      <c r="K856" s="91"/>
      <c r="L856"/>
    </row>
    <row r="857" spans="1:12">
      <c r="A857" s="2" t="s">
        <v>75</v>
      </c>
      <c r="B857" s="337">
        <v>4</v>
      </c>
      <c r="C857" s="337" t="s">
        <v>1157</v>
      </c>
      <c r="D857" s="238">
        <v>4</v>
      </c>
      <c r="E857" s="2" t="s">
        <v>72</v>
      </c>
      <c r="F857" s="336">
        <v>4</v>
      </c>
      <c r="G857" s="337" t="s">
        <v>432</v>
      </c>
      <c r="H857" s="114">
        <v>4</v>
      </c>
      <c r="J857" s="346" t="s">
        <v>12</v>
      </c>
      <c r="K857"/>
      <c r="L857"/>
    </row>
    <row r="858" spans="1:12" ht="15" customHeight="1">
      <c r="A858" s="2" t="s">
        <v>409</v>
      </c>
      <c r="B858" s="337">
        <v>5</v>
      </c>
      <c r="C858" s="337" t="s">
        <v>426</v>
      </c>
      <c r="D858" s="238">
        <v>4</v>
      </c>
      <c r="E858" s="334" t="s">
        <v>100</v>
      </c>
      <c r="F858" s="336">
        <v>5</v>
      </c>
      <c r="G858" s="337" t="s">
        <v>433</v>
      </c>
      <c r="H858" s="114">
        <v>4</v>
      </c>
      <c r="J858" s="346" t="s">
        <v>76</v>
      </c>
      <c r="K858"/>
      <c r="L858"/>
    </row>
    <row r="859" spans="1:12" ht="30">
      <c r="A859" s="2" t="s">
        <v>412</v>
      </c>
      <c r="B859" s="43">
        <v>4</v>
      </c>
      <c r="C859" s="337" t="s">
        <v>427</v>
      </c>
      <c r="D859" s="238">
        <v>3</v>
      </c>
      <c r="E859" s="2" t="s">
        <v>14</v>
      </c>
      <c r="F859" s="336">
        <v>5</v>
      </c>
      <c r="G859" s="337" t="s">
        <v>471</v>
      </c>
      <c r="H859" s="114">
        <v>2</v>
      </c>
      <c r="J859" s="346" t="s">
        <v>13</v>
      </c>
      <c r="K859"/>
      <c r="L859"/>
    </row>
    <row r="860" spans="1:12" ht="30" customHeight="1" thickBot="1">
      <c r="A860" s="300" t="s">
        <v>418</v>
      </c>
      <c r="B860" s="43">
        <v>3</v>
      </c>
      <c r="C860" s="337" t="s">
        <v>1156</v>
      </c>
      <c r="D860" s="239">
        <v>3</v>
      </c>
      <c r="E860" s="250" t="s">
        <v>419</v>
      </c>
      <c r="F860" s="336">
        <v>2</v>
      </c>
      <c r="G860" s="337" t="s">
        <v>434</v>
      </c>
      <c r="H860" s="232">
        <v>1</v>
      </c>
      <c r="J860" s="347" t="s">
        <v>74</v>
      </c>
      <c r="K860"/>
      <c r="L860"/>
    </row>
    <row r="861" spans="1:12" ht="15" customHeight="1" thickBot="1">
      <c r="A861" s="2" t="s">
        <v>436</v>
      </c>
      <c r="B861" s="43">
        <v>4</v>
      </c>
      <c r="C861" s="301" t="s">
        <v>439</v>
      </c>
      <c r="D861" s="239">
        <v>4</v>
      </c>
      <c r="E861" s="334"/>
      <c r="F861" s="232" t="s">
        <v>88</v>
      </c>
      <c r="G861" s="337"/>
      <c r="H861" s="232" t="s">
        <v>88</v>
      </c>
      <c r="J861" s="348" t="s">
        <v>91</v>
      </c>
      <c r="K861"/>
      <c r="L861"/>
    </row>
    <row r="862" spans="1:12" ht="15.75" thickBot="1">
      <c r="A862" s="3" t="s">
        <v>438</v>
      </c>
      <c r="B862" s="44">
        <v>5</v>
      </c>
      <c r="C862" s="4" t="s">
        <v>437</v>
      </c>
      <c r="D862" s="232">
        <v>5</v>
      </c>
      <c r="E862" s="251"/>
      <c r="F862" s="44" t="s">
        <v>88</v>
      </c>
      <c r="G862" s="4"/>
      <c r="H862" s="232" t="s">
        <v>88</v>
      </c>
      <c r="K862" s="76"/>
    </row>
    <row r="863" spans="1:12" ht="45" customHeight="1" thickBot="1">
      <c r="A863"/>
      <c r="B863"/>
      <c r="C863"/>
      <c r="D863"/>
      <c r="E863"/>
      <c r="F863"/>
      <c r="G863"/>
      <c r="H863"/>
      <c r="J863"/>
      <c r="K863"/>
      <c r="L863"/>
    </row>
    <row r="864" spans="1:12" ht="19.5" thickBot="1">
      <c r="A864" s="454" t="s">
        <v>441</v>
      </c>
      <c r="B864" s="455"/>
      <c r="C864" s="455"/>
      <c r="D864" s="455"/>
      <c r="E864" s="455"/>
      <c r="F864" s="455"/>
      <c r="G864" s="455"/>
      <c r="H864" s="456"/>
      <c r="J864"/>
      <c r="K864"/>
      <c r="L864"/>
    </row>
    <row r="865" spans="1:12" ht="45" customHeight="1" thickBot="1">
      <c r="A865" s="457" t="s">
        <v>442</v>
      </c>
      <c r="B865" s="458"/>
      <c r="C865" s="458"/>
      <c r="D865" s="459"/>
      <c r="E865" s="460" t="s">
        <v>443</v>
      </c>
      <c r="F865" s="461"/>
      <c r="G865" s="461"/>
      <c r="H865" s="462"/>
      <c r="J865" s="243" t="s">
        <v>580</v>
      </c>
      <c r="K865"/>
      <c r="L865"/>
    </row>
    <row r="866" spans="1:12" ht="15.75">
      <c r="A866" s="263" t="s">
        <v>442</v>
      </c>
      <c r="B866" s="264" t="s">
        <v>494</v>
      </c>
      <c r="C866" s="264" t="s">
        <v>462</v>
      </c>
      <c r="D866" s="265" t="s">
        <v>463</v>
      </c>
      <c r="E866" s="370" t="s">
        <v>456</v>
      </c>
      <c r="F866" s="371" t="s">
        <v>494</v>
      </c>
      <c r="G866" s="371" t="s">
        <v>462</v>
      </c>
      <c r="H866" s="372" t="s">
        <v>463</v>
      </c>
      <c r="J866" s="342" t="s">
        <v>1167</v>
      </c>
      <c r="K866" s="91"/>
      <c r="L866"/>
    </row>
    <row r="867" spans="1:12" ht="15.75">
      <c r="A867" s="64" t="s">
        <v>469</v>
      </c>
      <c r="B867" s="290">
        <v>0.5</v>
      </c>
      <c r="C867" s="336" t="s">
        <v>485</v>
      </c>
      <c r="D867" s="272"/>
      <c r="E867" s="64" t="s">
        <v>500</v>
      </c>
      <c r="F867" s="290">
        <v>3.5</v>
      </c>
      <c r="G867" s="336" t="s">
        <v>514</v>
      </c>
      <c r="H867" s="271"/>
      <c r="J867" s="342" t="s">
        <v>534</v>
      </c>
      <c r="K867" s="91"/>
      <c r="L867"/>
    </row>
    <row r="868" spans="1:12" ht="15.75">
      <c r="A868" s="64" t="s">
        <v>453</v>
      </c>
      <c r="B868" s="290">
        <v>2.5</v>
      </c>
      <c r="C868" s="336" t="s">
        <v>468</v>
      </c>
      <c r="D868" s="271"/>
      <c r="E868" s="64" t="s">
        <v>1093</v>
      </c>
      <c r="F868" s="290">
        <v>0.5</v>
      </c>
      <c r="G868" s="336" t="s">
        <v>514</v>
      </c>
      <c r="H868" s="271"/>
      <c r="J868" s="342" t="s">
        <v>576</v>
      </c>
      <c r="K868" s="418"/>
      <c r="L868"/>
    </row>
    <row r="869" spans="1:12" ht="30">
      <c r="A869" s="2" t="s">
        <v>1159</v>
      </c>
      <c r="B869" s="290">
        <v>0.3</v>
      </c>
      <c r="C869" s="336" t="s">
        <v>487</v>
      </c>
      <c r="D869" s="272"/>
      <c r="E869" s="64" t="s">
        <v>533</v>
      </c>
      <c r="F869" s="290">
        <v>0</v>
      </c>
      <c r="G869" s="336" t="s">
        <v>496</v>
      </c>
      <c r="H869" s="271"/>
      <c r="J869" s="342" t="s">
        <v>536</v>
      </c>
      <c r="K869" s="418"/>
      <c r="L869"/>
    </row>
    <row r="870" spans="1:12" ht="15.75">
      <c r="A870" s="64" t="s">
        <v>476</v>
      </c>
      <c r="B870" s="290">
        <v>0.2</v>
      </c>
      <c r="C870" s="336" t="s">
        <v>488</v>
      </c>
      <c r="D870" s="272"/>
      <c r="E870" s="64" t="s">
        <v>460</v>
      </c>
      <c r="F870" s="290">
        <v>0</v>
      </c>
      <c r="G870" s="336" t="s">
        <v>465</v>
      </c>
      <c r="H870" s="272"/>
      <c r="J870" s="342" t="s">
        <v>577</v>
      </c>
      <c r="K870" s="91"/>
      <c r="L870"/>
    </row>
    <row r="871" spans="1:12" ht="15.75">
      <c r="A871" s="64" t="s">
        <v>454</v>
      </c>
      <c r="B871" s="290">
        <v>0.2</v>
      </c>
      <c r="C871" s="336" t="s">
        <v>489</v>
      </c>
      <c r="D871" s="271"/>
      <c r="E871" s="64" t="s">
        <v>479</v>
      </c>
      <c r="F871" s="290">
        <v>3.6</v>
      </c>
      <c r="G871" s="336" t="s">
        <v>464</v>
      </c>
      <c r="H871" s="272"/>
      <c r="J871" s="342" t="s">
        <v>538</v>
      </c>
      <c r="K871" s="91"/>
      <c r="L871"/>
    </row>
    <row r="872" spans="1:12" ht="30" customHeight="1">
      <c r="A872" s="64" t="s">
        <v>1158</v>
      </c>
      <c r="B872" s="290">
        <v>0.2</v>
      </c>
      <c r="C872" s="336" t="s">
        <v>490</v>
      </c>
      <c r="D872" s="272"/>
      <c r="E872" s="64" t="s">
        <v>480</v>
      </c>
      <c r="F872" s="290">
        <v>0</v>
      </c>
      <c r="G872" s="336" t="s">
        <v>497</v>
      </c>
      <c r="H872" s="272"/>
      <c r="J872" s="342" t="s">
        <v>540</v>
      </c>
      <c r="K872" s="91"/>
      <c r="L872"/>
    </row>
    <row r="873" spans="1:12" ht="15" customHeight="1">
      <c r="A873" s="64" t="s">
        <v>458</v>
      </c>
      <c r="B873" s="290">
        <v>0.2</v>
      </c>
      <c r="C873" s="336" t="s">
        <v>512</v>
      </c>
      <c r="D873" s="272"/>
      <c r="E873" s="64" t="s">
        <v>461</v>
      </c>
      <c r="F873" s="290">
        <v>0.5</v>
      </c>
      <c r="G873" s="336" t="s">
        <v>67</v>
      </c>
      <c r="H873" s="271"/>
      <c r="J873" s="342" t="s">
        <v>541</v>
      </c>
      <c r="K873" s="418"/>
      <c r="L873"/>
    </row>
    <row r="874" spans="1:12" ht="31.5">
      <c r="A874" s="64" t="s">
        <v>455</v>
      </c>
      <c r="B874" s="290">
        <v>0.2</v>
      </c>
      <c r="C874" s="336" t="s">
        <v>513</v>
      </c>
      <c r="D874" s="272"/>
      <c r="E874" s="64" t="s">
        <v>472</v>
      </c>
      <c r="F874" s="290">
        <v>0.5</v>
      </c>
      <c r="G874" s="336" t="s">
        <v>515</v>
      </c>
      <c r="H874" s="272"/>
      <c r="J874" s="343" t="s">
        <v>542</v>
      </c>
      <c r="K874" s="418"/>
      <c r="L874"/>
    </row>
    <row r="875" spans="1:12" ht="30" customHeight="1">
      <c r="A875" s="64" t="s">
        <v>457</v>
      </c>
      <c r="B875" s="290">
        <v>0.5</v>
      </c>
      <c r="C875" s="336" t="s">
        <v>491</v>
      </c>
      <c r="D875" s="272"/>
      <c r="E875" s="64" t="s">
        <v>473</v>
      </c>
      <c r="F875" s="290">
        <v>0.2</v>
      </c>
      <c r="G875" s="336" t="s">
        <v>515</v>
      </c>
      <c r="H875" s="271"/>
      <c r="J875" s="343" t="s">
        <v>570</v>
      </c>
      <c r="K875" s="91"/>
      <c r="L875"/>
    </row>
    <row r="876" spans="1:12" ht="15" customHeight="1">
      <c r="A876" s="64" t="s">
        <v>486</v>
      </c>
      <c r="B876" s="290">
        <v>0.2</v>
      </c>
      <c r="C876" s="336" t="s">
        <v>491</v>
      </c>
      <c r="D876" s="272"/>
      <c r="E876" s="373" t="s">
        <v>481</v>
      </c>
      <c r="F876" s="290">
        <v>0.7</v>
      </c>
      <c r="G876" s="336" t="s">
        <v>67</v>
      </c>
      <c r="H876" s="271"/>
      <c r="J876" s="342" t="s">
        <v>572</v>
      </c>
      <c r="K876" s="91"/>
      <c r="L876"/>
    </row>
    <row r="877" spans="1:12" ht="31.5">
      <c r="A877" s="300"/>
      <c r="B877" s="301"/>
      <c r="C877" s="336"/>
      <c r="D877" s="246"/>
      <c r="E877" s="64" t="s">
        <v>1169</v>
      </c>
      <c r="F877" s="290">
        <v>5.3</v>
      </c>
      <c r="G877" s="336" t="s">
        <v>498</v>
      </c>
      <c r="H877" s="271"/>
      <c r="J877" s="343" t="s">
        <v>578</v>
      </c>
      <c r="K877" s="418"/>
      <c r="L877"/>
    </row>
    <row r="878" spans="1:12" ht="45" customHeight="1">
      <c r="A878" s="2"/>
      <c r="B878" s="337"/>
      <c r="C878" s="337"/>
      <c r="D878" s="246"/>
      <c r="E878" s="64" t="s">
        <v>492</v>
      </c>
      <c r="F878" s="290">
        <v>1</v>
      </c>
      <c r="G878" s="336" t="s">
        <v>67</v>
      </c>
      <c r="H878" s="271"/>
      <c r="J878" s="343" t="s">
        <v>585</v>
      </c>
      <c r="K878" s="418"/>
      <c r="L878"/>
    </row>
    <row r="879" spans="1:12" ht="15.75">
      <c r="A879" s="2"/>
      <c r="B879" s="290"/>
      <c r="C879" s="336"/>
      <c r="D879" s="246"/>
      <c r="E879" s="64" t="s">
        <v>484</v>
      </c>
      <c r="F879" s="290">
        <v>3.2</v>
      </c>
      <c r="G879" s="336" t="s">
        <v>499</v>
      </c>
      <c r="H879" s="271"/>
      <c r="J879" s="343" t="s">
        <v>1166</v>
      </c>
      <c r="K879" s="418"/>
      <c r="L879"/>
    </row>
    <row r="880" spans="1:12" ht="45" customHeight="1" thickBot="1">
      <c r="A880" s="2"/>
      <c r="B880" s="290"/>
      <c r="C880" s="336"/>
      <c r="D880" s="246"/>
      <c r="E880" s="64" t="s">
        <v>511</v>
      </c>
      <c r="F880" s="290">
        <v>0</v>
      </c>
      <c r="G880" s="336" t="s">
        <v>493</v>
      </c>
      <c r="H880" s="271"/>
      <c r="I880" s="419" t="s">
        <v>443</v>
      </c>
      <c r="J880"/>
      <c r="K880"/>
      <c r="L880"/>
    </row>
    <row r="881" spans="1:13" ht="16.5" thickBot="1">
      <c r="A881" s="64"/>
      <c r="B881" s="290"/>
      <c r="C881" s="336"/>
      <c r="D881" s="246"/>
      <c r="E881" s="64"/>
      <c r="F881" s="290"/>
      <c r="G881" s="336"/>
      <c r="H881" s="114"/>
      <c r="I881" s="429">
        <f xml:space="preserve"> (F884 / 23)</f>
        <v>0.82608695652173902</v>
      </c>
      <c r="J881"/>
      <c r="K881"/>
      <c r="L881"/>
    </row>
    <row r="882" spans="1:13">
      <c r="A882" s="300"/>
      <c r="B882" s="290"/>
      <c r="C882" s="336"/>
      <c r="D882" s="246"/>
      <c r="E882" s="64"/>
      <c r="F882" s="290"/>
      <c r="G882" s="336"/>
      <c r="H882" s="114"/>
      <c r="J882"/>
      <c r="K882"/>
      <c r="L882"/>
    </row>
    <row r="883" spans="1:13" ht="15.75" thickBot="1">
      <c r="A883" s="374"/>
      <c r="B883" s="291"/>
      <c r="C883" s="338"/>
      <c r="D883" s="375"/>
      <c r="E883" s="185"/>
      <c r="F883" s="291"/>
      <c r="G883" s="338"/>
      <c r="H883" s="102"/>
      <c r="I883" s="298" t="s">
        <v>54</v>
      </c>
      <c r="J883"/>
      <c r="K883"/>
      <c r="L883"/>
    </row>
    <row r="884" spans="1:13" ht="21.75" thickBot="1">
      <c r="A884" s="270" t="s">
        <v>467</v>
      </c>
      <c r="B884" s="428">
        <f>SUM(B867:B883)</f>
        <v>5.0000000000000009</v>
      </c>
      <c r="C884" s="273" t="s">
        <v>466</v>
      </c>
      <c r="D884" s="295" t="s">
        <v>1094</v>
      </c>
      <c r="E884" s="270" t="s">
        <v>467</v>
      </c>
      <c r="F884" s="428">
        <f>SUM(F867:F883)</f>
        <v>18.999999999999996</v>
      </c>
      <c r="G884" s="273" t="s">
        <v>466</v>
      </c>
      <c r="H884" s="295" t="s">
        <v>1092</v>
      </c>
      <c r="I884" s="296">
        <f>24 - (B884+F884)</f>
        <v>0</v>
      </c>
      <c r="J884"/>
      <c r="K884"/>
      <c r="L884"/>
    </row>
    <row r="885" spans="1:13" ht="15.75" thickBot="1">
      <c r="A885" s="241"/>
      <c r="B885" s="241"/>
      <c r="C885" s="241"/>
      <c r="D885" s="241"/>
      <c r="E885" s="241"/>
      <c r="F885" s="241"/>
      <c r="G885" s="241"/>
      <c r="H885" s="241"/>
      <c r="I885" s="241"/>
      <c r="J885" s="241"/>
      <c r="K885" s="241"/>
      <c r="L885" s="241"/>
      <c r="M885" s="241"/>
    </row>
    <row r="886" spans="1:13" ht="24" thickBot="1">
      <c r="A886" s="445">
        <v>45683</v>
      </c>
      <c r="B886" s="446"/>
      <c r="C886" s="446"/>
      <c r="D886" s="446"/>
      <c r="E886" s="446"/>
      <c r="F886" s="446"/>
      <c r="G886" s="446"/>
      <c r="H886" s="447"/>
      <c r="I886" s="427">
        <f>I887/260</f>
        <v>0.71153846153846156</v>
      </c>
      <c r="J886"/>
      <c r="K886"/>
      <c r="L886"/>
    </row>
    <row r="887" spans="1:13" ht="19.5" thickBot="1">
      <c r="A887" s="448" t="s">
        <v>407</v>
      </c>
      <c r="B887" s="449"/>
      <c r="C887" s="449"/>
      <c r="D887" s="450"/>
      <c r="E887" s="451" t="s">
        <v>408</v>
      </c>
      <c r="F887" s="452"/>
      <c r="G887" s="452"/>
      <c r="H887" s="453"/>
      <c r="I887" s="75">
        <f>SUM(B889:B902,D889:D902,F889:F902,H889:H902)</f>
        <v>185</v>
      </c>
      <c r="J887" s="243" t="s">
        <v>580</v>
      </c>
      <c r="K887"/>
      <c r="L887"/>
    </row>
    <row r="888" spans="1:13" ht="15" customHeight="1" thickBot="1">
      <c r="A888" s="234" t="s">
        <v>0</v>
      </c>
      <c r="B888" s="235" t="s">
        <v>77</v>
      </c>
      <c r="C888" s="235" t="s">
        <v>1</v>
      </c>
      <c r="D888" s="236" t="s">
        <v>77</v>
      </c>
      <c r="E888" s="231" t="s">
        <v>71</v>
      </c>
      <c r="F888" s="229" t="s">
        <v>77</v>
      </c>
      <c r="G888" s="229" t="s">
        <v>87</v>
      </c>
      <c r="H888" s="230" t="s">
        <v>77</v>
      </c>
      <c r="J888" s="342" t="s">
        <v>543</v>
      </c>
      <c r="K888" s="418"/>
      <c r="L888"/>
    </row>
    <row r="889" spans="1:13" ht="16.5" thickBot="1">
      <c r="A889" s="40" t="s">
        <v>510</v>
      </c>
      <c r="B889" s="41">
        <v>4</v>
      </c>
      <c r="C889" s="41" t="s">
        <v>420</v>
      </c>
      <c r="D889" s="237">
        <v>3</v>
      </c>
      <c r="E889" s="334" t="s">
        <v>531</v>
      </c>
      <c r="F889" s="335">
        <v>3</v>
      </c>
      <c r="G889" s="41" t="s">
        <v>3</v>
      </c>
      <c r="H889" s="113">
        <v>3</v>
      </c>
      <c r="J889" s="342" t="s">
        <v>544</v>
      </c>
      <c r="K889" s="91"/>
      <c r="L889"/>
    </row>
    <row r="890" spans="1:13" ht="15.75">
      <c r="A890" s="2" t="s">
        <v>410</v>
      </c>
      <c r="B890" s="337">
        <v>4</v>
      </c>
      <c r="C890" s="337" t="s">
        <v>421</v>
      </c>
      <c r="D890" s="238">
        <v>3</v>
      </c>
      <c r="E890" s="233" t="s">
        <v>8</v>
      </c>
      <c r="F890" s="336">
        <v>4</v>
      </c>
      <c r="G890" s="337" t="s">
        <v>4</v>
      </c>
      <c r="H890" s="114">
        <v>3</v>
      </c>
      <c r="J890" s="342" t="s">
        <v>545</v>
      </c>
      <c r="K890" s="91"/>
      <c r="L890"/>
    </row>
    <row r="891" spans="1:13" ht="15" customHeight="1">
      <c r="A891" s="2" t="s">
        <v>115</v>
      </c>
      <c r="B891" s="337">
        <v>5</v>
      </c>
      <c r="C891" s="337" t="s">
        <v>423</v>
      </c>
      <c r="D891" s="238">
        <v>3</v>
      </c>
      <c r="E891" s="334" t="s">
        <v>9</v>
      </c>
      <c r="F891" s="336">
        <v>4</v>
      </c>
      <c r="G891" s="337" t="s">
        <v>5</v>
      </c>
      <c r="H891" s="114">
        <v>3</v>
      </c>
      <c r="J891" s="343" t="s">
        <v>546</v>
      </c>
      <c r="K891" s="91"/>
      <c r="L891"/>
    </row>
    <row r="892" spans="1:13" ht="15.75">
      <c r="A892" s="2" t="s">
        <v>413</v>
      </c>
      <c r="B892" s="337">
        <v>4</v>
      </c>
      <c r="C892" s="337" t="s">
        <v>2</v>
      </c>
      <c r="D892" s="238">
        <v>2</v>
      </c>
      <c r="E892" s="334" t="s">
        <v>495</v>
      </c>
      <c r="F892" s="336">
        <v>4</v>
      </c>
      <c r="G892" s="337" t="s">
        <v>6</v>
      </c>
      <c r="H892" s="114">
        <v>3</v>
      </c>
      <c r="J892" s="342" t="s">
        <v>547</v>
      </c>
      <c r="K892" s="91"/>
      <c r="L892"/>
    </row>
    <row r="893" spans="1:13" ht="45" customHeight="1">
      <c r="A893" s="2" t="s">
        <v>422</v>
      </c>
      <c r="B893" s="337">
        <v>3</v>
      </c>
      <c r="C893" s="337" t="s">
        <v>424</v>
      </c>
      <c r="D893" s="238">
        <v>2</v>
      </c>
      <c r="E893" s="334" t="s">
        <v>414</v>
      </c>
      <c r="F893" s="336">
        <v>4</v>
      </c>
      <c r="G893" s="337" t="s">
        <v>429</v>
      </c>
      <c r="H893" s="114">
        <v>4</v>
      </c>
      <c r="J893" s="342" t="s">
        <v>579</v>
      </c>
      <c r="K893" s="91"/>
      <c r="L893"/>
    </row>
    <row r="894" spans="1:13" ht="15.75">
      <c r="A894" s="2" t="s">
        <v>73</v>
      </c>
      <c r="B894" s="337">
        <v>4</v>
      </c>
      <c r="C894" s="337" t="s">
        <v>428</v>
      </c>
      <c r="D894" s="238">
        <v>2</v>
      </c>
      <c r="E894" s="334" t="s">
        <v>415</v>
      </c>
      <c r="F894" s="336">
        <v>4</v>
      </c>
      <c r="G894" s="337" t="s">
        <v>7</v>
      </c>
      <c r="H894" s="114">
        <v>4</v>
      </c>
      <c r="J894" s="342" t="s">
        <v>1088</v>
      </c>
      <c r="K894" s="418"/>
      <c r="L894"/>
    </row>
    <row r="895" spans="1:13" ht="45" customHeight="1">
      <c r="A895" s="2" t="s">
        <v>411</v>
      </c>
      <c r="B895" s="337">
        <v>4</v>
      </c>
      <c r="C895" s="337" t="s">
        <v>244</v>
      </c>
      <c r="D895" s="238">
        <v>3</v>
      </c>
      <c r="E895" s="334" t="s">
        <v>416</v>
      </c>
      <c r="F895" s="336">
        <v>3</v>
      </c>
      <c r="G895" s="337" t="s">
        <v>430</v>
      </c>
      <c r="H895" s="114">
        <v>4</v>
      </c>
      <c r="J895" s="342" t="s">
        <v>1089</v>
      </c>
      <c r="K895" s="91"/>
      <c r="L895"/>
    </row>
    <row r="896" spans="1:13" ht="15.75">
      <c r="A896" s="2" t="s">
        <v>532</v>
      </c>
      <c r="B896" s="337">
        <v>4</v>
      </c>
      <c r="C896" s="337" t="s">
        <v>474</v>
      </c>
      <c r="D896" s="238">
        <v>3</v>
      </c>
      <c r="E896" s="334" t="s">
        <v>417</v>
      </c>
      <c r="F896" s="336">
        <v>3</v>
      </c>
      <c r="G896" s="337" t="s">
        <v>431</v>
      </c>
      <c r="H896" s="114">
        <v>4</v>
      </c>
      <c r="J896" s="342" t="s">
        <v>1168</v>
      </c>
      <c r="K896" s="91"/>
      <c r="L896"/>
    </row>
    <row r="897" spans="1:12">
      <c r="A897" s="2" t="s">
        <v>75</v>
      </c>
      <c r="B897" s="337">
        <v>4</v>
      </c>
      <c r="C897" s="337" t="s">
        <v>1157</v>
      </c>
      <c r="D897" s="238">
        <v>4</v>
      </c>
      <c r="E897" s="2" t="s">
        <v>72</v>
      </c>
      <c r="F897" s="336">
        <v>4</v>
      </c>
      <c r="G897" s="337" t="s">
        <v>432</v>
      </c>
      <c r="H897" s="114">
        <v>4</v>
      </c>
      <c r="J897" s="346" t="s">
        <v>12</v>
      </c>
      <c r="K897"/>
      <c r="L897"/>
    </row>
    <row r="898" spans="1:12" ht="30">
      <c r="A898" s="2" t="s">
        <v>409</v>
      </c>
      <c r="B898" s="337">
        <v>5</v>
      </c>
      <c r="C898" s="337" t="s">
        <v>426</v>
      </c>
      <c r="D898" s="238">
        <v>4</v>
      </c>
      <c r="E898" s="334" t="s">
        <v>100</v>
      </c>
      <c r="F898" s="336">
        <v>5</v>
      </c>
      <c r="G898" s="337" t="s">
        <v>433</v>
      </c>
      <c r="H898" s="114">
        <v>4</v>
      </c>
      <c r="J898" s="346" t="s">
        <v>76</v>
      </c>
      <c r="K898"/>
      <c r="L898"/>
    </row>
    <row r="899" spans="1:12" ht="30">
      <c r="A899" s="2" t="s">
        <v>412</v>
      </c>
      <c r="B899" s="43">
        <v>4</v>
      </c>
      <c r="C899" s="337" t="s">
        <v>427</v>
      </c>
      <c r="D899" s="238">
        <v>3</v>
      </c>
      <c r="E899" s="2" t="s">
        <v>14</v>
      </c>
      <c r="F899" s="336">
        <v>5</v>
      </c>
      <c r="G899" s="337" t="s">
        <v>471</v>
      </c>
      <c r="H899" s="114">
        <v>2</v>
      </c>
      <c r="J899" s="346" t="s">
        <v>13</v>
      </c>
      <c r="K899"/>
      <c r="L899"/>
    </row>
    <row r="900" spans="1:12" ht="15.75" thickBot="1">
      <c r="A900" s="300" t="s">
        <v>418</v>
      </c>
      <c r="B900" s="43">
        <v>3</v>
      </c>
      <c r="C900" s="337" t="s">
        <v>1156</v>
      </c>
      <c r="D900" s="239">
        <v>3</v>
      </c>
      <c r="E900" s="250" t="s">
        <v>419</v>
      </c>
      <c r="F900" s="336">
        <v>2</v>
      </c>
      <c r="G900" s="337" t="s">
        <v>434</v>
      </c>
      <c r="H900" s="232">
        <v>1</v>
      </c>
      <c r="J900" s="347" t="s">
        <v>74</v>
      </c>
      <c r="K900"/>
      <c r="L900"/>
    </row>
    <row r="901" spans="1:12" ht="15.75" thickBot="1">
      <c r="A901" s="2" t="s">
        <v>436</v>
      </c>
      <c r="B901" s="43">
        <v>4</v>
      </c>
      <c r="C901" s="301" t="s">
        <v>439</v>
      </c>
      <c r="D901" s="239">
        <v>4</v>
      </c>
      <c r="E901" s="334"/>
      <c r="F901" s="232" t="s">
        <v>88</v>
      </c>
      <c r="G901" s="337"/>
      <c r="H901" s="232" t="s">
        <v>88</v>
      </c>
      <c r="J901" s="348" t="s">
        <v>91</v>
      </c>
      <c r="K901"/>
      <c r="L901"/>
    </row>
    <row r="902" spans="1:12" ht="30" customHeight="1" thickBot="1">
      <c r="A902" s="3" t="s">
        <v>438</v>
      </c>
      <c r="B902" s="44">
        <v>5</v>
      </c>
      <c r="C902" s="4" t="s">
        <v>437</v>
      </c>
      <c r="D902" s="232">
        <v>5</v>
      </c>
      <c r="E902" s="251"/>
      <c r="F902" s="44" t="s">
        <v>88</v>
      </c>
      <c r="G902" s="4"/>
      <c r="H902" s="232" t="s">
        <v>88</v>
      </c>
      <c r="K902" s="76"/>
    </row>
    <row r="903" spans="1:12" ht="15" customHeight="1" thickBot="1">
      <c r="A903"/>
      <c r="B903"/>
      <c r="C903"/>
      <c r="D903"/>
      <c r="E903"/>
      <c r="F903"/>
      <c r="G903"/>
      <c r="H903"/>
      <c r="J903"/>
      <c r="K903"/>
      <c r="L903"/>
    </row>
    <row r="904" spans="1:12" ht="19.5" thickBot="1">
      <c r="A904" s="454" t="s">
        <v>441</v>
      </c>
      <c r="B904" s="455"/>
      <c r="C904" s="455"/>
      <c r="D904" s="455"/>
      <c r="E904" s="455"/>
      <c r="F904" s="455"/>
      <c r="G904" s="455"/>
      <c r="H904" s="456"/>
      <c r="J904"/>
      <c r="K904"/>
      <c r="L904"/>
    </row>
    <row r="905" spans="1:12" ht="30" customHeight="1" thickBot="1">
      <c r="A905" s="457" t="s">
        <v>442</v>
      </c>
      <c r="B905" s="458"/>
      <c r="C905" s="458"/>
      <c r="D905" s="459"/>
      <c r="E905" s="460" t="s">
        <v>443</v>
      </c>
      <c r="F905" s="461"/>
      <c r="G905" s="461"/>
      <c r="H905" s="462"/>
      <c r="J905" s="243" t="s">
        <v>580</v>
      </c>
      <c r="K905"/>
      <c r="L905"/>
    </row>
    <row r="906" spans="1:12" ht="15" customHeight="1">
      <c r="A906" s="263" t="s">
        <v>442</v>
      </c>
      <c r="B906" s="264" t="s">
        <v>494</v>
      </c>
      <c r="C906" s="264" t="s">
        <v>462</v>
      </c>
      <c r="D906" s="265" t="s">
        <v>463</v>
      </c>
      <c r="E906" s="370" t="s">
        <v>456</v>
      </c>
      <c r="F906" s="371" t="s">
        <v>494</v>
      </c>
      <c r="G906" s="371" t="s">
        <v>462</v>
      </c>
      <c r="H906" s="372" t="s">
        <v>463</v>
      </c>
      <c r="J906" s="342" t="s">
        <v>1167</v>
      </c>
      <c r="K906" s="91"/>
      <c r="L906"/>
    </row>
    <row r="907" spans="1:12" ht="15.75">
      <c r="A907" s="64" t="s">
        <v>469</v>
      </c>
      <c r="B907" s="290">
        <v>0.5</v>
      </c>
      <c r="C907" s="336" t="s">
        <v>485</v>
      </c>
      <c r="D907" s="272"/>
      <c r="E907" s="64" t="s">
        <v>500</v>
      </c>
      <c r="F907" s="290">
        <v>3.5</v>
      </c>
      <c r="G907" s="336" t="s">
        <v>514</v>
      </c>
      <c r="H907" s="271"/>
      <c r="J907" s="342" t="s">
        <v>534</v>
      </c>
      <c r="K907" s="91"/>
      <c r="L907"/>
    </row>
    <row r="908" spans="1:12" ht="15.75">
      <c r="A908" s="64" t="s">
        <v>453</v>
      </c>
      <c r="B908" s="290">
        <v>2.5</v>
      </c>
      <c r="C908" s="336" t="s">
        <v>468</v>
      </c>
      <c r="D908" s="271"/>
      <c r="E908" s="64" t="s">
        <v>1093</v>
      </c>
      <c r="F908" s="290">
        <v>0.5</v>
      </c>
      <c r="G908" s="336" t="s">
        <v>514</v>
      </c>
      <c r="H908" s="271"/>
      <c r="J908" s="342" t="s">
        <v>576</v>
      </c>
      <c r="K908" s="418"/>
      <c r="L908"/>
    </row>
    <row r="909" spans="1:12" ht="30">
      <c r="A909" s="2" t="s">
        <v>1159</v>
      </c>
      <c r="B909" s="290">
        <v>0.3</v>
      </c>
      <c r="C909" s="336" t="s">
        <v>487</v>
      </c>
      <c r="D909" s="272"/>
      <c r="E909" s="64" t="s">
        <v>533</v>
      </c>
      <c r="F909" s="290">
        <v>0</v>
      </c>
      <c r="G909" s="336" t="s">
        <v>496</v>
      </c>
      <c r="H909" s="271"/>
      <c r="J909" s="342" t="s">
        <v>536</v>
      </c>
      <c r="K909" s="418"/>
      <c r="L909"/>
    </row>
    <row r="910" spans="1:12" ht="45" customHeight="1">
      <c r="A910" s="64" t="s">
        <v>476</v>
      </c>
      <c r="B910" s="290">
        <v>0.2</v>
      </c>
      <c r="C910" s="336" t="s">
        <v>488</v>
      </c>
      <c r="D910" s="272"/>
      <c r="E910" s="64" t="s">
        <v>460</v>
      </c>
      <c r="F910" s="290">
        <v>0</v>
      </c>
      <c r="G910" s="336" t="s">
        <v>465</v>
      </c>
      <c r="H910" s="272"/>
      <c r="J910" s="342" t="s">
        <v>577</v>
      </c>
      <c r="K910" s="91"/>
      <c r="L910"/>
    </row>
    <row r="911" spans="1:12" ht="15.75">
      <c r="A911" s="64" t="s">
        <v>454</v>
      </c>
      <c r="B911" s="290">
        <v>0.2</v>
      </c>
      <c r="C911" s="336" t="s">
        <v>489</v>
      </c>
      <c r="D911" s="271"/>
      <c r="E911" s="64" t="s">
        <v>479</v>
      </c>
      <c r="F911" s="290">
        <v>4.2</v>
      </c>
      <c r="G911" s="336" t="s">
        <v>464</v>
      </c>
      <c r="H911" s="272"/>
      <c r="J911" s="342" t="s">
        <v>538</v>
      </c>
      <c r="K911" s="91"/>
      <c r="L911"/>
    </row>
    <row r="912" spans="1:12" ht="15.75">
      <c r="A912" s="64" t="s">
        <v>1158</v>
      </c>
      <c r="B912" s="290">
        <v>0.2</v>
      </c>
      <c r="C912" s="336" t="s">
        <v>490</v>
      </c>
      <c r="D912" s="272"/>
      <c r="E912" s="64" t="s">
        <v>480</v>
      </c>
      <c r="F912" s="290">
        <v>0</v>
      </c>
      <c r="G912" s="336" t="s">
        <v>497</v>
      </c>
      <c r="H912" s="272"/>
      <c r="J912" s="342" t="s">
        <v>540</v>
      </c>
      <c r="K912" s="91"/>
      <c r="L912"/>
    </row>
    <row r="913" spans="1:13" ht="15.75">
      <c r="A913" s="64" t="s">
        <v>458</v>
      </c>
      <c r="B913" s="290">
        <v>0.2</v>
      </c>
      <c r="C913" s="336" t="s">
        <v>512</v>
      </c>
      <c r="D913" s="272"/>
      <c r="E913" s="64" t="s">
        <v>461</v>
      </c>
      <c r="F913" s="290">
        <v>0.5</v>
      </c>
      <c r="G913" s="336" t="s">
        <v>67</v>
      </c>
      <c r="H913" s="271"/>
      <c r="J913" s="342" t="s">
        <v>541</v>
      </c>
      <c r="K913" s="418"/>
      <c r="L913"/>
    </row>
    <row r="914" spans="1:13" ht="31.5">
      <c r="A914" s="64" t="s">
        <v>455</v>
      </c>
      <c r="B914" s="290">
        <v>0.2</v>
      </c>
      <c r="C914" s="336" t="s">
        <v>513</v>
      </c>
      <c r="D914" s="272"/>
      <c r="E914" s="64" t="s">
        <v>472</v>
      </c>
      <c r="F914" s="290">
        <v>2</v>
      </c>
      <c r="G914" s="336" t="s">
        <v>515</v>
      </c>
      <c r="H914" s="272"/>
      <c r="J914" s="343" t="s">
        <v>542</v>
      </c>
      <c r="K914" s="418"/>
      <c r="L914"/>
    </row>
    <row r="915" spans="1:13" ht="31.5">
      <c r="A915" s="64" t="s">
        <v>457</v>
      </c>
      <c r="B915" s="290">
        <v>0.5</v>
      </c>
      <c r="C915" s="336" t="s">
        <v>491</v>
      </c>
      <c r="D915" s="272"/>
      <c r="E915" s="64" t="s">
        <v>473</v>
      </c>
      <c r="F915" s="290">
        <v>2</v>
      </c>
      <c r="G915" s="336" t="s">
        <v>515</v>
      </c>
      <c r="H915" s="271"/>
      <c r="J915" s="343" t="s">
        <v>570</v>
      </c>
      <c r="K915" s="91"/>
      <c r="L915"/>
    </row>
    <row r="916" spans="1:13" ht="15.75">
      <c r="A916" s="64" t="s">
        <v>486</v>
      </c>
      <c r="B916" s="290">
        <v>0.2</v>
      </c>
      <c r="C916" s="336" t="s">
        <v>491</v>
      </c>
      <c r="D916" s="272"/>
      <c r="E916" s="373" t="s">
        <v>481</v>
      </c>
      <c r="F916" s="290">
        <v>0</v>
      </c>
      <c r="G916" s="336" t="s">
        <v>67</v>
      </c>
      <c r="H916" s="271"/>
      <c r="J916" s="342" t="s">
        <v>572</v>
      </c>
      <c r="K916" s="91"/>
      <c r="L916"/>
    </row>
    <row r="917" spans="1:13" ht="30" customHeight="1">
      <c r="A917" s="300"/>
      <c r="B917" s="301"/>
      <c r="C917" s="336"/>
      <c r="D917" s="246"/>
      <c r="E917" s="64" t="s">
        <v>1169</v>
      </c>
      <c r="F917" s="290">
        <v>5.3</v>
      </c>
      <c r="G917" s="336" t="s">
        <v>498</v>
      </c>
      <c r="H917" s="271"/>
      <c r="J917" s="343" t="s">
        <v>578</v>
      </c>
      <c r="K917" s="418"/>
      <c r="L917"/>
    </row>
    <row r="918" spans="1:13" ht="15" customHeight="1">
      <c r="A918" s="2"/>
      <c r="B918" s="337"/>
      <c r="C918" s="337"/>
      <c r="D918" s="246"/>
      <c r="E918" s="64" t="s">
        <v>492</v>
      </c>
      <c r="F918" s="290">
        <v>1</v>
      </c>
      <c r="G918" s="336" t="s">
        <v>67</v>
      </c>
      <c r="H918" s="271"/>
      <c r="J918" s="343" t="s">
        <v>585</v>
      </c>
      <c r="K918" s="418"/>
      <c r="L918"/>
    </row>
    <row r="919" spans="1:13" ht="15.75">
      <c r="A919" s="2"/>
      <c r="B919" s="290"/>
      <c r="C919" s="336"/>
      <c r="D919" s="246"/>
      <c r="E919" s="64" t="s">
        <v>484</v>
      </c>
      <c r="F919" s="290">
        <v>0</v>
      </c>
      <c r="G919" s="336" t="s">
        <v>499</v>
      </c>
      <c r="H919" s="271"/>
      <c r="J919" s="343" t="s">
        <v>1166</v>
      </c>
      <c r="K919" s="418"/>
      <c r="L919"/>
    </row>
    <row r="920" spans="1:13" ht="30" customHeight="1" thickBot="1">
      <c r="A920" s="2"/>
      <c r="B920" s="290"/>
      <c r="C920" s="336"/>
      <c r="D920" s="246"/>
      <c r="E920" s="64" t="s">
        <v>511</v>
      </c>
      <c r="F920" s="290">
        <v>0</v>
      </c>
      <c r="G920" s="336" t="s">
        <v>493</v>
      </c>
      <c r="H920" s="271"/>
      <c r="I920" s="419" t="s">
        <v>443</v>
      </c>
      <c r="J920"/>
      <c r="K920"/>
      <c r="L920"/>
    </row>
    <row r="921" spans="1:13" ht="15" customHeight="1" thickBot="1">
      <c r="A921" s="64"/>
      <c r="B921" s="290"/>
      <c r="C921" s="336"/>
      <c r="D921" s="246"/>
      <c r="E921" s="64"/>
      <c r="F921" s="290"/>
      <c r="G921" s="336"/>
      <c r="H921" s="114"/>
      <c r="I921" s="429">
        <f xml:space="preserve"> (F924 / 23)</f>
        <v>0.82608695652173914</v>
      </c>
      <c r="J921"/>
      <c r="K921"/>
      <c r="L921"/>
    </row>
    <row r="922" spans="1:13">
      <c r="A922" s="300"/>
      <c r="B922" s="290"/>
      <c r="C922" s="336"/>
      <c r="D922" s="246"/>
      <c r="E922" s="64"/>
      <c r="F922" s="290"/>
      <c r="G922" s="336"/>
      <c r="H922" s="114"/>
      <c r="J922"/>
      <c r="K922"/>
      <c r="L922"/>
    </row>
    <row r="923" spans="1:13" ht="15.75" thickBot="1">
      <c r="A923" s="374"/>
      <c r="B923" s="291"/>
      <c r="C923" s="338"/>
      <c r="D923" s="375"/>
      <c r="E923" s="185"/>
      <c r="F923" s="291"/>
      <c r="G923" s="338"/>
      <c r="H923" s="102"/>
      <c r="I923" s="298" t="s">
        <v>54</v>
      </c>
      <c r="J923"/>
      <c r="K923"/>
      <c r="L923"/>
    </row>
    <row r="924" spans="1:13" ht="21.75" thickBot="1">
      <c r="A924" s="270" t="s">
        <v>467</v>
      </c>
      <c r="B924" s="428">
        <f>SUM(B907:B923)</f>
        <v>5.0000000000000009</v>
      </c>
      <c r="C924" s="273" t="s">
        <v>466</v>
      </c>
      <c r="D924" s="295" t="s">
        <v>1094</v>
      </c>
      <c r="E924" s="270" t="s">
        <v>467</v>
      </c>
      <c r="F924" s="428">
        <f>SUM(F907:F923)</f>
        <v>19</v>
      </c>
      <c r="G924" s="273" t="s">
        <v>466</v>
      </c>
      <c r="H924" s="295" t="s">
        <v>1092</v>
      </c>
      <c r="I924" s="296">
        <f>24 - (B924+F924)</f>
        <v>0</v>
      </c>
      <c r="J924"/>
      <c r="K924"/>
      <c r="L924"/>
    </row>
    <row r="925" spans="1:13" ht="15.75" thickBot="1">
      <c r="A925" s="241"/>
      <c r="B925" s="241"/>
      <c r="C925" s="241"/>
      <c r="D925" s="241"/>
      <c r="E925" s="241"/>
      <c r="F925" s="241"/>
      <c r="G925" s="241"/>
      <c r="H925" s="241"/>
      <c r="I925" s="241"/>
      <c r="J925" s="241"/>
      <c r="K925" s="241"/>
      <c r="L925" s="241"/>
      <c r="M925" s="241"/>
    </row>
    <row r="926" spans="1:13" ht="24" thickBot="1">
      <c r="A926" s="445">
        <v>45684</v>
      </c>
      <c r="B926" s="446"/>
      <c r="C926" s="446"/>
      <c r="D926" s="446"/>
      <c r="E926" s="446"/>
      <c r="F926" s="446"/>
      <c r="G926" s="446"/>
      <c r="H926" s="447"/>
      <c r="I926" s="427">
        <f>I927/260</f>
        <v>0.71153846153846156</v>
      </c>
      <c r="J926"/>
      <c r="K926"/>
      <c r="L926"/>
    </row>
    <row r="927" spans="1:13" ht="19.5" thickBot="1">
      <c r="A927" s="448" t="s">
        <v>407</v>
      </c>
      <c r="B927" s="449"/>
      <c r="C927" s="449"/>
      <c r="D927" s="450"/>
      <c r="E927" s="451" t="s">
        <v>408</v>
      </c>
      <c r="F927" s="452"/>
      <c r="G927" s="452"/>
      <c r="H927" s="453"/>
      <c r="I927" s="75">
        <f>SUM(B929:B942,D929:D942,F929:F942,H929:H942)</f>
        <v>185</v>
      </c>
      <c r="J927" s="243" t="s">
        <v>580</v>
      </c>
      <c r="K927"/>
      <c r="L927"/>
    </row>
    <row r="928" spans="1:13" ht="16.5" thickBot="1">
      <c r="A928" s="234" t="s">
        <v>0</v>
      </c>
      <c r="B928" s="235" t="s">
        <v>77</v>
      </c>
      <c r="C928" s="235" t="s">
        <v>1</v>
      </c>
      <c r="D928" s="236" t="s">
        <v>77</v>
      </c>
      <c r="E928" s="231" t="s">
        <v>71</v>
      </c>
      <c r="F928" s="229" t="s">
        <v>77</v>
      </c>
      <c r="G928" s="229" t="s">
        <v>87</v>
      </c>
      <c r="H928" s="230" t="s">
        <v>77</v>
      </c>
      <c r="J928" s="342" t="s">
        <v>543</v>
      </c>
      <c r="K928" s="418"/>
      <c r="L928"/>
    </row>
    <row r="929" spans="1:16" ht="16.5" thickBot="1">
      <c r="A929" s="40" t="s">
        <v>510</v>
      </c>
      <c r="B929" s="41">
        <v>4</v>
      </c>
      <c r="C929" s="41" t="s">
        <v>420</v>
      </c>
      <c r="D929" s="237">
        <v>3</v>
      </c>
      <c r="E929" s="334" t="s">
        <v>531</v>
      </c>
      <c r="F929" s="335">
        <v>3</v>
      </c>
      <c r="G929" s="41" t="s">
        <v>3</v>
      </c>
      <c r="H929" s="113">
        <v>3</v>
      </c>
      <c r="J929" s="342" t="s">
        <v>544</v>
      </c>
      <c r="K929" s="91"/>
      <c r="L929"/>
    </row>
    <row r="930" spans="1:16" ht="15.75">
      <c r="A930" s="2" t="s">
        <v>410</v>
      </c>
      <c r="B930" s="337">
        <v>4</v>
      </c>
      <c r="C930" s="337" t="s">
        <v>421</v>
      </c>
      <c r="D930" s="238">
        <v>3</v>
      </c>
      <c r="E930" s="233" t="s">
        <v>8</v>
      </c>
      <c r="F930" s="336">
        <v>4</v>
      </c>
      <c r="G930" s="337" t="s">
        <v>4</v>
      </c>
      <c r="H930" s="114">
        <v>3</v>
      </c>
      <c r="J930" s="342" t="s">
        <v>545</v>
      </c>
      <c r="K930" s="91"/>
      <c r="L930"/>
    </row>
    <row r="931" spans="1:16" ht="31.5">
      <c r="A931" s="2" t="s">
        <v>115</v>
      </c>
      <c r="B931" s="337">
        <v>5</v>
      </c>
      <c r="C931" s="337" t="s">
        <v>423</v>
      </c>
      <c r="D931" s="238">
        <v>3</v>
      </c>
      <c r="E931" s="334" t="s">
        <v>9</v>
      </c>
      <c r="F931" s="336">
        <v>4</v>
      </c>
      <c r="G931" s="337" t="s">
        <v>5</v>
      </c>
      <c r="H931" s="114">
        <v>3</v>
      </c>
      <c r="J931" s="343" t="s">
        <v>546</v>
      </c>
      <c r="K931" s="91"/>
      <c r="L931"/>
    </row>
    <row r="932" spans="1:16" ht="30" customHeight="1">
      <c r="A932" s="2" t="s">
        <v>413</v>
      </c>
      <c r="B932" s="337">
        <v>4</v>
      </c>
      <c r="C932" s="337" t="s">
        <v>2</v>
      </c>
      <c r="D932" s="238">
        <v>2</v>
      </c>
      <c r="E932" s="334" t="s">
        <v>495</v>
      </c>
      <c r="F932" s="336">
        <v>4</v>
      </c>
      <c r="G932" s="337" t="s">
        <v>6</v>
      </c>
      <c r="H932" s="114">
        <v>3</v>
      </c>
      <c r="J932" s="342" t="s">
        <v>547</v>
      </c>
      <c r="K932" s="91"/>
      <c r="L932"/>
    </row>
    <row r="933" spans="1:16" ht="15" customHeight="1">
      <c r="A933" s="2" t="s">
        <v>422</v>
      </c>
      <c r="B933" s="337">
        <v>3</v>
      </c>
      <c r="C933" s="337" t="s">
        <v>424</v>
      </c>
      <c r="D933" s="238">
        <v>2</v>
      </c>
      <c r="E933" s="334" t="s">
        <v>414</v>
      </c>
      <c r="F933" s="336">
        <v>4</v>
      </c>
      <c r="G933" s="337" t="s">
        <v>429</v>
      </c>
      <c r="H933" s="114">
        <v>4</v>
      </c>
      <c r="J933" s="342" t="s">
        <v>579</v>
      </c>
      <c r="K933" s="91"/>
      <c r="L933"/>
    </row>
    <row r="934" spans="1:16" ht="15.75">
      <c r="A934" s="2" t="s">
        <v>73</v>
      </c>
      <c r="B934" s="337">
        <v>4</v>
      </c>
      <c r="C934" s="337" t="s">
        <v>428</v>
      </c>
      <c r="D934" s="238">
        <v>2</v>
      </c>
      <c r="E934" s="334" t="s">
        <v>415</v>
      </c>
      <c r="F934" s="336">
        <v>4</v>
      </c>
      <c r="G934" s="337" t="s">
        <v>7</v>
      </c>
      <c r="H934" s="114">
        <v>4</v>
      </c>
      <c r="J934" s="342" t="s">
        <v>1088</v>
      </c>
      <c r="K934" s="418"/>
      <c r="L934"/>
    </row>
    <row r="935" spans="1:16" ht="30" customHeight="1">
      <c r="A935" s="2" t="s">
        <v>411</v>
      </c>
      <c r="B935" s="337">
        <v>4</v>
      </c>
      <c r="C935" s="337" t="s">
        <v>244</v>
      </c>
      <c r="D935" s="238">
        <v>3</v>
      </c>
      <c r="E935" s="334" t="s">
        <v>416</v>
      </c>
      <c r="F935" s="336">
        <v>3</v>
      </c>
      <c r="G935" s="337" t="s">
        <v>430</v>
      </c>
      <c r="H935" s="114">
        <v>4</v>
      </c>
      <c r="J935" s="342" t="s">
        <v>1089</v>
      </c>
      <c r="K935" s="91"/>
      <c r="L935"/>
    </row>
    <row r="936" spans="1:16" ht="15" customHeight="1">
      <c r="A936" s="2" t="s">
        <v>532</v>
      </c>
      <c r="B936" s="337">
        <v>4</v>
      </c>
      <c r="C936" s="337" t="s">
        <v>474</v>
      </c>
      <c r="D936" s="238">
        <v>3</v>
      </c>
      <c r="E936" s="334" t="s">
        <v>417</v>
      </c>
      <c r="F936" s="336">
        <v>3</v>
      </c>
      <c r="G936" s="337" t="s">
        <v>431</v>
      </c>
      <c r="H936" s="114">
        <v>4</v>
      </c>
      <c r="J936" s="342" t="s">
        <v>1168</v>
      </c>
      <c r="K936" s="91"/>
      <c r="L936"/>
    </row>
    <row r="937" spans="1:16">
      <c r="A937" s="2" t="s">
        <v>75</v>
      </c>
      <c r="B937" s="337">
        <v>4</v>
      </c>
      <c r="C937" s="337" t="s">
        <v>1157</v>
      </c>
      <c r="D937" s="238">
        <v>4</v>
      </c>
      <c r="E937" s="2" t="s">
        <v>72</v>
      </c>
      <c r="F937" s="336">
        <v>4</v>
      </c>
      <c r="G937" s="337" t="s">
        <v>432</v>
      </c>
      <c r="H937" s="114">
        <v>4</v>
      </c>
      <c r="J937" s="346" t="s">
        <v>12</v>
      </c>
      <c r="K937"/>
      <c r="L937"/>
    </row>
    <row r="938" spans="1:16" ht="45" customHeight="1">
      <c r="A938" s="2" t="s">
        <v>409</v>
      </c>
      <c r="B938" s="337">
        <v>5</v>
      </c>
      <c r="C938" s="337" t="s">
        <v>426</v>
      </c>
      <c r="D938" s="238">
        <v>4</v>
      </c>
      <c r="E938" s="334" t="s">
        <v>100</v>
      </c>
      <c r="F938" s="336">
        <v>5</v>
      </c>
      <c r="G938" s="337" t="s">
        <v>433</v>
      </c>
      <c r="H938" s="114">
        <v>4</v>
      </c>
      <c r="J938" s="346" t="s">
        <v>76</v>
      </c>
      <c r="K938"/>
      <c r="L938"/>
    </row>
    <row r="939" spans="1:16" ht="30">
      <c r="A939" s="2" t="s">
        <v>412</v>
      </c>
      <c r="B939" s="43">
        <v>4</v>
      </c>
      <c r="C939" s="337" t="s">
        <v>427</v>
      </c>
      <c r="D939" s="238">
        <v>3</v>
      </c>
      <c r="E939" s="2" t="s">
        <v>14</v>
      </c>
      <c r="F939" s="336">
        <v>5</v>
      </c>
      <c r="G939" s="337" t="s">
        <v>471</v>
      </c>
      <c r="H939" s="114">
        <v>2</v>
      </c>
      <c r="J939" s="346" t="s">
        <v>13</v>
      </c>
      <c r="K939"/>
      <c r="L939"/>
    </row>
    <row r="940" spans="1:16" ht="15.75" thickBot="1">
      <c r="A940" s="300" t="s">
        <v>418</v>
      </c>
      <c r="B940" s="43">
        <v>3</v>
      </c>
      <c r="C940" s="337" t="s">
        <v>1156</v>
      </c>
      <c r="D940" s="239">
        <v>3</v>
      </c>
      <c r="E940" s="250" t="s">
        <v>419</v>
      </c>
      <c r="F940" s="336">
        <v>2</v>
      </c>
      <c r="G940" s="337" t="s">
        <v>434</v>
      </c>
      <c r="H940" s="232">
        <v>1</v>
      </c>
      <c r="J940" s="347" t="s">
        <v>74</v>
      </c>
      <c r="K940"/>
      <c r="L940"/>
    </row>
    <row r="941" spans="1:16" ht="15.75" thickBot="1">
      <c r="A941" s="2" t="s">
        <v>436</v>
      </c>
      <c r="B941" s="43">
        <v>4</v>
      </c>
      <c r="C941" s="301" t="s">
        <v>439</v>
      </c>
      <c r="D941" s="239">
        <v>4</v>
      </c>
      <c r="E941" s="334"/>
      <c r="F941" s="232" t="s">
        <v>88</v>
      </c>
      <c r="G941" s="337"/>
      <c r="H941" s="232" t="s">
        <v>88</v>
      </c>
      <c r="J941" s="348" t="s">
        <v>91</v>
      </c>
      <c r="K941"/>
      <c r="L941"/>
    </row>
    <row r="942" spans="1:16" ht="15.75" thickBot="1">
      <c r="A942" s="3" t="s">
        <v>438</v>
      </c>
      <c r="B942" s="44">
        <v>5</v>
      </c>
      <c r="C942" s="4" t="s">
        <v>437</v>
      </c>
      <c r="D942" s="232">
        <v>5</v>
      </c>
      <c r="E942" s="251"/>
      <c r="F942" s="44" t="s">
        <v>88</v>
      </c>
      <c r="G942" s="4"/>
      <c r="H942" s="232" t="s">
        <v>88</v>
      </c>
      <c r="K942" s="76"/>
      <c r="N942" s="242"/>
      <c r="O942" s="174"/>
      <c r="P942" s="174"/>
    </row>
    <row r="943" spans="1:16" ht="15.75" thickBot="1">
      <c r="A943"/>
      <c r="B943"/>
      <c r="C943"/>
      <c r="D943"/>
      <c r="E943"/>
      <c r="F943"/>
      <c r="G943"/>
      <c r="H943"/>
      <c r="J943"/>
      <c r="K943"/>
      <c r="L943"/>
    </row>
    <row r="944" spans="1:16" ht="19.5" thickBot="1">
      <c r="A944" s="454" t="s">
        <v>441</v>
      </c>
      <c r="B944" s="455"/>
      <c r="C944" s="455"/>
      <c r="D944" s="455"/>
      <c r="E944" s="455"/>
      <c r="F944" s="455"/>
      <c r="G944" s="455"/>
      <c r="H944" s="456"/>
      <c r="J944"/>
      <c r="K944"/>
      <c r="L944"/>
    </row>
    <row r="945" spans="1:12" ht="19.5" thickBot="1">
      <c r="A945" s="457" t="s">
        <v>442</v>
      </c>
      <c r="B945" s="458"/>
      <c r="C945" s="458"/>
      <c r="D945" s="459"/>
      <c r="E945" s="460" t="s">
        <v>443</v>
      </c>
      <c r="F945" s="461"/>
      <c r="G945" s="461"/>
      <c r="H945" s="462"/>
      <c r="J945" s="243" t="s">
        <v>580</v>
      </c>
      <c r="K945"/>
      <c r="L945"/>
    </row>
    <row r="946" spans="1:12" ht="15.75">
      <c r="A946" s="263" t="s">
        <v>442</v>
      </c>
      <c r="B946" s="264" t="s">
        <v>494</v>
      </c>
      <c r="C946" s="264" t="s">
        <v>462</v>
      </c>
      <c r="D946" s="265" t="s">
        <v>463</v>
      </c>
      <c r="E946" s="370" t="s">
        <v>456</v>
      </c>
      <c r="F946" s="371" t="s">
        <v>494</v>
      </c>
      <c r="G946" s="371" t="s">
        <v>462</v>
      </c>
      <c r="H946" s="372" t="s">
        <v>463</v>
      </c>
      <c r="J946" s="342" t="s">
        <v>1167</v>
      </c>
      <c r="K946" s="91"/>
      <c r="L946"/>
    </row>
    <row r="947" spans="1:12" ht="30" customHeight="1">
      <c r="A947" s="64" t="s">
        <v>469</v>
      </c>
      <c r="B947" s="290">
        <v>0.5</v>
      </c>
      <c r="C947" s="336" t="s">
        <v>485</v>
      </c>
      <c r="D947" s="272"/>
      <c r="E947" s="64" t="s">
        <v>500</v>
      </c>
      <c r="F947" s="290">
        <v>3.5</v>
      </c>
      <c r="G947" s="336" t="s">
        <v>514</v>
      </c>
      <c r="H947" s="271"/>
      <c r="J947" s="342" t="s">
        <v>534</v>
      </c>
      <c r="K947" s="91"/>
      <c r="L947"/>
    </row>
    <row r="948" spans="1:12" ht="15" customHeight="1">
      <c r="A948" s="64" t="s">
        <v>453</v>
      </c>
      <c r="B948" s="290">
        <v>2</v>
      </c>
      <c r="C948" s="336" t="s">
        <v>468</v>
      </c>
      <c r="D948" s="271"/>
      <c r="E948" s="64" t="s">
        <v>1093</v>
      </c>
      <c r="F948" s="290">
        <v>0.5</v>
      </c>
      <c r="G948" s="336" t="s">
        <v>514</v>
      </c>
      <c r="H948" s="271"/>
      <c r="J948" s="342" t="s">
        <v>576</v>
      </c>
      <c r="K948" s="418"/>
      <c r="L948"/>
    </row>
    <row r="949" spans="1:12" ht="30">
      <c r="A949" s="2" t="s">
        <v>1159</v>
      </c>
      <c r="B949" s="290">
        <v>0.3</v>
      </c>
      <c r="C949" s="336" t="s">
        <v>487</v>
      </c>
      <c r="D949" s="272"/>
      <c r="E949" s="64" t="s">
        <v>533</v>
      </c>
      <c r="F949" s="290">
        <v>0</v>
      </c>
      <c r="G949" s="336" t="s">
        <v>496</v>
      </c>
      <c r="H949" s="271"/>
      <c r="J949" s="342" t="s">
        <v>536</v>
      </c>
      <c r="K949" s="418"/>
      <c r="L949"/>
    </row>
    <row r="950" spans="1:12" ht="30" customHeight="1">
      <c r="A950" s="64" t="s">
        <v>476</v>
      </c>
      <c r="B950" s="290">
        <v>0.2</v>
      </c>
      <c r="C950" s="336" t="s">
        <v>488</v>
      </c>
      <c r="D950" s="272"/>
      <c r="E950" s="64" t="s">
        <v>460</v>
      </c>
      <c r="F950" s="290">
        <v>0</v>
      </c>
      <c r="G950" s="336" t="s">
        <v>465</v>
      </c>
      <c r="H950" s="272"/>
      <c r="J950" s="342" t="s">
        <v>577</v>
      </c>
      <c r="K950" s="91"/>
      <c r="L950"/>
    </row>
    <row r="951" spans="1:12" ht="15" customHeight="1">
      <c r="A951" s="64" t="s">
        <v>454</v>
      </c>
      <c r="B951" s="290">
        <v>0.2</v>
      </c>
      <c r="C951" s="336" t="s">
        <v>489</v>
      </c>
      <c r="D951" s="271"/>
      <c r="E951" s="64" t="s">
        <v>479</v>
      </c>
      <c r="F951" s="290">
        <v>0</v>
      </c>
      <c r="G951" s="336" t="s">
        <v>464</v>
      </c>
      <c r="H951" s="272"/>
      <c r="J951" s="342" t="s">
        <v>538</v>
      </c>
      <c r="K951" s="91"/>
      <c r="L951"/>
    </row>
    <row r="952" spans="1:12" ht="15.75">
      <c r="A952" s="64" t="s">
        <v>1158</v>
      </c>
      <c r="B952" s="290">
        <v>0.2</v>
      </c>
      <c r="C952" s="336" t="s">
        <v>490</v>
      </c>
      <c r="D952" s="272"/>
      <c r="E952" s="64" t="s">
        <v>480</v>
      </c>
      <c r="F952" s="290">
        <v>0</v>
      </c>
      <c r="G952" s="336" t="s">
        <v>497</v>
      </c>
      <c r="H952" s="272"/>
      <c r="J952" s="342" t="s">
        <v>540</v>
      </c>
      <c r="K952" s="91"/>
      <c r="L952"/>
    </row>
    <row r="953" spans="1:12" ht="45" customHeight="1">
      <c r="A953" s="64" t="s">
        <v>458</v>
      </c>
      <c r="B953" s="290">
        <v>0.2</v>
      </c>
      <c r="C953" s="336" t="s">
        <v>512</v>
      </c>
      <c r="D953" s="272"/>
      <c r="E953" s="64" t="s">
        <v>461</v>
      </c>
      <c r="F953" s="290">
        <v>0.5</v>
      </c>
      <c r="G953" s="336" t="s">
        <v>67</v>
      </c>
      <c r="H953" s="271"/>
      <c r="J953" s="342" t="s">
        <v>541</v>
      </c>
      <c r="K953" s="418"/>
      <c r="L953"/>
    </row>
    <row r="954" spans="1:12" ht="31.5">
      <c r="A954" s="64" t="s">
        <v>455</v>
      </c>
      <c r="B954" s="290">
        <v>0.2</v>
      </c>
      <c r="C954" s="336" t="s">
        <v>513</v>
      </c>
      <c r="D954" s="272"/>
      <c r="E954" s="64" t="s">
        <v>472</v>
      </c>
      <c r="F954" s="290">
        <v>2</v>
      </c>
      <c r="G954" s="336" t="s">
        <v>515</v>
      </c>
      <c r="H954" s="272"/>
      <c r="J954" s="343" t="s">
        <v>542</v>
      </c>
      <c r="K954" s="418"/>
      <c r="L954"/>
    </row>
    <row r="955" spans="1:12" ht="45" customHeight="1">
      <c r="A955" s="64" t="s">
        <v>457</v>
      </c>
      <c r="B955" s="290">
        <v>1.5</v>
      </c>
      <c r="C955" s="336" t="s">
        <v>491</v>
      </c>
      <c r="D955" s="272"/>
      <c r="E955" s="64" t="s">
        <v>473</v>
      </c>
      <c r="F955" s="290">
        <v>2</v>
      </c>
      <c r="G955" s="336" t="s">
        <v>515</v>
      </c>
      <c r="H955" s="271"/>
      <c r="J955" s="343" t="s">
        <v>570</v>
      </c>
      <c r="K955" s="91"/>
      <c r="L955"/>
    </row>
    <row r="956" spans="1:12" ht="15.75">
      <c r="A956" s="64" t="s">
        <v>486</v>
      </c>
      <c r="B956" s="290">
        <v>0.2</v>
      </c>
      <c r="C956" s="336" t="s">
        <v>491</v>
      </c>
      <c r="D956" s="272"/>
      <c r="E956" s="373" t="s">
        <v>481</v>
      </c>
      <c r="F956" s="290">
        <v>0</v>
      </c>
      <c r="G956" s="336" t="s">
        <v>67</v>
      </c>
      <c r="H956" s="271"/>
      <c r="J956" s="342" t="s">
        <v>572</v>
      </c>
      <c r="K956" s="91"/>
      <c r="L956"/>
    </row>
    <row r="957" spans="1:12" ht="31.5">
      <c r="A957" s="300"/>
      <c r="B957" s="301"/>
      <c r="C957" s="336"/>
      <c r="D957" s="246"/>
      <c r="E957" s="64" t="s">
        <v>1169</v>
      </c>
      <c r="F957" s="290">
        <v>7</v>
      </c>
      <c r="G957" s="336" t="s">
        <v>498</v>
      </c>
      <c r="H957" s="271"/>
      <c r="J957" s="343" t="s">
        <v>578</v>
      </c>
      <c r="K957" s="418"/>
      <c r="L957"/>
    </row>
    <row r="958" spans="1:12" ht="15.75">
      <c r="A958" s="2"/>
      <c r="B958" s="337"/>
      <c r="C958" s="337"/>
      <c r="D958" s="246"/>
      <c r="E958" s="64" t="s">
        <v>492</v>
      </c>
      <c r="F958" s="290">
        <v>3</v>
      </c>
      <c r="G958" s="336" t="s">
        <v>67</v>
      </c>
      <c r="H958" s="271"/>
      <c r="J958" s="343" t="s">
        <v>585</v>
      </c>
      <c r="K958" s="418"/>
      <c r="L958"/>
    </row>
    <row r="959" spans="1:12" ht="15.75">
      <c r="A959" s="2"/>
      <c r="B959" s="290"/>
      <c r="C959" s="336"/>
      <c r="D959" s="246"/>
      <c r="E959" s="64" t="s">
        <v>484</v>
      </c>
      <c r="F959" s="290">
        <v>0</v>
      </c>
      <c r="G959" s="336" t="s">
        <v>499</v>
      </c>
      <c r="H959" s="271"/>
      <c r="J959" s="343" t="s">
        <v>1166</v>
      </c>
      <c r="K959" s="418"/>
      <c r="L959"/>
    </row>
    <row r="960" spans="1:12" ht="16.5" thickBot="1">
      <c r="A960" s="2"/>
      <c r="B960" s="290"/>
      <c r="C960" s="336"/>
      <c r="D960" s="246"/>
      <c r="E960" s="64" t="s">
        <v>511</v>
      </c>
      <c r="F960" s="290">
        <v>0</v>
      </c>
      <c r="G960" s="336" t="s">
        <v>493</v>
      </c>
      <c r="H960" s="271"/>
      <c r="I960" s="419" t="s">
        <v>443</v>
      </c>
      <c r="J960"/>
      <c r="K960"/>
      <c r="L960"/>
    </row>
    <row r="961" spans="1:13" ht="16.5" thickBot="1">
      <c r="A961" s="64"/>
      <c r="B961" s="290"/>
      <c r="C961" s="336"/>
      <c r="D961" s="246"/>
      <c r="E961" s="64"/>
      <c r="F961" s="290"/>
      <c r="G961" s="336"/>
      <c r="H961" s="114"/>
      <c r="I961" s="429">
        <f xml:space="preserve"> (F964 / 23)</f>
        <v>0.80434782608695654</v>
      </c>
      <c r="J961"/>
      <c r="K961"/>
      <c r="L961"/>
    </row>
    <row r="962" spans="1:13" ht="30" customHeight="1">
      <c r="A962" s="300"/>
      <c r="B962" s="290"/>
      <c r="C962" s="336"/>
      <c r="D962" s="246"/>
      <c r="E962" s="64"/>
      <c r="F962" s="290"/>
      <c r="G962" s="336"/>
      <c r="H962" s="114"/>
      <c r="J962"/>
      <c r="K962"/>
      <c r="L962"/>
    </row>
    <row r="963" spans="1:13" ht="15" customHeight="1" thickBot="1">
      <c r="A963" s="374"/>
      <c r="B963" s="291"/>
      <c r="C963" s="338"/>
      <c r="D963" s="375"/>
      <c r="E963" s="185"/>
      <c r="F963" s="291"/>
      <c r="G963" s="338"/>
      <c r="H963" s="102"/>
      <c r="I963" s="298" t="s">
        <v>54</v>
      </c>
      <c r="J963"/>
      <c r="K963"/>
      <c r="L963"/>
    </row>
    <row r="964" spans="1:13" ht="21.75" thickBot="1">
      <c r="A964" s="270" t="s">
        <v>467</v>
      </c>
      <c r="B964" s="428">
        <f>SUM(B947:B963)</f>
        <v>5.5000000000000009</v>
      </c>
      <c r="C964" s="273" t="s">
        <v>466</v>
      </c>
      <c r="D964" s="295" t="s">
        <v>1094</v>
      </c>
      <c r="E964" s="270" t="s">
        <v>467</v>
      </c>
      <c r="F964" s="428">
        <f>SUM(F947:F963)</f>
        <v>18.5</v>
      </c>
      <c r="G964" s="273" t="s">
        <v>466</v>
      </c>
      <c r="H964" s="295" t="s">
        <v>1092</v>
      </c>
      <c r="I964" s="296">
        <f>24 - (B964+F964)</f>
        <v>0</v>
      </c>
      <c r="J964"/>
      <c r="K964"/>
      <c r="L964"/>
    </row>
    <row r="965" spans="1:13" ht="30" customHeight="1">
      <c r="A965" s="241"/>
      <c r="B965" s="241"/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</row>
    <row r="966" spans="1:13" ht="15" customHeight="1"/>
    <row r="968" spans="1:13" ht="45" customHeight="1"/>
    <row r="970" spans="1:13" ht="45" customHeight="1"/>
    <row r="977" ht="30" customHeight="1"/>
    <row r="978" ht="15" customHeight="1"/>
    <row r="980" ht="30" customHeight="1"/>
    <row r="981" ht="15" customHeight="1"/>
    <row r="983" ht="45" customHeight="1"/>
    <row r="985" ht="45" customHeight="1"/>
    <row r="992" ht="30" customHeight="1"/>
    <row r="993" ht="15" customHeight="1"/>
    <row r="995" ht="30" customHeight="1"/>
    <row r="996" ht="15" customHeight="1"/>
    <row r="998" ht="45" customHeight="1"/>
    <row r="1000" ht="45" customHeight="1"/>
    <row r="1007" ht="30" customHeight="1"/>
    <row r="1008" ht="15" customHeight="1"/>
    <row r="1011" ht="15" customHeight="1"/>
    <row r="1013" ht="45" customHeight="1"/>
    <row r="1015" ht="45" customHeight="1"/>
    <row r="1022" ht="30" customHeight="1"/>
    <row r="1023" ht="15" customHeight="1"/>
    <row r="1025" ht="30" customHeight="1"/>
    <row r="1026" ht="15" customHeight="1"/>
    <row r="1030" ht="45" customHeight="1"/>
    <row r="1037" ht="30" customHeight="1"/>
    <row r="1038" ht="15" customHeight="1"/>
    <row r="1040" ht="30" customHeight="1"/>
    <row r="1041" ht="15" customHeight="1"/>
    <row r="1045" ht="45" customHeight="1"/>
    <row r="1052" ht="30" customHeight="1"/>
    <row r="1053" ht="15" customHeight="1"/>
    <row r="1055" ht="30" customHeight="1"/>
    <row r="1056" ht="15" customHeight="1"/>
    <row r="1058" ht="45" customHeight="1"/>
    <row r="1060" ht="45" customHeight="1"/>
    <row r="1067" ht="30" customHeight="1"/>
    <row r="1068" ht="15" customHeight="1"/>
    <row r="1070" ht="30" customHeight="1"/>
    <row r="1071" ht="15" customHeight="1"/>
    <row r="1073" ht="45" customHeight="1"/>
    <row r="1075" ht="45" customHeight="1"/>
    <row r="1082" ht="30" customHeight="1"/>
    <row r="1083" ht="15" customHeight="1"/>
    <row r="1085" ht="30" customHeight="1"/>
    <row r="1086" ht="15" customHeight="1"/>
    <row r="1088" ht="45" customHeight="1"/>
    <row r="1090" ht="45" customHeight="1"/>
    <row r="1098" ht="30" customHeight="1"/>
    <row r="1100" ht="30" customHeight="1"/>
    <row r="1103" ht="45.75" customHeight="1"/>
    <row r="1105" ht="45.75" customHeight="1"/>
    <row r="1113" ht="30" customHeight="1"/>
    <row r="1115" ht="30" customHeight="1"/>
    <row r="1118" ht="45.75" customHeight="1"/>
    <row r="1120" ht="45.75" customHeight="1"/>
    <row r="1130" ht="30" customHeight="1"/>
    <row r="1133" ht="45.75" customHeight="1"/>
    <row r="1135" ht="45.75" customHeight="1"/>
    <row r="1143" ht="30" customHeight="1"/>
    <row r="1145" ht="30" customHeight="1"/>
    <row r="1148" ht="45.75" customHeight="1"/>
    <row r="1150" ht="45.75" customHeight="1"/>
    <row r="1158" ht="30" customHeight="1"/>
    <row r="1160" ht="30" customHeight="1"/>
    <row r="1165" ht="45.75" customHeight="1"/>
    <row r="1173" ht="30" customHeight="1"/>
    <row r="1175" ht="30" customHeight="1"/>
    <row r="1178" ht="45.75" customHeight="1"/>
    <row r="1188" ht="30" customHeight="1"/>
    <row r="1190" ht="30" customHeight="1"/>
    <row r="1193" ht="45.75" customHeight="1"/>
    <row r="1195" ht="45.75" customHeight="1"/>
    <row r="1203" ht="30" customHeight="1"/>
    <row r="1205" ht="30" customHeight="1"/>
    <row r="1208" ht="45.75" customHeight="1"/>
    <row r="1210" ht="45.75" customHeight="1"/>
    <row r="1218" ht="30" customHeight="1"/>
    <row r="1220" ht="30" customHeight="1"/>
    <row r="1223" ht="45.75" customHeight="1"/>
    <row r="1225" ht="45.75" customHeight="1"/>
    <row r="1233" ht="30" customHeight="1"/>
    <row r="1235" ht="30" customHeight="1"/>
    <row r="1238" ht="45.75" customHeight="1"/>
    <row r="1240" ht="45.75" customHeight="1"/>
    <row r="1248" ht="30" customHeight="1"/>
    <row r="1250" ht="30" customHeight="1"/>
    <row r="1253" ht="45.75" customHeight="1"/>
    <row r="1255" ht="45.75" customHeight="1"/>
    <row r="1263" ht="30" customHeight="1"/>
    <row r="1265" ht="30" customHeight="1"/>
    <row r="1268" ht="45.75" customHeight="1"/>
    <row r="1270" ht="45.75" customHeight="1"/>
    <row r="1278" ht="30" customHeight="1"/>
    <row r="1280" ht="30" customHeight="1"/>
    <row r="1283" ht="45.75" customHeight="1"/>
    <row r="1285" ht="45.75" customHeight="1"/>
    <row r="1293" ht="30" customHeight="1"/>
    <row r="1295" ht="30" customHeight="1"/>
    <row r="1300" ht="45.75" customHeight="1"/>
    <row r="1308" ht="30" customHeight="1"/>
    <row r="1310" ht="30" customHeight="1"/>
    <row r="1313" ht="45.75" customHeight="1"/>
    <row r="1323" ht="30" customHeight="1"/>
    <row r="1325" ht="30" customHeight="1"/>
    <row r="1328" ht="45.75" customHeight="1"/>
    <row r="1330" ht="45.75" customHeight="1"/>
    <row r="1338" ht="30" customHeight="1"/>
    <row r="1340" ht="30" customHeight="1"/>
    <row r="1343" ht="45.75" customHeight="1"/>
    <row r="1345" ht="45.75" customHeight="1"/>
    <row r="1353" ht="30" customHeight="1"/>
    <row r="1355" ht="30" customHeight="1"/>
    <row r="1358" ht="45.75" customHeight="1"/>
    <row r="1360" ht="45.75" customHeight="1"/>
    <row r="1368" ht="30" customHeight="1"/>
    <row r="1370" ht="30" customHeight="1"/>
    <row r="1373" ht="45.75" customHeight="1"/>
    <row r="1375" ht="45.75" customHeight="1"/>
    <row r="1383" ht="30" customHeight="1"/>
    <row r="1385" ht="30" customHeight="1"/>
    <row r="1388" ht="45.75" customHeight="1"/>
    <row r="1390" ht="45.75" customHeight="1"/>
    <row r="1398" ht="30" customHeight="1"/>
    <row r="1400" ht="30" customHeight="1"/>
    <row r="1402" ht="30" customHeight="1"/>
    <row r="1403" ht="45.75" customHeight="1"/>
    <row r="1405" ht="45.75" customHeight="1"/>
    <row r="1413" ht="30" customHeight="1"/>
    <row r="1415" ht="30" customHeight="1"/>
    <row r="1417" ht="30" customHeight="1"/>
    <row r="1420" ht="45.75" customHeight="1"/>
    <row r="1428" ht="30" customHeight="1"/>
    <row r="1430" ht="30" customHeight="1"/>
    <row r="1432" ht="30" customHeight="1"/>
    <row r="1433" ht="45.75" customHeight="1"/>
    <row r="1443" ht="30" customHeight="1"/>
    <row r="1445" ht="30" customHeight="1"/>
    <row r="1447" ht="30" customHeight="1"/>
    <row r="1448" ht="45.75" customHeight="1"/>
    <row r="1450" ht="45.75" customHeight="1"/>
    <row r="1464" ht="43.5" customHeight="1"/>
    <row r="1509" ht="55.5" customHeight="1"/>
    <row r="1539" ht="48.75" customHeight="1"/>
    <row r="1691" ht="16.5" customHeight="1"/>
    <row r="1693" ht="16.5" customHeight="1"/>
    <row r="1695" ht="16.5" customHeight="1"/>
    <row r="1719" ht="41.25" customHeight="1"/>
    <row r="1749" ht="53.25" customHeight="1"/>
    <row r="1764" ht="47.25" customHeight="1"/>
    <row r="1814" ht="17.25" customHeight="1"/>
    <row r="1816" ht="20.25" customHeight="1"/>
    <row r="1883" ht="25.5" customHeight="1"/>
    <row r="1884" ht="25.5" customHeight="1"/>
    <row r="3696" ht="27" customHeight="1"/>
    <row r="3697" ht="24.75" customHeight="1"/>
    <row r="3699" ht="33.75" customHeight="1"/>
    <row r="3899" ht="30.75" customHeight="1"/>
    <row r="3900" ht="33.75" customHeight="1"/>
    <row r="3901" ht="31.5" customHeight="1"/>
    <row r="3902" ht="27.75" customHeight="1"/>
    <row r="3903" ht="30" customHeight="1"/>
    <row r="3904" ht="30" customHeight="1"/>
    <row r="3905" ht="30" customHeight="1"/>
    <row r="3906" ht="30" customHeight="1"/>
    <row r="3907" ht="30" customHeight="1"/>
    <row r="3908" ht="30" customHeight="1"/>
    <row r="3909" ht="30" customHeight="1"/>
    <row r="3910" ht="30" customHeight="1"/>
    <row r="3911" ht="30" customHeight="1"/>
    <row r="3912" ht="30" customHeight="1"/>
    <row r="3913" ht="30" customHeight="1"/>
    <row r="3914" ht="30" customHeight="1"/>
    <row r="3915" ht="30" customHeight="1"/>
    <row r="3916" ht="30" customHeight="1"/>
    <row r="3917" ht="36" customHeight="1"/>
    <row r="3920" ht="33.75" customHeight="1"/>
    <row r="3926" ht="18.75" customHeight="1"/>
    <row r="3927" ht="33" customHeight="1"/>
    <row r="3928" ht="18.75" customHeight="1"/>
    <row r="3929" ht="18.75" customHeight="1"/>
    <row r="3930" ht="33" customHeight="1"/>
    <row r="3932" ht="49.5" customHeight="1"/>
    <row r="3935" ht="36" customHeight="1"/>
    <row r="3936" ht="33" customHeight="1"/>
    <row r="3939" ht="33" customHeight="1"/>
    <row r="3940" ht="36.75" customHeight="1"/>
    <row r="3941" ht="38.25" customHeight="1"/>
    <row r="3944" ht="48" customHeight="1"/>
    <row r="3945" ht="39.75" customHeight="1"/>
    <row r="3948" ht="33.75" customHeight="1"/>
    <row r="3949" ht="33" customHeight="1"/>
    <row r="3950" ht="18.75" customHeight="1"/>
    <row r="3951" ht="33" customHeight="1"/>
    <row r="3954" ht="49.5" customHeight="1"/>
    <row r="3955" ht="54.75" customHeight="1"/>
    <row r="3956" ht="39" customHeight="1"/>
    <row r="3958" ht="34.5" customHeight="1"/>
    <row r="3959" ht="66" customHeight="1"/>
    <row r="3960" ht="56.25" customHeight="1"/>
    <row r="3961" ht="56.25" customHeight="1"/>
    <row r="3966" ht="22.5" customHeight="1"/>
    <row r="3967" ht="22.5" customHeight="1"/>
    <row r="3968" ht="22.5" customHeight="1"/>
    <row r="3969" ht="22.5" customHeight="1"/>
    <row r="3970" ht="22.5" customHeight="1"/>
    <row r="3971" ht="30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4" ht="29.25" customHeight="1"/>
    <row r="3991" spans="1:14" ht="33.75" customHeight="1"/>
    <row r="3993" spans="1:14" ht="33.75" customHeight="1"/>
    <row r="3994" spans="1:14" ht="34.5" customHeight="1"/>
    <row r="3995" spans="1:14" s="247" customFormat="1">
      <c r="A3995" s="1"/>
      <c r="B3995" s="1"/>
      <c r="C3995" s="1"/>
      <c r="D3995" s="1"/>
      <c r="E3995" s="7"/>
      <c r="F3995" s="7"/>
      <c r="G3995" s="7"/>
      <c r="H3995" s="7"/>
      <c r="I3995"/>
      <c r="J3995" s="7"/>
      <c r="K3995" s="7"/>
      <c r="L3995" s="7"/>
      <c r="M3995"/>
      <c r="N3995" s="241"/>
    </row>
    <row r="3996" spans="1:14" ht="47.25" customHeight="1"/>
    <row r="3999" spans="1:14" ht="41.25" customHeight="1"/>
    <row r="4000" spans="1:14" ht="34.5" customHeight="1"/>
    <row r="4003" ht="33.75" customHeight="1"/>
    <row r="4004" ht="42" customHeight="1"/>
    <row r="4005" ht="36" customHeight="1"/>
    <row r="4008" ht="36" customHeight="1"/>
    <row r="4009" ht="36" customHeight="1"/>
    <row r="4012" ht="36.75" customHeight="1"/>
    <row r="4013" ht="30.75" customHeight="1"/>
    <row r="4015" ht="28.5" customHeight="1"/>
    <row r="4018" ht="42" customHeight="1"/>
    <row r="4019" ht="48.75" customHeight="1"/>
    <row r="4020" ht="35.25" customHeight="1"/>
    <row r="4022" ht="37.5" customHeight="1"/>
    <row r="4023" ht="67.5" customHeight="1"/>
    <row r="4024" ht="48.75" customHeight="1"/>
    <row r="4025" ht="41.25" customHeight="1"/>
    <row r="4044" ht="22.5" customHeight="1"/>
    <row r="4072" ht="41.25" customHeight="1"/>
    <row r="4158" ht="22.5" customHeight="1"/>
    <row r="4159" ht="22.5" customHeight="1"/>
    <row r="4160" ht="22.5" customHeight="1"/>
    <row r="4161" ht="22.5" customHeight="1"/>
    <row r="4162" ht="22.5" customHeight="1"/>
    <row r="4163" ht="30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5" ht="29.25" customHeight="1"/>
    <row r="4233" ht="25.5" customHeight="1"/>
    <row r="4250" ht="33" customHeight="1"/>
    <row r="4273" ht="29.25" customHeight="1"/>
  </sheetData>
  <mergeCells count="147">
    <mergeCell ref="A846:H846"/>
    <mergeCell ref="A847:D847"/>
    <mergeCell ref="E847:H847"/>
    <mergeCell ref="A646:H646"/>
    <mergeCell ref="A647:D647"/>
    <mergeCell ref="E647:H647"/>
    <mergeCell ref="A664:H664"/>
    <mergeCell ref="A665:D665"/>
    <mergeCell ref="E665:H665"/>
    <mergeCell ref="A766:H766"/>
    <mergeCell ref="A767:D767"/>
    <mergeCell ref="E767:H767"/>
    <mergeCell ref="A686:H686"/>
    <mergeCell ref="A687:D687"/>
    <mergeCell ref="E687:H687"/>
    <mergeCell ref="A704:H704"/>
    <mergeCell ref="A705:D705"/>
    <mergeCell ref="E705:H705"/>
    <mergeCell ref="A264:H264"/>
    <mergeCell ref="A265:D265"/>
    <mergeCell ref="E265:H265"/>
    <mergeCell ref="A304:H304"/>
    <mergeCell ref="A305:D305"/>
    <mergeCell ref="E305:H305"/>
    <mergeCell ref="A624:H624"/>
    <mergeCell ref="A625:D625"/>
    <mergeCell ref="E625:H625"/>
    <mergeCell ref="A424:H424"/>
    <mergeCell ref="A425:D425"/>
    <mergeCell ref="E425:H425"/>
    <mergeCell ref="A464:H464"/>
    <mergeCell ref="A465:D465"/>
    <mergeCell ref="E465:H465"/>
    <mergeCell ref="A486:H486"/>
    <mergeCell ref="A487:D487"/>
    <mergeCell ref="E487:H487"/>
    <mergeCell ref="A504:H504"/>
    <mergeCell ref="A505:D505"/>
    <mergeCell ref="E505:H505"/>
    <mergeCell ref="A526:H526"/>
    <mergeCell ref="A527:D527"/>
    <mergeCell ref="E527:H527"/>
    <mergeCell ref="A166:H166"/>
    <mergeCell ref="A167:D167"/>
    <mergeCell ref="E167:H167"/>
    <mergeCell ref="A184:H184"/>
    <mergeCell ref="A185:D185"/>
    <mergeCell ref="E185:H185"/>
    <mergeCell ref="A86:H86"/>
    <mergeCell ref="A87:D87"/>
    <mergeCell ref="E87:H87"/>
    <mergeCell ref="A104:H104"/>
    <mergeCell ref="A105:D105"/>
    <mergeCell ref="E105:H105"/>
    <mergeCell ref="A144:H144"/>
    <mergeCell ref="A145:D145"/>
    <mergeCell ref="E145:H145"/>
    <mergeCell ref="H2:K2"/>
    <mergeCell ref="B2:D2"/>
    <mergeCell ref="F2:G2"/>
    <mergeCell ref="E25:H25"/>
    <mergeCell ref="A25:D25"/>
    <mergeCell ref="A24:H24"/>
    <mergeCell ref="E7:H7"/>
    <mergeCell ref="A7:D7"/>
    <mergeCell ref="A6:H6"/>
    <mergeCell ref="A46:H46"/>
    <mergeCell ref="A47:D47"/>
    <mergeCell ref="E47:H47"/>
    <mergeCell ref="A64:H64"/>
    <mergeCell ref="A65:D65"/>
    <mergeCell ref="E65:H65"/>
    <mergeCell ref="A126:H126"/>
    <mergeCell ref="A127:D127"/>
    <mergeCell ref="E127:H127"/>
    <mergeCell ref="A366:H366"/>
    <mergeCell ref="A367:D367"/>
    <mergeCell ref="E367:H367"/>
    <mergeCell ref="A384:H384"/>
    <mergeCell ref="A385:D385"/>
    <mergeCell ref="E385:H385"/>
    <mergeCell ref="A206:H206"/>
    <mergeCell ref="A207:D207"/>
    <mergeCell ref="E207:H207"/>
    <mergeCell ref="A224:H224"/>
    <mergeCell ref="A225:D225"/>
    <mergeCell ref="E225:H225"/>
    <mergeCell ref="A286:H286"/>
    <mergeCell ref="A287:D287"/>
    <mergeCell ref="E287:H287"/>
    <mergeCell ref="A326:H326"/>
    <mergeCell ref="A327:D327"/>
    <mergeCell ref="E327:H327"/>
    <mergeCell ref="A344:H344"/>
    <mergeCell ref="A345:D345"/>
    <mergeCell ref="E345:H345"/>
    <mergeCell ref="A246:H246"/>
    <mergeCell ref="A247:D247"/>
    <mergeCell ref="E247:H247"/>
    <mergeCell ref="A824:H824"/>
    <mergeCell ref="A825:D825"/>
    <mergeCell ref="E825:H825"/>
    <mergeCell ref="A784:H784"/>
    <mergeCell ref="A785:D785"/>
    <mergeCell ref="E785:H785"/>
    <mergeCell ref="A406:H406"/>
    <mergeCell ref="A407:D407"/>
    <mergeCell ref="E407:H407"/>
    <mergeCell ref="A544:H544"/>
    <mergeCell ref="A545:D545"/>
    <mergeCell ref="E545:H545"/>
    <mergeCell ref="A446:H446"/>
    <mergeCell ref="A447:D447"/>
    <mergeCell ref="E447:H447"/>
    <mergeCell ref="A566:H566"/>
    <mergeCell ref="A567:D567"/>
    <mergeCell ref="E567:H567"/>
    <mergeCell ref="A584:H584"/>
    <mergeCell ref="A585:D585"/>
    <mergeCell ref="E585:H585"/>
    <mergeCell ref="A606:H606"/>
    <mergeCell ref="A607:D607"/>
    <mergeCell ref="E607:H607"/>
    <mergeCell ref="A726:H726"/>
    <mergeCell ref="A727:D727"/>
    <mergeCell ref="E727:H727"/>
    <mergeCell ref="A744:H744"/>
    <mergeCell ref="A745:D745"/>
    <mergeCell ref="E745:H745"/>
    <mergeCell ref="A806:H806"/>
    <mergeCell ref="A807:D807"/>
    <mergeCell ref="E807:H807"/>
    <mergeCell ref="A926:H926"/>
    <mergeCell ref="A927:D927"/>
    <mergeCell ref="E927:H927"/>
    <mergeCell ref="A944:H944"/>
    <mergeCell ref="A945:D945"/>
    <mergeCell ref="E945:H945"/>
    <mergeCell ref="A864:H864"/>
    <mergeCell ref="A865:D865"/>
    <mergeCell ref="E865:H865"/>
    <mergeCell ref="A886:H886"/>
    <mergeCell ref="A887:D887"/>
    <mergeCell ref="E887:H887"/>
    <mergeCell ref="A904:H904"/>
    <mergeCell ref="A905:D905"/>
    <mergeCell ref="E905:H905"/>
  </mergeCells>
  <conditionalFormatting sqref="B2:D2">
    <cfRule type="dataBar" priority="339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{8EE9018C-409D-43DA-BD4D-34D4BDE7031B}</x14:id>
        </ext>
      </extLst>
    </cfRule>
  </conditionalFormatting>
  <conditionalFormatting sqref="B9:B22 D9:D22 H9:H22 F9:F22">
    <cfRule type="cellIs" dxfId="143" priority="186" operator="between">
      <formula>2</formula>
      <formula>2</formula>
    </cfRule>
    <cfRule type="cellIs" dxfId="142" priority="187" operator="between">
      <formula>5</formula>
      <formula>5</formula>
    </cfRule>
    <cfRule type="cellIs" dxfId="141" priority="188" operator="between">
      <formula>4</formula>
      <formula>4</formula>
    </cfRule>
    <cfRule type="cellIs" dxfId="140" priority="189" operator="between">
      <formula>3</formula>
      <formula>3</formula>
    </cfRule>
    <cfRule type="cellIs" dxfId="139" priority="190" operator="between">
      <formula>1</formula>
      <formula>1</formula>
    </cfRule>
    <cfRule type="cellIs" dxfId="138" priority="191" operator="between">
      <formula>0</formula>
      <formula>0</formula>
    </cfRule>
  </conditionalFormatting>
  <conditionalFormatting sqref="F27:F43">
    <cfRule type="colorScale" priority="185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39:B43 B27:B36">
    <cfRule type="colorScale" priority="192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49:B62 D49:D62 H49:H62 F49:F62">
    <cfRule type="cellIs" dxfId="137" priority="178" operator="between">
      <formula>2</formula>
      <formula>2</formula>
    </cfRule>
    <cfRule type="cellIs" dxfId="136" priority="179" operator="between">
      <formula>5</formula>
      <formula>5</formula>
    </cfRule>
    <cfRule type="cellIs" dxfId="135" priority="180" operator="between">
      <formula>4</formula>
      <formula>4</formula>
    </cfRule>
    <cfRule type="cellIs" dxfId="134" priority="181" operator="between">
      <formula>3</formula>
      <formula>3</formula>
    </cfRule>
    <cfRule type="cellIs" dxfId="133" priority="182" operator="between">
      <formula>1</formula>
      <formula>1</formula>
    </cfRule>
    <cfRule type="cellIs" dxfId="132" priority="183" operator="between">
      <formula>0</formula>
      <formula>0</formula>
    </cfRule>
  </conditionalFormatting>
  <conditionalFormatting sqref="F67:F83">
    <cfRule type="colorScale" priority="177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79:B83 B67:B76">
    <cfRule type="colorScale" priority="184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89:B102 D89:D102 H89:H102 F89:F102">
    <cfRule type="cellIs" dxfId="131" priority="170" operator="between">
      <formula>2</formula>
      <formula>2</formula>
    </cfRule>
    <cfRule type="cellIs" dxfId="130" priority="171" operator="between">
      <formula>5</formula>
      <formula>5</formula>
    </cfRule>
    <cfRule type="cellIs" dxfId="129" priority="172" operator="between">
      <formula>4</formula>
      <formula>4</formula>
    </cfRule>
    <cfRule type="cellIs" dxfId="128" priority="173" operator="between">
      <formula>3</formula>
      <formula>3</formula>
    </cfRule>
    <cfRule type="cellIs" dxfId="127" priority="174" operator="between">
      <formula>1</formula>
      <formula>1</formula>
    </cfRule>
    <cfRule type="cellIs" dxfId="126" priority="175" operator="between">
      <formula>0</formula>
      <formula>0</formula>
    </cfRule>
  </conditionalFormatting>
  <conditionalFormatting sqref="F107:F123">
    <cfRule type="colorScale" priority="169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119:B123 B107:B116">
    <cfRule type="colorScale" priority="176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129:B142 D129:D142 H129:H142 F129:F142">
    <cfRule type="cellIs" dxfId="125" priority="162" operator="between">
      <formula>2</formula>
      <formula>2</formula>
    </cfRule>
    <cfRule type="cellIs" dxfId="124" priority="163" operator="between">
      <formula>5</formula>
      <formula>5</formula>
    </cfRule>
    <cfRule type="cellIs" dxfId="123" priority="164" operator="between">
      <formula>4</formula>
      <formula>4</formula>
    </cfRule>
    <cfRule type="cellIs" dxfId="122" priority="165" operator="between">
      <formula>3</formula>
      <formula>3</formula>
    </cfRule>
    <cfRule type="cellIs" dxfId="121" priority="166" operator="between">
      <formula>1</formula>
      <formula>1</formula>
    </cfRule>
    <cfRule type="cellIs" dxfId="120" priority="167" operator="between">
      <formula>0</formula>
      <formula>0</formula>
    </cfRule>
  </conditionalFormatting>
  <conditionalFormatting sqref="F147:F163">
    <cfRule type="colorScale" priority="161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159:B163 B147:B156">
    <cfRule type="colorScale" priority="168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169:B182 D169:D182 H169:H182 F169:F182">
    <cfRule type="cellIs" dxfId="119" priority="154" operator="between">
      <formula>2</formula>
      <formula>2</formula>
    </cfRule>
    <cfRule type="cellIs" dxfId="118" priority="155" operator="between">
      <formula>5</formula>
      <formula>5</formula>
    </cfRule>
    <cfRule type="cellIs" dxfId="117" priority="156" operator="between">
      <formula>4</formula>
      <formula>4</formula>
    </cfRule>
    <cfRule type="cellIs" dxfId="116" priority="157" operator="between">
      <formula>3</formula>
      <formula>3</formula>
    </cfRule>
    <cfRule type="cellIs" dxfId="115" priority="158" operator="between">
      <formula>1</formula>
      <formula>1</formula>
    </cfRule>
    <cfRule type="cellIs" dxfId="114" priority="159" operator="between">
      <formula>0</formula>
      <formula>0</formula>
    </cfRule>
  </conditionalFormatting>
  <conditionalFormatting sqref="F187:F203">
    <cfRule type="colorScale" priority="153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199:B203 B187:B196">
    <cfRule type="colorScale" priority="160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209:B222 D209:D222 H209:H222 F209:F222">
    <cfRule type="cellIs" dxfId="113" priority="146" operator="between">
      <formula>2</formula>
      <formula>2</formula>
    </cfRule>
    <cfRule type="cellIs" dxfId="112" priority="147" operator="between">
      <formula>5</formula>
      <formula>5</formula>
    </cfRule>
    <cfRule type="cellIs" dxfId="111" priority="148" operator="between">
      <formula>4</formula>
      <formula>4</formula>
    </cfRule>
    <cfRule type="cellIs" dxfId="110" priority="149" operator="between">
      <formula>3</formula>
      <formula>3</formula>
    </cfRule>
    <cfRule type="cellIs" dxfId="109" priority="150" operator="between">
      <formula>1</formula>
      <formula>1</formula>
    </cfRule>
    <cfRule type="cellIs" dxfId="108" priority="151" operator="between">
      <formula>0</formula>
      <formula>0</formula>
    </cfRule>
  </conditionalFormatting>
  <conditionalFormatting sqref="F227:F243">
    <cfRule type="colorScale" priority="145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239:B243 B227:B236">
    <cfRule type="colorScale" priority="152">
      <colorScale>
        <cfvo type="num" val="0"/>
        <cfvo type="num" val="0.7"/>
        <cfvo type="num" val="1"/>
        <color rgb="FF00FF00"/>
        <color rgb="FFFFEB84"/>
        <color rgb="FFFF8585"/>
      </colorScale>
    </cfRule>
  </conditionalFormatting>
  <conditionalFormatting sqref="B249:B262 D249:D262 H249:H262 F249:F262">
    <cfRule type="cellIs" dxfId="107" priority="138" operator="between">
      <formula>2</formula>
      <formula>2</formula>
    </cfRule>
    <cfRule type="cellIs" dxfId="106" priority="139" operator="between">
      <formula>5</formula>
      <formula>5</formula>
    </cfRule>
    <cfRule type="cellIs" dxfId="105" priority="140" operator="between">
      <formula>4</formula>
      <formula>4</formula>
    </cfRule>
    <cfRule type="cellIs" dxfId="104" priority="141" operator="between">
      <formula>3</formula>
      <formula>3</formula>
    </cfRule>
    <cfRule type="cellIs" dxfId="103" priority="142" operator="between">
      <formula>1</formula>
      <formula>1</formula>
    </cfRule>
    <cfRule type="cellIs" dxfId="102" priority="143" operator="between">
      <formula>0</formula>
      <formula>0</formula>
    </cfRule>
  </conditionalFormatting>
  <conditionalFormatting sqref="F267:F283">
    <cfRule type="colorScale" priority="137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279:B283 B267:B276">
    <cfRule type="colorScale" priority="144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289:B302 D289:D302 H289:H302 F289:F302">
    <cfRule type="cellIs" dxfId="101" priority="130" operator="between">
      <formula>2</formula>
      <formula>2</formula>
    </cfRule>
    <cfRule type="cellIs" dxfId="100" priority="131" operator="between">
      <formula>5</formula>
      <formula>5</formula>
    </cfRule>
    <cfRule type="cellIs" dxfId="99" priority="132" operator="between">
      <formula>4</formula>
      <formula>4</formula>
    </cfRule>
    <cfRule type="cellIs" dxfId="98" priority="133" operator="between">
      <formula>3</formula>
      <formula>3</formula>
    </cfRule>
    <cfRule type="cellIs" dxfId="97" priority="134" operator="between">
      <formula>1</formula>
      <formula>1</formula>
    </cfRule>
    <cfRule type="cellIs" dxfId="96" priority="135" operator="between">
      <formula>0</formula>
      <formula>0</formula>
    </cfRule>
  </conditionalFormatting>
  <conditionalFormatting sqref="F307:F323">
    <cfRule type="colorScale" priority="129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319:B323 B307:B316">
    <cfRule type="colorScale" priority="136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329:B342 D329:D342 H329:H342 F329:F342">
    <cfRule type="cellIs" dxfId="95" priority="122" operator="between">
      <formula>2</formula>
      <formula>2</formula>
    </cfRule>
    <cfRule type="cellIs" dxfId="94" priority="123" operator="between">
      <formula>5</formula>
      <formula>5</formula>
    </cfRule>
    <cfRule type="cellIs" dxfId="93" priority="124" operator="between">
      <formula>4</formula>
      <formula>4</formula>
    </cfRule>
    <cfRule type="cellIs" dxfId="92" priority="125" operator="between">
      <formula>3</formula>
      <formula>3</formula>
    </cfRule>
    <cfRule type="cellIs" dxfId="91" priority="126" operator="between">
      <formula>1</formula>
      <formula>1</formula>
    </cfRule>
    <cfRule type="cellIs" dxfId="90" priority="127" operator="between">
      <formula>0</formula>
      <formula>0</formula>
    </cfRule>
  </conditionalFormatting>
  <conditionalFormatting sqref="F347:F363">
    <cfRule type="colorScale" priority="121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359:B363 B347:B356">
    <cfRule type="colorScale" priority="128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369:B382 D369:D382 H369:H382 F369:F382">
    <cfRule type="cellIs" dxfId="89" priority="114" operator="between">
      <formula>2</formula>
      <formula>2</formula>
    </cfRule>
    <cfRule type="cellIs" dxfId="88" priority="115" operator="between">
      <formula>5</formula>
      <formula>5</formula>
    </cfRule>
    <cfRule type="cellIs" dxfId="87" priority="116" operator="between">
      <formula>4</formula>
      <formula>4</formula>
    </cfRule>
    <cfRule type="cellIs" dxfId="86" priority="117" operator="between">
      <formula>3</formula>
      <formula>3</formula>
    </cfRule>
    <cfRule type="cellIs" dxfId="85" priority="118" operator="between">
      <formula>1</formula>
      <formula>1</formula>
    </cfRule>
    <cfRule type="cellIs" dxfId="84" priority="119" operator="between">
      <formula>0</formula>
      <formula>0</formula>
    </cfRule>
  </conditionalFormatting>
  <conditionalFormatting sqref="F387:F403">
    <cfRule type="colorScale" priority="113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399:B403 B387:B396">
    <cfRule type="colorScale" priority="120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409:B422 D409:D422 H409:H422 F409:F422">
    <cfRule type="cellIs" dxfId="83" priority="106" operator="between">
      <formula>2</formula>
      <formula>2</formula>
    </cfRule>
    <cfRule type="cellIs" dxfId="82" priority="107" operator="between">
      <formula>5</formula>
      <formula>5</formula>
    </cfRule>
    <cfRule type="cellIs" dxfId="81" priority="108" operator="between">
      <formula>4</formula>
      <formula>4</formula>
    </cfRule>
    <cfRule type="cellIs" dxfId="80" priority="109" operator="between">
      <formula>3</formula>
      <formula>3</formula>
    </cfRule>
    <cfRule type="cellIs" dxfId="79" priority="110" operator="between">
      <formula>1</formula>
      <formula>1</formula>
    </cfRule>
    <cfRule type="cellIs" dxfId="78" priority="111" operator="between">
      <formula>0</formula>
      <formula>0</formula>
    </cfRule>
  </conditionalFormatting>
  <conditionalFormatting sqref="F427:F443">
    <cfRule type="colorScale" priority="105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439:B443 B427:B436">
    <cfRule type="colorScale" priority="112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449:B462 D449:D462 H449:H462 F449:F462">
    <cfRule type="cellIs" dxfId="77" priority="98" operator="between">
      <formula>2</formula>
      <formula>2</formula>
    </cfRule>
    <cfRule type="cellIs" dxfId="76" priority="99" operator="between">
      <formula>5</formula>
      <formula>5</formula>
    </cfRule>
    <cfRule type="cellIs" dxfId="75" priority="100" operator="between">
      <formula>4</formula>
      <formula>4</formula>
    </cfRule>
    <cfRule type="cellIs" dxfId="74" priority="101" operator="between">
      <formula>3</formula>
      <formula>3</formula>
    </cfRule>
    <cfRule type="cellIs" dxfId="73" priority="102" operator="between">
      <formula>1</formula>
      <formula>1</formula>
    </cfRule>
    <cfRule type="cellIs" dxfId="72" priority="103" operator="between">
      <formula>0</formula>
      <formula>0</formula>
    </cfRule>
  </conditionalFormatting>
  <conditionalFormatting sqref="F467:F483">
    <cfRule type="colorScale" priority="97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479:B483 B467:B476">
    <cfRule type="colorScale" priority="104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489:B502 D489:D502 H489:H502 F489:F502">
    <cfRule type="cellIs" dxfId="71" priority="90" operator="between">
      <formula>2</formula>
      <formula>2</formula>
    </cfRule>
    <cfRule type="cellIs" dxfId="70" priority="91" operator="between">
      <formula>5</formula>
      <formula>5</formula>
    </cfRule>
    <cfRule type="cellIs" dxfId="69" priority="92" operator="between">
      <formula>4</formula>
      <formula>4</formula>
    </cfRule>
    <cfRule type="cellIs" dxfId="68" priority="93" operator="between">
      <formula>3</formula>
      <formula>3</formula>
    </cfRule>
    <cfRule type="cellIs" dxfId="67" priority="94" operator="between">
      <formula>1</formula>
      <formula>1</formula>
    </cfRule>
    <cfRule type="cellIs" dxfId="66" priority="95" operator="between">
      <formula>0</formula>
      <formula>0</formula>
    </cfRule>
  </conditionalFormatting>
  <conditionalFormatting sqref="F507:F523">
    <cfRule type="colorScale" priority="89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519:B523 B507:B516">
    <cfRule type="colorScale" priority="96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529:B542 D529:D542 H529:H542 F529:F542">
    <cfRule type="cellIs" dxfId="65" priority="82" operator="between">
      <formula>2</formula>
      <formula>2</formula>
    </cfRule>
    <cfRule type="cellIs" dxfId="64" priority="83" operator="between">
      <formula>5</formula>
      <formula>5</formula>
    </cfRule>
    <cfRule type="cellIs" dxfId="63" priority="84" operator="between">
      <formula>4</formula>
      <formula>4</formula>
    </cfRule>
    <cfRule type="cellIs" dxfId="62" priority="85" operator="between">
      <formula>3</formula>
      <formula>3</formula>
    </cfRule>
    <cfRule type="cellIs" dxfId="61" priority="86" operator="between">
      <formula>1</formula>
      <formula>1</formula>
    </cfRule>
    <cfRule type="cellIs" dxfId="60" priority="87" operator="between">
      <formula>0</formula>
      <formula>0</formula>
    </cfRule>
  </conditionalFormatting>
  <conditionalFormatting sqref="F547:F563">
    <cfRule type="colorScale" priority="81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559:B563 B547:B556">
    <cfRule type="colorScale" priority="88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569:B582 D569:D582 H569:H582 F569:F582">
    <cfRule type="cellIs" dxfId="59" priority="74" operator="between">
      <formula>2</formula>
      <formula>2</formula>
    </cfRule>
    <cfRule type="cellIs" dxfId="58" priority="75" operator="between">
      <formula>5</formula>
      <formula>5</formula>
    </cfRule>
    <cfRule type="cellIs" dxfId="57" priority="76" operator="between">
      <formula>4</formula>
      <formula>4</formula>
    </cfRule>
    <cfRule type="cellIs" dxfId="56" priority="77" operator="between">
      <formula>3</formula>
      <formula>3</formula>
    </cfRule>
    <cfRule type="cellIs" dxfId="55" priority="78" operator="between">
      <formula>1</formula>
      <formula>1</formula>
    </cfRule>
    <cfRule type="cellIs" dxfId="54" priority="79" operator="between">
      <formula>0</formula>
      <formula>0</formula>
    </cfRule>
  </conditionalFormatting>
  <conditionalFormatting sqref="F587:F603">
    <cfRule type="colorScale" priority="73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599:B603 B587:B596">
    <cfRule type="colorScale" priority="80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609:B622 D609:D622 H609:H622 F609:F622">
    <cfRule type="cellIs" dxfId="53" priority="66" operator="between">
      <formula>2</formula>
      <formula>2</formula>
    </cfRule>
    <cfRule type="cellIs" dxfId="52" priority="67" operator="between">
      <formula>5</formula>
      <formula>5</formula>
    </cfRule>
    <cfRule type="cellIs" dxfId="51" priority="68" operator="between">
      <formula>4</formula>
      <formula>4</formula>
    </cfRule>
    <cfRule type="cellIs" dxfId="50" priority="69" operator="between">
      <formula>3</formula>
      <formula>3</formula>
    </cfRule>
    <cfRule type="cellIs" dxfId="49" priority="70" operator="between">
      <formula>1</formula>
      <formula>1</formula>
    </cfRule>
    <cfRule type="cellIs" dxfId="48" priority="71" operator="between">
      <formula>0</formula>
      <formula>0</formula>
    </cfRule>
  </conditionalFormatting>
  <conditionalFormatting sqref="F627:F643">
    <cfRule type="colorScale" priority="65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639:B643 B627:B636">
    <cfRule type="colorScale" priority="72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649:B662 D649:D662 H649:H662 F649:F662">
    <cfRule type="cellIs" dxfId="47" priority="58" operator="between">
      <formula>2</formula>
      <formula>2</formula>
    </cfRule>
    <cfRule type="cellIs" dxfId="46" priority="59" operator="between">
      <formula>5</formula>
      <formula>5</formula>
    </cfRule>
    <cfRule type="cellIs" dxfId="45" priority="60" operator="between">
      <formula>4</formula>
      <formula>4</formula>
    </cfRule>
    <cfRule type="cellIs" dxfId="44" priority="61" operator="between">
      <formula>3</formula>
      <formula>3</formula>
    </cfRule>
    <cfRule type="cellIs" dxfId="43" priority="62" operator="between">
      <formula>1</formula>
      <formula>1</formula>
    </cfRule>
    <cfRule type="cellIs" dxfId="42" priority="63" operator="between">
      <formula>0</formula>
      <formula>0</formula>
    </cfRule>
  </conditionalFormatting>
  <conditionalFormatting sqref="F667:F683">
    <cfRule type="colorScale" priority="57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679:B683 B667:B676">
    <cfRule type="colorScale" priority="64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689:B702 D689:D702 H689:H702 F689:F702">
    <cfRule type="cellIs" dxfId="41" priority="50" operator="between">
      <formula>2</formula>
      <formula>2</formula>
    </cfRule>
    <cfRule type="cellIs" dxfId="40" priority="51" operator="between">
      <formula>5</formula>
      <formula>5</formula>
    </cfRule>
    <cfRule type="cellIs" dxfId="39" priority="52" operator="between">
      <formula>4</formula>
      <formula>4</formula>
    </cfRule>
    <cfRule type="cellIs" dxfId="38" priority="53" operator="between">
      <formula>3</formula>
      <formula>3</formula>
    </cfRule>
    <cfRule type="cellIs" dxfId="37" priority="54" operator="between">
      <formula>1</formula>
      <formula>1</formula>
    </cfRule>
    <cfRule type="cellIs" dxfId="36" priority="55" operator="between">
      <formula>0</formula>
      <formula>0</formula>
    </cfRule>
  </conditionalFormatting>
  <conditionalFormatting sqref="F707:F723">
    <cfRule type="colorScale" priority="49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719:B723 B707:B716">
    <cfRule type="colorScale" priority="56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729:B742 D729:D742 H729:H742 F729:F742">
    <cfRule type="cellIs" dxfId="35" priority="42" operator="between">
      <formula>2</formula>
      <formula>2</formula>
    </cfRule>
    <cfRule type="cellIs" dxfId="34" priority="43" operator="between">
      <formula>5</formula>
      <formula>5</formula>
    </cfRule>
    <cfRule type="cellIs" dxfId="33" priority="44" operator="between">
      <formula>4</formula>
      <formula>4</formula>
    </cfRule>
    <cfRule type="cellIs" dxfId="32" priority="45" operator="between">
      <formula>3</formula>
      <formula>3</formula>
    </cfRule>
    <cfRule type="cellIs" dxfId="31" priority="46" operator="between">
      <formula>1</formula>
      <formula>1</formula>
    </cfRule>
    <cfRule type="cellIs" dxfId="30" priority="47" operator="between">
      <formula>0</formula>
      <formula>0</formula>
    </cfRule>
  </conditionalFormatting>
  <conditionalFormatting sqref="F747:F763">
    <cfRule type="colorScale" priority="41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759:B763 B747:B756">
    <cfRule type="colorScale" priority="48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769:B782 D769:D782 H769:H782 F769:F782">
    <cfRule type="cellIs" dxfId="29" priority="34" operator="between">
      <formula>2</formula>
      <formula>2</formula>
    </cfRule>
    <cfRule type="cellIs" dxfId="28" priority="35" operator="between">
      <formula>5</formula>
      <formula>5</formula>
    </cfRule>
    <cfRule type="cellIs" dxfId="27" priority="36" operator="between">
      <formula>4</formula>
      <formula>4</formula>
    </cfRule>
    <cfRule type="cellIs" dxfId="26" priority="37" operator="between">
      <formula>3</formula>
      <formula>3</formula>
    </cfRule>
    <cfRule type="cellIs" dxfId="25" priority="38" operator="between">
      <formula>1</formula>
      <formula>1</formula>
    </cfRule>
    <cfRule type="cellIs" dxfId="24" priority="39" operator="between">
      <formula>0</formula>
      <formula>0</formula>
    </cfRule>
  </conditionalFormatting>
  <conditionalFormatting sqref="F787:F803">
    <cfRule type="colorScale" priority="33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799:B803 B787:B796">
    <cfRule type="colorScale" priority="40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809:B822 D809:D822 H809:H822 F809:F822">
    <cfRule type="cellIs" dxfId="23" priority="26" operator="between">
      <formula>2</formula>
      <formula>2</formula>
    </cfRule>
    <cfRule type="cellIs" dxfId="22" priority="27" operator="between">
      <formula>5</formula>
      <formula>5</formula>
    </cfRule>
    <cfRule type="cellIs" dxfId="21" priority="28" operator="between">
      <formula>4</formula>
      <formula>4</formula>
    </cfRule>
    <cfRule type="cellIs" dxfId="20" priority="29" operator="between">
      <formula>3</formula>
      <formula>3</formula>
    </cfRule>
    <cfRule type="cellIs" dxfId="19" priority="30" operator="between">
      <formula>1</formula>
      <formula>1</formula>
    </cfRule>
    <cfRule type="cellIs" dxfId="18" priority="31" operator="between">
      <formula>0</formula>
      <formula>0</formula>
    </cfRule>
  </conditionalFormatting>
  <conditionalFormatting sqref="F827:F843">
    <cfRule type="colorScale" priority="25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839:B843 B827:B836">
    <cfRule type="colorScale" priority="32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849:B862 D849:D862 H849:H862 F849:F862">
    <cfRule type="cellIs" dxfId="17" priority="18" operator="between">
      <formula>2</formula>
      <formula>2</formula>
    </cfRule>
    <cfRule type="cellIs" dxfId="16" priority="19" operator="between">
      <formula>5</formula>
      <formula>5</formula>
    </cfRule>
    <cfRule type="cellIs" dxfId="15" priority="20" operator="between">
      <formula>4</formula>
      <formula>4</formula>
    </cfRule>
    <cfRule type="cellIs" dxfId="14" priority="21" operator="between">
      <formula>3</formula>
      <formula>3</formula>
    </cfRule>
    <cfRule type="cellIs" dxfId="13" priority="22" operator="between">
      <formula>1</formula>
      <formula>1</formula>
    </cfRule>
    <cfRule type="cellIs" dxfId="12" priority="23" operator="between">
      <formula>0</formula>
      <formula>0</formula>
    </cfRule>
  </conditionalFormatting>
  <conditionalFormatting sqref="F867:F883">
    <cfRule type="colorScale" priority="17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879:B883 B867:B876">
    <cfRule type="colorScale" priority="24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889:B902 D889:D902 H889:H902 F889:F902">
    <cfRule type="cellIs" dxfId="11" priority="10" operator="between">
      <formula>2</formula>
      <formula>2</formula>
    </cfRule>
    <cfRule type="cellIs" dxfId="10" priority="11" operator="between">
      <formula>5</formula>
      <formula>5</formula>
    </cfRule>
    <cfRule type="cellIs" dxfId="9" priority="12" operator="between">
      <formula>4</formula>
      <formula>4</formula>
    </cfRule>
    <cfRule type="cellIs" dxfId="8" priority="13" operator="between">
      <formula>3</formula>
      <formula>3</formula>
    </cfRule>
    <cfRule type="cellIs" dxfId="7" priority="14" operator="between">
      <formula>1</formula>
      <formula>1</formula>
    </cfRule>
    <cfRule type="cellIs" dxfId="6" priority="15" operator="between">
      <formula>0</formula>
      <formula>0</formula>
    </cfRule>
  </conditionalFormatting>
  <conditionalFormatting sqref="F907:F923">
    <cfRule type="colorScale" priority="9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919:B923 B907:B916">
    <cfRule type="colorScale" priority="16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conditionalFormatting sqref="B929:B942 D929:D942 H929:H942 F929:F942">
    <cfRule type="cellIs" dxfId="5" priority="2" operator="between">
      <formula>2</formula>
      <formula>2</formula>
    </cfRule>
    <cfRule type="cellIs" dxfId="4" priority="3" operator="between">
      <formula>5</formula>
      <formula>5</formula>
    </cfRule>
    <cfRule type="cellIs" dxfId="3" priority="4" operator="between">
      <formula>4</formula>
      <formula>4</formula>
    </cfRule>
    <cfRule type="cellIs" dxfId="2" priority="5" operator="between">
      <formula>3</formula>
      <formula>3</formula>
    </cfRule>
    <cfRule type="cellIs" dxfId="1" priority="6" operator="between">
      <formula>1</formula>
      <formula>1</formula>
    </cfRule>
    <cfRule type="cellIs" dxfId="0" priority="7" operator="between">
      <formula>0</formula>
      <formula>0</formula>
    </cfRule>
  </conditionalFormatting>
  <conditionalFormatting sqref="F947:F963">
    <cfRule type="colorScale" priority="1">
      <colorScale>
        <cfvo type="num" val="0"/>
        <cfvo type="num" val="0.8"/>
        <cfvo type="num" val="2"/>
        <color rgb="FFFF8585"/>
        <color rgb="FFFFEB84"/>
        <color rgb="FF55F604"/>
      </colorScale>
    </cfRule>
  </conditionalFormatting>
  <conditionalFormatting sqref="B959:B963 B947:B956">
    <cfRule type="colorScale" priority="8">
      <colorScale>
        <cfvo type="num" val="0"/>
        <cfvo type="num" val="0.3"/>
        <cfvo type="num" val="0.5"/>
        <color rgb="FF00FF00"/>
        <color rgb="FFFFEB84"/>
        <color rgb="FFFF8585"/>
      </colorScale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E9018C-409D-43DA-BD4D-34D4BDE7031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B2:D2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EEBE-2251-4BFD-881B-4B894A7C0D74}">
  <dimension ref="A1:BE339"/>
  <sheetViews>
    <sheetView tabSelected="1" topLeftCell="F1" workbookViewId="0">
      <selection activeCell="K24" sqref="K24"/>
    </sheetView>
  </sheetViews>
  <sheetFormatPr defaultRowHeight="15"/>
  <cols>
    <col min="1" max="1" width="3.28515625" style="9" customWidth="1"/>
    <col min="2" max="3" width="49.28515625" customWidth="1"/>
    <col min="4" max="4" width="49.140625" customWidth="1"/>
    <col min="5" max="9" width="49.28515625" customWidth="1"/>
    <col min="10" max="10" width="2.5703125" customWidth="1"/>
    <col min="11" max="12" width="49.28515625" customWidth="1"/>
    <col min="13" max="13" width="49.28515625" style="247" customWidth="1"/>
    <col min="14" max="15" width="49.28515625" customWidth="1"/>
    <col min="16" max="16" width="49.140625" customWidth="1"/>
    <col min="26" max="26" width="3.42578125" customWidth="1"/>
  </cols>
  <sheetData>
    <row r="1" spans="1:57" ht="15" customHeight="1">
      <c r="A1" s="479">
        <v>2024</v>
      </c>
      <c r="B1" s="480"/>
      <c r="C1" s="480"/>
      <c r="D1" s="480"/>
      <c r="E1" s="480"/>
      <c r="F1" s="480"/>
      <c r="G1" s="480"/>
      <c r="H1" s="480"/>
      <c r="I1" s="481"/>
      <c r="J1" s="413"/>
      <c r="K1" s="476">
        <v>2025</v>
      </c>
      <c r="L1" s="476"/>
      <c r="M1" s="476"/>
      <c r="N1" s="476"/>
      <c r="O1" s="476"/>
      <c r="P1" s="476"/>
      <c r="Q1" s="476"/>
      <c r="R1" s="476"/>
      <c r="S1" s="476"/>
      <c r="T1" s="476"/>
      <c r="U1" s="476"/>
      <c r="V1" s="476"/>
      <c r="W1" s="476"/>
      <c r="X1" s="476"/>
      <c r="Y1" s="476"/>
      <c r="Z1" s="476"/>
      <c r="AA1" s="476"/>
      <c r="AB1" s="476"/>
      <c r="AC1" s="476"/>
      <c r="AD1" s="476"/>
      <c r="AE1" s="476"/>
      <c r="AF1" s="476"/>
      <c r="AG1" s="476"/>
      <c r="AH1" s="476"/>
      <c r="AI1" s="476"/>
      <c r="AJ1" s="476"/>
      <c r="AK1" s="476"/>
      <c r="AL1" s="476"/>
      <c r="AM1" s="476"/>
      <c r="AN1" s="476"/>
      <c r="AO1" s="476"/>
      <c r="AP1" s="476"/>
      <c r="AQ1" s="476"/>
      <c r="AR1" s="476"/>
      <c r="AS1" s="476"/>
      <c r="AT1" s="476"/>
      <c r="AU1" s="476"/>
      <c r="AV1" s="476"/>
      <c r="AW1" s="476"/>
      <c r="AX1" s="476"/>
      <c r="AY1" s="476"/>
      <c r="AZ1" s="476"/>
      <c r="BA1" s="476"/>
      <c r="BB1" s="476"/>
      <c r="BC1" s="476"/>
      <c r="BD1" s="476"/>
      <c r="BE1" s="476"/>
    </row>
    <row r="2" spans="1:57" ht="15.75" customHeight="1" thickBot="1">
      <c r="A2" s="482"/>
      <c r="B2" s="483"/>
      <c r="C2" s="483"/>
      <c r="D2" s="483"/>
      <c r="E2" s="483"/>
      <c r="F2" s="483"/>
      <c r="G2" s="483"/>
      <c r="H2" s="483"/>
      <c r="I2" s="484"/>
      <c r="J2" s="414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476"/>
      <c r="AH2" s="476"/>
      <c r="AI2" s="476"/>
      <c r="AJ2" s="476"/>
      <c r="AK2" s="476"/>
      <c r="AL2" s="476"/>
      <c r="AM2" s="476"/>
      <c r="AN2" s="476"/>
      <c r="AO2" s="476"/>
      <c r="AP2" s="476"/>
      <c r="AQ2" s="476"/>
      <c r="AR2" s="476"/>
      <c r="AS2" s="476"/>
      <c r="AT2" s="476"/>
      <c r="AU2" s="476"/>
      <c r="AV2" s="476"/>
      <c r="AW2" s="476"/>
      <c r="AX2" s="476"/>
      <c r="AY2" s="476"/>
      <c r="AZ2" s="476"/>
      <c r="BA2" s="476"/>
      <c r="BB2" s="476"/>
      <c r="BC2" s="476"/>
      <c r="BD2" s="476"/>
      <c r="BE2" s="476"/>
    </row>
    <row r="3" spans="1:57" ht="23.25" customHeight="1">
      <c r="A3" s="415"/>
      <c r="B3" s="477" t="s">
        <v>633</v>
      </c>
      <c r="C3" s="485" t="s">
        <v>634</v>
      </c>
      <c r="D3" s="485" t="s">
        <v>635</v>
      </c>
      <c r="E3" s="477" t="s">
        <v>807</v>
      </c>
      <c r="F3" s="477" t="s">
        <v>636</v>
      </c>
      <c r="G3" s="477" t="s">
        <v>740</v>
      </c>
      <c r="H3" s="477" t="s">
        <v>741</v>
      </c>
      <c r="I3" s="477" t="s">
        <v>742</v>
      </c>
      <c r="J3" s="9"/>
      <c r="K3" s="477" t="s">
        <v>1096</v>
      </c>
      <c r="L3" s="477" t="s">
        <v>1147</v>
      </c>
      <c r="M3" s="477" t="s">
        <v>1148</v>
      </c>
    </row>
    <row r="4" spans="1:57" ht="24.75" customHeight="1" thickBot="1">
      <c r="A4" s="415"/>
      <c r="B4" s="478"/>
      <c r="C4" s="486"/>
      <c r="D4" s="486"/>
      <c r="E4" s="478"/>
      <c r="F4" s="478"/>
      <c r="G4" s="478"/>
      <c r="H4" s="478"/>
      <c r="I4" s="478"/>
      <c r="J4" s="9"/>
      <c r="K4" s="478"/>
      <c r="L4" s="478"/>
      <c r="M4" s="478"/>
    </row>
    <row r="5" spans="1:57" ht="15.75" thickBot="1">
      <c r="A5" s="416"/>
      <c r="B5" s="386"/>
      <c r="C5" s="386"/>
      <c r="D5" s="386"/>
      <c r="E5" s="386"/>
      <c r="F5" s="386"/>
      <c r="G5" s="386"/>
      <c r="H5" s="386"/>
      <c r="I5" s="386"/>
      <c r="J5" s="9"/>
      <c r="K5" s="420"/>
      <c r="L5" s="420"/>
      <c r="M5" s="420"/>
    </row>
    <row r="6" spans="1:57">
      <c r="A6" s="417"/>
      <c r="B6" s="387" t="s">
        <v>586</v>
      </c>
      <c r="C6" s="382" t="s">
        <v>586</v>
      </c>
      <c r="D6" s="382" t="s">
        <v>586</v>
      </c>
      <c r="E6" s="382" t="s">
        <v>586</v>
      </c>
      <c r="F6" s="399" t="s">
        <v>586</v>
      </c>
      <c r="G6" s="382" t="s">
        <v>586</v>
      </c>
      <c r="H6" s="382" t="s">
        <v>586</v>
      </c>
      <c r="I6" s="382" t="s">
        <v>586</v>
      </c>
      <c r="J6" s="9"/>
      <c r="K6" s="382" t="s">
        <v>586</v>
      </c>
      <c r="L6" s="526" t="s">
        <v>586</v>
      </c>
      <c r="M6"/>
    </row>
    <row r="7" spans="1:57" ht="15.75" thickBot="1">
      <c r="A7" s="417"/>
      <c r="B7" s="388">
        <v>130</v>
      </c>
      <c r="C7" s="383">
        <v>779.32</v>
      </c>
      <c r="D7" s="383">
        <v>820</v>
      </c>
      <c r="E7" s="383">
        <v>227</v>
      </c>
      <c r="F7" s="400">
        <v>251</v>
      </c>
      <c r="G7" s="383">
        <v>0</v>
      </c>
      <c r="H7" s="383">
        <v>964.25</v>
      </c>
      <c r="I7" s="383">
        <v>2622</v>
      </c>
      <c r="J7" s="9"/>
      <c r="K7" s="421">
        <v>1298</v>
      </c>
      <c r="L7" s="527">
        <v>302</v>
      </c>
      <c r="M7"/>
    </row>
    <row r="8" spans="1:57">
      <c r="A8" s="417"/>
      <c r="B8" s="382" t="s">
        <v>104</v>
      </c>
      <c r="C8" s="382" t="s">
        <v>104</v>
      </c>
      <c r="D8" s="382" t="s">
        <v>104</v>
      </c>
      <c r="E8" s="382" t="s">
        <v>104</v>
      </c>
      <c r="F8" s="399" t="s">
        <v>104</v>
      </c>
      <c r="G8" s="382" t="s">
        <v>104</v>
      </c>
      <c r="H8" s="382" t="s">
        <v>104</v>
      </c>
      <c r="I8" s="382" t="s">
        <v>104</v>
      </c>
      <c r="J8" s="9"/>
      <c r="K8" s="382" t="s">
        <v>104</v>
      </c>
      <c r="L8" s="526" t="s">
        <v>104</v>
      </c>
      <c r="M8"/>
    </row>
    <row r="9" spans="1:57" ht="15.75" thickBot="1">
      <c r="A9" s="417"/>
      <c r="B9" s="384">
        <v>18100</v>
      </c>
      <c r="C9" s="384">
        <v>19400</v>
      </c>
      <c r="D9" s="384">
        <v>19900</v>
      </c>
      <c r="E9" s="384">
        <v>20000</v>
      </c>
      <c r="F9" s="401">
        <v>25900</v>
      </c>
      <c r="G9" s="384">
        <v>23910</v>
      </c>
      <c r="H9" s="384">
        <v>30020</v>
      </c>
      <c r="I9" s="384">
        <v>43064</v>
      </c>
      <c r="J9" s="9"/>
      <c r="K9" s="422">
        <v>21797</v>
      </c>
      <c r="L9" s="527">
        <v>22696</v>
      </c>
      <c r="M9"/>
    </row>
    <row r="10" spans="1:57">
      <c r="A10" s="417"/>
      <c r="B10" s="382" t="s">
        <v>587</v>
      </c>
      <c r="C10" s="382" t="s">
        <v>587</v>
      </c>
      <c r="D10" s="382" t="s">
        <v>587</v>
      </c>
      <c r="E10" s="382" t="s">
        <v>587</v>
      </c>
      <c r="F10" s="399" t="s">
        <v>587</v>
      </c>
      <c r="G10" s="382" t="s">
        <v>587</v>
      </c>
      <c r="H10" s="382" t="s">
        <v>587</v>
      </c>
      <c r="I10" s="382" t="s">
        <v>587</v>
      </c>
      <c r="J10" s="9"/>
      <c r="K10" s="423" t="s">
        <v>587</v>
      </c>
      <c r="L10" s="526" t="s">
        <v>587</v>
      </c>
      <c r="M10"/>
    </row>
    <row r="11" spans="1:57" ht="15.75" thickBot="1">
      <c r="A11" s="417"/>
      <c r="B11" s="384">
        <v>-17970</v>
      </c>
      <c r="C11" s="384">
        <v>-18620.68</v>
      </c>
      <c r="D11" s="384">
        <v>-19080</v>
      </c>
      <c r="E11" s="384">
        <v>-19773</v>
      </c>
      <c r="F11" s="401">
        <v>-25649</v>
      </c>
      <c r="G11" s="384">
        <v>-23910</v>
      </c>
      <c r="H11" s="384">
        <v>-30984.25</v>
      </c>
      <c r="I11" s="384">
        <v>-40442</v>
      </c>
      <c r="J11" s="9"/>
      <c r="K11" s="421">
        <v>-20499</v>
      </c>
      <c r="L11" s="527">
        <v>-22394</v>
      </c>
      <c r="M11"/>
    </row>
    <row r="12" spans="1:57" ht="15.75" thickBot="1">
      <c r="A12" s="417"/>
      <c r="B12" s="385"/>
      <c r="C12" s="385"/>
      <c r="D12" s="385"/>
      <c r="E12" s="385"/>
      <c r="F12" s="402"/>
      <c r="G12" s="402"/>
      <c r="H12" s="402"/>
      <c r="I12" s="402"/>
      <c r="J12" s="9"/>
      <c r="K12" s="424"/>
      <c r="L12" s="424"/>
      <c r="M12" s="424"/>
    </row>
    <row r="13" spans="1:57" ht="18">
      <c r="A13" s="417"/>
      <c r="B13" s="389" t="s">
        <v>588</v>
      </c>
      <c r="C13" s="396" t="s">
        <v>588</v>
      </c>
      <c r="D13" s="396" t="s">
        <v>588</v>
      </c>
      <c r="E13" s="398" t="s">
        <v>588</v>
      </c>
      <c r="F13" s="396" t="s">
        <v>588</v>
      </c>
      <c r="G13" s="398" t="s">
        <v>588</v>
      </c>
      <c r="H13" s="398" t="s">
        <v>588</v>
      </c>
      <c r="I13" s="396" t="s">
        <v>588</v>
      </c>
      <c r="J13" s="9"/>
      <c r="K13" s="528" t="s">
        <v>588</v>
      </c>
      <c r="L13" s="536" t="s">
        <v>588</v>
      </c>
      <c r="M13"/>
    </row>
    <row r="14" spans="1:57">
      <c r="A14" s="417"/>
      <c r="B14" s="390"/>
      <c r="C14" s="376"/>
      <c r="D14" s="376"/>
      <c r="E14" s="390"/>
      <c r="F14" s="376"/>
      <c r="G14" s="390"/>
      <c r="H14" s="390"/>
      <c r="I14" s="376"/>
      <c r="J14" s="9"/>
      <c r="K14" s="529"/>
      <c r="L14" s="425"/>
      <c r="M14"/>
    </row>
    <row r="15" spans="1:57" ht="15.75">
      <c r="A15" s="417"/>
      <c r="B15" s="391" t="s">
        <v>589</v>
      </c>
      <c r="C15" s="377" t="s">
        <v>637</v>
      </c>
      <c r="D15" s="377" t="s">
        <v>703</v>
      </c>
      <c r="E15" s="391" t="s">
        <v>808</v>
      </c>
      <c r="F15" s="377" t="s">
        <v>614</v>
      </c>
      <c r="G15" s="391" t="s">
        <v>842</v>
      </c>
      <c r="H15" s="391" t="s">
        <v>743</v>
      </c>
      <c r="I15" s="377" t="s">
        <v>989</v>
      </c>
      <c r="J15" s="9"/>
      <c r="K15" s="530" t="s">
        <v>1097</v>
      </c>
      <c r="L15" s="426" t="s">
        <v>1172</v>
      </c>
      <c r="M15"/>
    </row>
    <row r="16" spans="1:57">
      <c r="A16" s="417"/>
      <c r="B16" s="392" t="s">
        <v>590</v>
      </c>
      <c r="C16" s="378" t="s">
        <v>638</v>
      </c>
      <c r="D16" s="378" t="s">
        <v>704</v>
      </c>
      <c r="E16" s="392" t="s">
        <v>709</v>
      </c>
      <c r="F16" s="397">
        <v>45637</v>
      </c>
      <c r="G16" s="392" t="s">
        <v>843</v>
      </c>
      <c r="H16" s="392" t="s">
        <v>907</v>
      </c>
      <c r="I16" s="378" t="s">
        <v>990</v>
      </c>
      <c r="J16" s="9"/>
      <c r="K16" s="392" t="s">
        <v>1098</v>
      </c>
      <c r="L16" s="378" t="s">
        <v>1173</v>
      </c>
      <c r="M16"/>
    </row>
    <row r="17" spans="1:13">
      <c r="A17" s="417"/>
      <c r="B17" s="393">
        <v>12900</v>
      </c>
      <c r="C17" s="380">
        <v>-54</v>
      </c>
      <c r="D17" s="380">
        <v>-200</v>
      </c>
      <c r="E17" s="394">
        <v>-300</v>
      </c>
      <c r="F17" s="380">
        <v>-7</v>
      </c>
      <c r="G17" s="394">
        <v>-40</v>
      </c>
      <c r="H17" s="394">
        <v>-67</v>
      </c>
      <c r="I17" s="380">
        <v>-200</v>
      </c>
      <c r="J17" s="9"/>
      <c r="K17" s="394">
        <v>-67</v>
      </c>
      <c r="L17" s="380">
        <v>-20</v>
      </c>
      <c r="M17"/>
    </row>
    <row r="18" spans="1:13" ht="15.75">
      <c r="A18" s="417"/>
      <c r="B18" s="391" t="s">
        <v>591</v>
      </c>
      <c r="C18" s="377" t="s">
        <v>614</v>
      </c>
      <c r="D18" s="377" t="s">
        <v>705</v>
      </c>
      <c r="E18" s="391" t="s">
        <v>809</v>
      </c>
      <c r="F18" s="377" t="s">
        <v>743</v>
      </c>
      <c r="G18" s="391" t="s">
        <v>844</v>
      </c>
      <c r="H18" s="391" t="s">
        <v>908</v>
      </c>
      <c r="I18" s="377" t="s">
        <v>991</v>
      </c>
      <c r="J18" s="9"/>
      <c r="K18" s="530" t="s">
        <v>1099</v>
      </c>
      <c r="L18" s="426" t="s">
        <v>1174</v>
      </c>
      <c r="M18"/>
    </row>
    <row r="19" spans="1:13">
      <c r="A19" s="417"/>
      <c r="B19" s="392" t="s">
        <v>590</v>
      </c>
      <c r="C19" s="378" t="s">
        <v>638</v>
      </c>
      <c r="D19" s="378" t="s">
        <v>704</v>
      </c>
      <c r="E19" s="392" t="s">
        <v>810</v>
      </c>
      <c r="F19" s="397">
        <v>45637</v>
      </c>
      <c r="G19" s="392" t="s">
        <v>845</v>
      </c>
      <c r="H19" s="392" t="s">
        <v>907</v>
      </c>
      <c r="I19" s="378" t="s">
        <v>990</v>
      </c>
      <c r="J19" s="9"/>
      <c r="K19" s="392" t="s">
        <v>1098</v>
      </c>
      <c r="L19" s="378" t="s">
        <v>1175</v>
      </c>
      <c r="M19"/>
    </row>
    <row r="20" spans="1:13">
      <c r="A20" s="417"/>
      <c r="B20" s="393">
        <v>4200</v>
      </c>
      <c r="C20" s="380">
        <v>-8</v>
      </c>
      <c r="D20" s="380">
        <v>-60</v>
      </c>
      <c r="E20" s="394">
        <v>-1900</v>
      </c>
      <c r="F20" s="380">
        <v>-57</v>
      </c>
      <c r="G20" s="394">
        <v>-300</v>
      </c>
      <c r="H20" s="394">
        <v>-24</v>
      </c>
      <c r="I20" s="380">
        <v>-50</v>
      </c>
      <c r="J20" s="9"/>
      <c r="K20" s="394">
        <v>-64</v>
      </c>
      <c r="L20" s="379">
        <v>500</v>
      </c>
      <c r="M20"/>
    </row>
    <row r="21" spans="1:13" ht="15.75">
      <c r="A21" s="417"/>
      <c r="B21" s="391" t="s">
        <v>592</v>
      </c>
      <c r="C21" s="377" t="s">
        <v>639</v>
      </c>
      <c r="D21" s="377" t="s">
        <v>706</v>
      </c>
      <c r="E21" s="391" t="s">
        <v>811</v>
      </c>
      <c r="F21" s="412" t="s">
        <v>744</v>
      </c>
      <c r="G21" s="391" t="s">
        <v>846</v>
      </c>
      <c r="H21" s="391" t="s">
        <v>909</v>
      </c>
      <c r="I21" s="377" t="s">
        <v>992</v>
      </c>
      <c r="J21" s="9"/>
      <c r="K21" s="530" t="s">
        <v>627</v>
      </c>
      <c r="L21" s="426" t="s">
        <v>1176</v>
      </c>
      <c r="M21"/>
    </row>
    <row r="22" spans="1:13">
      <c r="A22" s="417"/>
      <c r="B22" s="392" t="s">
        <v>590</v>
      </c>
      <c r="C22" s="378" t="s">
        <v>640</v>
      </c>
      <c r="D22" s="378" t="s">
        <v>704</v>
      </c>
      <c r="E22" s="392" t="s">
        <v>810</v>
      </c>
      <c r="F22" s="397">
        <v>45607</v>
      </c>
      <c r="G22" s="392" t="s">
        <v>845</v>
      </c>
      <c r="H22" s="392" t="s">
        <v>910</v>
      </c>
      <c r="I22" s="378" t="s">
        <v>843</v>
      </c>
      <c r="J22" s="9"/>
      <c r="K22" s="392" t="s">
        <v>1098</v>
      </c>
      <c r="L22" s="378" t="s">
        <v>1175</v>
      </c>
      <c r="M22"/>
    </row>
    <row r="23" spans="1:13">
      <c r="A23" s="417"/>
      <c r="B23" s="393">
        <v>1000</v>
      </c>
      <c r="C23" s="380">
        <v>-95</v>
      </c>
      <c r="D23" s="380">
        <v>-20</v>
      </c>
      <c r="E23" s="394">
        <v>-200</v>
      </c>
      <c r="F23" s="380">
        <v>-103</v>
      </c>
      <c r="G23" s="394">
        <v>-243</v>
      </c>
      <c r="H23" s="394">
        <v>-24</v>
      </c>
      <c r="I23" s="380">
        <v>-80</v>
      </c>
      <c r="J23" s="9"/>
      <c r="K23" s="394">
        <v>-40</v>
      </c>
      <c r="L23" s="380">
        <v>-148</v>
      </c>
      <c r="M23"/>
    </row>
    <row r="24" spans="1:13" ht="15.75">
      <c r="A24" s="417"/>
      <c r="B24" s="391" t="s">
        <v>593</v>
      </c>
      <c r="C24" s="377" t="s">
        <v>641</v>
      </c>
      <c r="D24" s="377" t="s">
        <v>707</v>
      </c>
      <c r="E24" s="391" t="s">
        <v>625</v>
      </c>
      <c r="F24" s="377" t="s">
        <v>745</v>
      </c>
      <c r="G24" s="391" t="s">
        <v>691</v>
      </c>
      <c r="H24" s="391" t="s">
        <v>911</v>
      </c>
      <c r="I24" s="377" t="s">
        <v>993</v>
      </c>
      <c r="J24" s="9"/>
      <c r="K24" s="530" t="s">
        <v>1100</v>
      </c>
      <c r="L24" s="426" t="s">
        <v>1177</v>
      </c>
      <c r="M24"/>
    </row>
    <row r="25" spans="1:13">
      <c r="A25" s="417"/>
      <c r="B25" s="392" t="s">
        <v>590</v>
      </c>
      <c r="C25" s="378" t="s">
        <v>640</v>
      </c>
      <c r="D25" s="378" t="s">
        <v>704</v>
      </c>
      <c r="E25" s="392" t="s">
        <v>810</v>
      </c>
      <c r="F25" s="397">
        <v>45607</v>
      </c>
      <c r="G25" s="392" t="s">
        <v>847</v>
      </c>
      <c r="H25" s="392" t="s">
        <v>910</v>
      </c>
      <c r="I25" s="378" t="s">
        <v>843</v>
      </c>
      <c r="J25" s="9"/>
      <c r="K25" s="392" t="s">
        <v>1101</v>
      </c>
      <c r="L25" s="378" t="s">
        <v>1175</v>
      </c>
      <c r="M25"/>
    </row>
    <row r="26" spans="1:13">
      <c r="A26" s="417"/>
      <c r="B26" s="394">
        <v>-337</v>
      </c>
      <c r="C26" s="380">
        <v>-62</v>
      </c>
      <c r="D26" s="380">
        <v>-70</v>
      </c>
      <c r="E26" s="394">
        <v>-42</v>
      </c>
      <c r="F26" s="380">
        <v>-184</v>
      </c>
      <c r="G26" s="394">
        <v>-436</v>
      </c>
      <c r="H26" s="394">
        <v>-13</v>
      </c>
      <c r="I26" s="380">
        <v>-120</v>
      </c>
      <c r="J26" s="9"/>
      <c r="K26" s="394">
        <v>-100</v>
      </c>
      <c r="L26" s="380">
        <v>-25</v>
      </c>
      <c r="M26"/>
    </row>
    <row r="27" spans="1:13" ht="15.75">
      <c r="A27" s="417"/>
      <c r="B27" s="391" t="s">
        <v>594</v>
      </c>
      <c r="C27" s="377" t="s">
        <v>642</v>
      </c>
      <c r="D27" s="377" t="s">
        <v>708</v>
      </c>
      <c r="E27" s="391" t="s">
        <v>628</v>
      </c>
      <c r="F27" s="377" t="s">
        <v>688</v>
      </c>
      <c r="G27" s="391" t="s">
        <v>848</v>
      </c>
      <c r="H27" s="391" t="s">
        <v>912</v>
      </c>
      <c r="I27" s="377" t="s">
        <v>994</v>
      </c>
      <c r="J27" s="9"/>
      <c r="K27" s="530" t="s">
        <v>1102</v>
      </c>
      <c r="L27" s="426" t="s">
        <v>1178</v>
      </c>
      <c r="M27"/>
    </row>
    <row r="28" spans="1:13">
      <c r="A28" s="417"/>
      <c r="B28" s="392" t="s">
        <v>590</v>
      </c>
      <c r="C28" s="378" t="s">
        <v>643</v>
      </c>
      <c r="D28" s="378" t="s">
        <v>709</v>
      </c>
      <c r="E28" s="392" t="s">
        <v>810</v>
      </c>
      <c r="F28" s="397">
        <v>45607</v>
      </c>
      <c r="G28" s="392" t="s">
        <v>847</v>
      </c>
      <c r="H28" s="392" t="s">
        <v>910</v>
      </c>
      <c r="I28" s="378" t="s">
        <v>843</v>
      </c>
      <c r="J28" s="9"/>
      <c r="K28" s="392" t="s">
        <v>1101</v>
      </c>
      <c r="L28" s="378" t="s">
        <v>1175</v>
      </c>
      <c r="M28"/>
    </row>
    <row r="29" spans="1:13">
      <c r="A29" s="417"/>
      <c r="B29" s="394">
        <v>-115</v>
      </c>
      <c r="C29" s="380">
        <v>-700</v>
      </c>
      <c r="D29" s="380">
        <v>-77</v>
      </c>
      <c r="E29" s="394">
        <v>-35</v>
      </c>
      <c r="F29" s="380">
        <v>-26</v>
      </c>
      <c r="G29" s="394">
        <v>-286</v>
      </c>
      <c r="H29" s="394">
        <v>-26</v>
      </c>
      <c r="I29" s="380">
        <v>-50</v>
      </c>
      <c r="J29" s="9"/>
      <c r="K29" s="394">
        <v>-97</v>
      </c>
      <c r="L29" s="380">
        <v>-74</v>
      </c>
      <c r="M29"/>
    </row>
    <row r="30" spans="1:13" ht="15.75">
      <c r="A30" s="417"/>
      <c r="B30" s="391" t="s">
        <v>595</v>
      </c>
      <c r="C30" s="377" t="s">
        <v>644</v>
      </c>
      <c r="D30" s="377" t="s">
        <v>710</v>
      </c>
      <c r="E30" s="391" t="s">
        <v>812</v>
      </c>
      <c r="F30" s="377" t="s">
        <v>746</v>
      </c>
      <c r="G30" s="391" t="s">
        <v>849</v>
      </c>
      <c r="H30" s="391" t="s">
        <v>913</v>
      </c>
      <c r="I30" s="377" t="s">
        <v>995</v>
      </c>
      <c r="J30" s="9"/>
      <c r="K30" s="530" t="s">
        <v>1103</v>
      </c>
      <c r="L30" s="426" t="s">
        <v>1179</v>
      </c>
      <c r="M30"/>
    </row>
    <row r="31" spans="1:13">
      <c r="A31" s="417"/>
      <c r="B31" s="392" t="s">
        <v>590</v>
      </c>
      <c r="C31" s="378" t="s">
        <v>643</v>
      </c>
      <c r="D31" s="378" t="s">
        <v>711</v>
      </c>
      <c r="E31" s="392" t="s">
        <v>810</v>
      </c>
      <c r="F31" s="397">
        <v>45607</v>
      </c>
      <c r="G31" s="392" t="s">
        <v>850</v>
      </c>
      <c r="H31" s="392" t="s">
        <v>910</v>
      </c>
      <c r="I31" s="378" t="s">
        <v>843</v>
      </c>
      <c r="J31" s="9"/>
      <c r="K31" s="392" t="s">
        <v>1101</v>
      </c>
      <c r="L31" s="378" t="s">
        <v>1175</v>
      </c>
      <c r="M31"/>
    </row>
    <row r="32" spans="1:13">
      <c r="A32" s="417"/>
      <c r="B32" s="394">
        <v>-318</v>
      </c>
      <c r="C32" s="380">
        <v>-14</v>
      </c>
      <c r="D32" s="380">
        <v>-17</v>
      </c>
      <c r="E32" s="394">
        <v>-216</v>
      </c>
      <c r="F32" s="380">
        <v>-79</v>
      </c>
      <c r="G32" s="394">
        <v>-45</v>
      </c>
      <c r="H32" s="394">
        <v>-45</v>
      </c>
      <c r="I32" s="380">
        <v>-250</v>
      </c>
      <c r="J32" s="9"/>
      <c r="K32" s="394">
        <v>-10</v>
      </c>
      <c r="L32" s="380">
        <v>-25</v>
      </c>
      <c r="M32"/>
    </row>
    <row r="33" spans="1:13" ht="15.75">
      <c r="A33" s="417"/>
      <c r="B33" s="391" t="s">
        <v>596</v>
      </c>
      <c r="C33" s="377" t="s">
        <v>645</v>
      </c>
      <c r="D33" s="377" t="s">
        <v>712</v>
      </c>
      <c r="E33" s="391" t="s">
        <v>813</v>
      </c>
      <c r="F33" s="377" t="s">
        <v>747</v>
      </c>
      <c r="G33" s="391" t="s">
        <v>851</v>
      </c>
      <c r="H33" s="391" t="s">
        <v>691</v>
      </c>
      <c r="I33" s="377" t="s">
        <v>996</v>
      </c>
      <c r="J33" s="9"/>
      <c r="K33" s="531" t="s">
        <v>1104</v>
      </c>
      <c r="L33" s="426" t="s">
        <v>1180</v>
      </c>
      <c r="M33"/>
    </row>
    <row r="34" spans="1:13">
      <c r="A34" s="417"/>
      <c r="B34" s="392" t="s">
        <v>590</v>
      </c>
      <c r="C34" s="378" t="s">
        <v>643</v>
      </c>
      <c r="D34" s="378" t="s">
        <v>711</v>
      </c>
      <c r="E34" s="392" t="s">
        <v>810</v>
      </c>
      <c r="F34" s="397">
        <v>45607</v>
      </c>
      <c r="G34" s="392" t="s">
        <v>850</v>
      </c>
      <c r="H34" s="392" t="s">
        <v>910</v>
      </c>
      <c r="I34" s="378" t="s">
        <v>843</v>
      </c>
      <c r="J34" s="9"/>
      <c r="K34" s="410">
        <v>45992</v>
      </c>
      <c r="L34" s="378" t="s">
        <v>1175</v>
      </c>
      <c r="M34"/>
    </row>
    <row r="35" spans="1:13">
      <c r="A35" s="417"/>
      <c r="B35" s="394">
        <v>-561</v>
      </c>
      <c r="C35" s="380">
        <v>-30</v>
      </c>
      <c r="D35" s="380">
        <v>-39</v>
      </c>
      <c r="E35" s="394">
        <v>-465</v>
      </c>
      <c r="F35" s="380">
        <v>-30</v>
      </c>
      <c r="G35" s="394">
        <v>-26</v>
      </c>
      <c r="H35" s="394">
        <v>-494</v>
      </c>
      <c r="I35" s="380">
        <v>-26</v>
      </c>
      <c r="J35" s="9"/>
      <c r="K35" s="532">
        <v>-67</v>
      </c>
      <c r="L35" s="380">
        <v>-35</v>
      </c>
      <c r="M35"/>
    </row>
    <row r="36" spans="1:13" ht="15.75">
      <c r="A36" s="417"/>
      <c r="B36" s="391" t="s">
        <v>597</v>
      </c>
      <c r="C36" s="377" t="s">
        <v>646</v>
      </c>
      <c r="D36" s="377" t="s">
        <v>713</v>
      </c>
      <c r="E36" s="391" t="s">
        <v>814</v>
      </c>
      <c r="F36" s="377" t="s">
        <v>748</v>
      </c>
      <c r="G36" s="391" t="s">
        <v>652</v>
      </c>
      <c r="H36" s="391" t="s">
        <v>914</v>
      </c>
      <c r="I36" s="377" t="s">
        <v>997</v>
      </c>
      <c r="J36" s="9"/>
      <c r="K36" s="531" t="s">
        <v>1105</v>
      </c>
      <c r="L36" s="426" t="s">
        <v>1181</v>
      </c>
      <c r="M36"/>
    </row>
    <row r="37" spans="1:13">
      <c r="A37" s="417"/>
      <c r="B37" s="392" t="s">
        <v>590</v>
      </c>
      <c r="C37" s="378" t="s">
        <v>643</v>
      </c>
      <c r="D37" s="378" t="s">
        <v>714</v>
      </c>
      <c r="E37" s="392" t="s">
        <v>810</v>
      </c>
      <c r="F37" s="397">
        <v>45607</v>
      </c>
      <c r="G37" s="392" t="s">
        <v>850</v>
      </c>
      <c r="H37" s="392" t="s">
        <v>910</v>
      </c>
      <c r="I37" s="378" t="s">
        <v>843</v>
      </c>
      <c r="J37" s="9"/>
      <c r="K37" s="410">
        <v>45992</v>
      </c>
      <c r="L37" s="378" t="s">
        <v>1175</v>
      </c>
      <c r="M37"/>
    </row>
    <row r="38" spans="1:13">
      <c r="A38" s="417"/>
      <c r="B38" s="394">
        <v>-84</v>
      </c>
      <c r="C38" s="380">
        <v>-86</v>
      </c>
      <c r="D38" s="380">
        <v>-630</v>
      </c>
      <c r="E38" s="394">
        <v>-260</v>
      </c>
      <c r="F38" s="380">
        <v>-86</v>
      </c>
      <c r="G38" s="394">
        <v>-38</v>
      </c>
      <c r="H38" s="394">
        <v>-164</v>
      </c>
      <c r="I38" s="380">
        <v>-26</v>
      </c>
      <c r="J38" s="9"/>
      <c r="K38" s="532">
        <v>-14</v>
      </c>
      <c r="L38" s="380">
        <v>-54</v>
      </c>
      <c r="M38"/>
    </row>
    <row r="39" spans="1:13" ht="15.75">
      <c r="A39" s="417"/>
      <c r="B39" s="391" t="s">
        <v>598</v>
      </c>
      <c r="C39" s="377" t="s">
        <v>592</v>
      </c>
      <c r="D39" s="377" t="s">
        <v>715</v>
      </c>
      <c r="E39" s="391" t="s">
        <v>815</v>
      </c>
      <c r="F39" s="377" t="s">
        <v>629</v>
      </c>
      <c r="G39" s="391" t="s">
        <v>852</v>
      </c>
      <c r="H39" s="391" t="s">
        <v>915</v>
      </c>
      <c r="I39" s="377" t="s">
        <v>998</v>
      </c>
      <c r="J39" s="9"/>
      <c r="K39" s="531" t="s">
        <v>625</v>
      </c>
      <c r="L39" s="426" t="s">
        <v>764</v>
      </c>
      <c r="M39"/>
    </row>
    <row r="40" spans="1:13">
      <c r="A40" s="417"/>
      <c r="B40" s="392" t="s">
        <v>590</v>
      </c>
      <c r="C40" s="397">
        <v>45636</v>
      </c>
      <c r="D40" s="378" t="s">
        <v>714</v>
      </c>
      <c r="E40" s="392" t="s">
        <v>810</v>
      </c>
      <c r="F40" s="397">
        <v>45607</v>
      </c>
      <c r="G40" s="392" t="s">
        <v>853</v>
      </c>
      <c r="H40" s="392" t="s">
        <v>910</v>
      </c>
      <c r="I40" s="378" t="s">
        <v>843</v>
      </c>
      <c r="J40" s="9"/>
      <c r="K40" s="410">
        <v>45962</v>
      </c>
      <c r="L40" s="378" t="s">
        <v>1175</v>
      </c>
      <c r="M40"/>
    </row>
    <row r="41" spans="1:13">
      <c r="A41" s="417"/>
      <c r="B41" s="394">
        <v>-3192</v>
      </c>
      <c r="C41" s="379">
        <v>1000</v>
      </c>
      <c r="D41" s="380">
        <v>-95</v>
      </c>
      <c r="E41" s="394">
        <v>-50</v>
      </c>
      <c r="F41" s="380">
        <v>-5</v>
      </c>
      <c r="G41" s="394">
        <v>-75</v>
      </c>
      <c r="H41" s="394">
        <v>-1000</v>
      </c>
      <c r="I41" s="380">
        <v>-26</v>
      </c>
      <c r="J41" s="9"/>
      <c r="K41" s="532">
        <v>-20</v>
      </c>
      <c r="L41" s="380">
        <v>-10</v>
      </c>
      <c r="M41"/>
    </row>
    <row r="42" spans="1:13" ht="15.75">
      <c r="A42" s="417"/>
      <c r="B42" s="391" t="s">
        <v>599</v>
      </c>
      <c r="C42" s="377" t="s">
        <v>647</v>
      </c>
      <c r="D42" s="377" t="s">
        <v>716</v>
      </c>
      <c r="E42" s="391" t="s">
        <v>816</v>
      </c>
      <c r="F42" s="377" t="s">
        <v>749</v>
      </c>
      <c r="G42" s="391" t="s">
        <v>679</v>
      </c>
      <c r="H42" s="391" t="s">
        <v>916</v>
      </c>
      <c r="I42" s="377" t="s">
        <v>999</v>
      </c>
      <c r="J42" s="9"/>
      <c r="K42" s="531" t="s">
        <v>1106</v>
      </c>
      <c r="L42" s="426" t="s">
        <v>625</v>
      </c>
      <c r="M42"/>
    </row>
    <row r="43" spans="1:13">
      <c r="A43" s="417"/>
      <c r="B43" s="392" t="s">
        <v>590</v>
      </c>
      <c r="C43" s="397">
        <v>45606</v>
      </c>
      <c r="D43" s="378" t="s">
        <v>714</v>
      </c>
      <c r="E43" s="392" t="s">
        <v>817</v>
      </c>
      <c r="F43" s="397">
        <v>45607</v>
      </c>
      <c r="G43" s="392" t="s">
        <v>853</v>
      </c>
      <c r="H43" s="392" t="s">
        <v>910</v>
      </c>
      <c r="I43" s="378" t="s">
        <v>843</v>
      </c>
      <c r="J43" s="9"/>
      <c r="K43" s="410">
        <v>45962</v>
      </c>
      <c r="L43" s="378" t="s">
        <v>1175</v>
      </c>
      <c r="M43"/>
    </row>
    <row r="44" spans="1:13">
      <c r="A44" s="417"/>
      <c r="B44" s="394">
        <v>-29</v>
      </c>
      <c r="C44" s="380">
        <v>-500</v>
      </c>
      <c r="D44" s="380">
        <v>-62</v>
      </c>
      <c r="E44" s="394">
        <v>-300</v>
      </c>
      <c r="F44" s="380">
        <v>-131</v>
      </c>
      <c r="G44" s="394">
        <v>-14</v>
      </c>
      <c r="H44" s="394">
        <v>-275</v>
      </c>
      <c r="I44" s="380">
        <v>-50</v>
      </c>
      <c r="J44" s="9"/>
      <c r="K44" s="532">
        <v>-57</v>
      </c>
      <c r="L44" s="380">
        <v>-20</v>
      </c>
      <c r="M44"/>
    </row>
    <row r="45" spans="1:13" ht="15.75">
      <c r="A45" s="417"/>
      <c r="B45" s="391" t="s">
        <v>600</v>
      </c>
      <c r="C45" s="377" t="s">
        <v>648</v>
      </c>
      <c r="D45" s="377" t="s">
        <v>717</v>
      </c>
      <c r="E45" s="391" t="s">
        <v>818</v>
      </c>
      <c r="F45" s="377" t="s">
        <v>750</v>
      </c>
      <c r="G45" s="391" t="s">
        <v>854</v>
      </c>
      <c r="H45" s="391" t="s">
        <v>917</v>
      </c>
      <c r="I45" s="377" t="s">
        <v>1000</v>
      </c>
      <c r="J45" s="9"/>
      <c r="K45" s="531" t="s">
        <v>1107</v>
      </c>
      <c r="L45" s="426" t="s">
        <v>1131</v>
      </c>
      <c r="M45"/>
    </row>
    <row r="46" spans="1:13">
      <c r="A46" s="417"/>
      <c r="B46" s="392" t="s">
        <v>590</v>
      </c>
      <c r="C46" s="397">
        <v>45606</v>
      </c>
      <c r="D46" s="378" t="s">
        <v>714</v>
      </c>
      <c r="E46" s="392" t="s">
        <v>819</v>
      </c>
      <c r="F46" s="397">
        <v>45607</v>
      </c>
      <c r="G46" s="392" t="s">
        <v>855</v>
      </c>
      <c r="H46" s="410">
        <v>45638</v>
      </c>
      <c r="I46" s="378" t="s">
        <v>1001</v>
      </c>
      <c r="J46" s="9"/>
      <c r="K46" s="410">
        <v>45962</v>
      </c>
      <c r="L46" s="378" t="s">
        <v>1182</v>
      </c>
      <c r="M46"/>
    </row>
    <row r="47" spans="1:13">
      <c r="A47" s="417"/>
      <c r="B47" s="394">
        <v>-9087</v>
      </c>
      <c r="C47" s="380">
        <v>-15</v>
      </c>
      <c r="D47" s="380">
        <v>-165</v>
      </c>
      <c r="E47" s="394">
        <v>-2350</v>
      </c>
      <c r="F47" s="380">
        <v>-200</v>
      </c>
      <c r="G47" s="394">
        <v>-67</v>
      </c>
      <c r="H47" s="394">
        <v>-13</v>
      </c>
      <c r="I47" s="380">
        <v>-500</v>
      </c>
      <c r="J47" s="9"/>
      <c r="K47" s="532">
        <v>-14</v>
      </c>
      <c r="L47" s="380">
        <v>-7</v>
      </c>
      <c r="M47"/>
    </row>
    <row r="48" spans="1:13" ht="15.75">
      <c r="A48" s="417"/>
      <c r="B48" s="391" t="s">
        <v>601</v>
      </c>
      <c r="C48" s="377" t="s">
        <v>649</v>
      </c>
      <c r="D48" s="377" t="s">
        <v>718</v>
      </c>
      <c r="E48" s="391" t="s">
        <v>820</v>
      </c>
      <c r="F48" s="377" t="s">
        <v>592</v>
      </c>
      <c r="G48" s="391" t="s">
        <v>614</v>
      </c>
      <c r="H48" s="391" t="s">
        <v>918</v>
      </c>
      <c r="I48" s="377" t="s">
        <v>1002</v>
      </c>
      <c r="J48" s="9"/>
      <c r="K48" s="531" t="s">
        <v>1108</v>
      </c>
      <c r="L48" s="426" t="s">
        <v>1183</v>
      </c>
      <c r="M48"/>
    </row>
    <row r="49" spans="1:13">
      <c r="A49" s="417"/>
      <c r="B49" s="392" t="s">
        <v>590</v>
      </c>
      <c r="C49" s="397">
        <v>45606</v>
      </c>
      <c r="D49" s="378" t="s">
        <v>714</v>
      </c>
      <c r="E49" s="392" t="s">
        <v>819</v>
      </c>
      <c r="F49" s="397">
        <v>45576</v>
      </c>
      <c r="G49" s="392" t="s">
        <v>855</v>
      </c>
      <c r="H49" s="410">
        <v>45638</v>
      </c>
      <c r="I49" s="378" t="s">
        <v>1001</v>
      </c>
      <c r="J49" s="9"/>
      <c r="K49" s="410">
        <v>45962</v>
      </c>
      <c r="L49" s="378" t="s">
        <v>1182</v>
      </c>
      <c r="M49"/>
    </row>
    <row r="50" spans="1:13">
      <c r="A50" s="417"/>
      <c r="B50" s="394">
        <v>-35</v>
      </c>
      <c r="C50" s="380">
        <v>-235</v>
      </c>
      <c r="D50" s="380">
        <v>-50</v>
      </c>
      <c r="E50" s="394">
        <v>-530</v>
      </c>
      <c r="F50" s="379">
        <v>1000</v>
      </c>
      <c r="G50" s="394">
        <v>-4</v>
      </c>
      <c r="H50" s="394">
        <v>-65</v>
      </c>
      <c r="I50" s="380">
        <v>-865</v>
      </c>
      <c r="J50" s="9"/>
      <c r="K50" s="532">
        <v>-500</v>
      </c>
      <c r="L50" s="380">
        <v>-4</v>
      </c>
      <c r="M50"/>
    </row>
    <row r="51" spans="1:13" ht="15.75">
      <c r="A51" s="417"/>
      <c r="B51" s="391" t="s">
        <v>602</v>
      </c>
      <c r="C51" s="377" t="s">
        <v>650</v>
      </c>
      <c r="D51" s="377" t="s">
        <v>719</v>
      </c>
      <c r="E51" s="391" t="s">
        <v>821</v>
      </c>
      <c r="F51" s="377" t="s">
        <v>751</v>
      </c>
      <c r="G51" s="391" t="s">
        <v>856</v>
      </c>
      <c r="H51" s="391" t="s">
        <v>919</v>
      </c>
      <c r="I51" s="377" t="s">
        <v>1003</v>
      </c>
      <c r="J51" s="9"/>
      <c r="K51" s="531" t="s">
        <v>893</v>
      </c>
      <c r="L51" s="426" t="s">
        <v>1184</v>
      </c>
      <c r="M51"/>
    </row>
    <row r="52" spans="1:13">
      <c r="A52" s="417"/>
      <c r="B52" s="392" t="s">
        <v>590</v>
      </c>
      <c r="C52" s="397">
        <v>45606</v>
      </c>
      <c r="D52" s="378" t="s">
        <v>714</v>
      </c>
      <c r="E52" s="392" t="s">
        <v>819</v>
      </c>
      <c r="F52" s="397">
        <v>45576</v>
      </c>
      <c r="G52" s="392" t="s">
        <v>855</v>
      </c>
      <c r="H52" s="410">
        <v>45638</v>
      </c>
      <c r="I52" s="378" t="s">
        <v>1001</v>
      </c>
      <c r="J52" s="9"/>
      <c r="K52" s="410">
        <v>45931</v>
      </c>
      <c r="L52" s="378" t="s">
        <v>1182</v>
      </c>
      <c r="M52"/>
    </row>
    <row r="53" spans="1:13">
      <c r="A53" s="417"/>
      <c r="B53" s="394">
        <v>-65</v>
      </c>
      <c r="C53" s="380">
        <v>-300</v>
      </c>
      <c r="D53" s="380">
        <v>-239</v>
      </c>
      <c r="E53" s="394">
        <v>-100</v>
      </c>
      <c r="F53" s="380">
        <v>-229</v>
      </c>
      <c r="G53" s="394">
        <v>-500</v>
      </c>
      <c r="H53" s="394">
        <v>-26</v>
      </c>
      <c r="I53" s="380">
        <v>-270</v>
      </c>
      <c r="J53" s="9"/>
      <c r="K53" s="532">
        <v>-375</v>
      </c>
      <c r="L53" s="380">
        <v>-20</v>
      </c>
      <c r="M53"/>
    </row>
    <row r="54" spans="1:13" ht="15.75">
      <c r="A54" s="417"/>
      <c r="B54" s="391" t="s">
        <v>603</v>
      </c>
      <c r="C54" s="377" t="s">
        <v>651</v>
      </c>
      <c r="D54" s="377" t="s">
        <v>720</v>
      </c>
      <c r="E54" s="391" t="s">
        <v>822</v>
      </c>
      <c r="F54" s="377" t="s">
        <v>752</v>
      </c>
      <c r="G54" s="391" t="s">
        <v>857</v>
      </c>
      <c r="H54" s="391" t="s">
        <v>920</v>
      </c>
      <c r="I54" s="377" t="s">
        <v>1004</v>
      </c>
      <c r="J54" s="9"/>
      <c r="K54" s="531" t="s">
        <v>1109</v>
      </c>
      <c r="L54" s="426" t="s">
        <v>728</v>
      </c>
      <c r="M54"/>
    </row>
    <row r="55" spans="1:13">
      <c r="A55" s="417"/>
      <c r="B55" s="392" t="s">
        <v>590</v>
      </c>
      <c r="C55" s="397">
        <v>45606</v>
      </c>
      <c r="D55" s="378" t="s">
        <v>714</v>
      </c>
      <c r="E55" s="392" t="s">
        <v>819</v>
      </c>
      <c r="F55" s="397">
        <v>45576</v>
      </c>
      <c r="G55" s="392" t="s">
        <v>858</v>
      </c>
      <c r="H55" s="410">
        <v>45638</v>
      </c>
      <c r="I55" s="378" t="s">
        <v>1001</v>
      </c>
      <c r="J55" s="9"/>
      <c r="K55" s="410">
        <v>45931</v>
      </c>
      <c r="L55" s="378" t="s">
        <v>1182</v>
      </c>
      <c r="M55"/>
    </row>
    <row r="56" spans="1:13">
      <c r="A56" s="417"/>
      <c r="B56" s="394">
        <v>-36</v>
      </c>
      <c r="C56" s="380">
        <v>-367</v>
      </c>
      <c r="D56" s="380">
        <v>-35</v>
      </c>
      <c r="E56" s="394">
        <v>-350</v>
      </c>
      <c r="F56" s="380">
        <v>-200</v>
      </c>
      <c r="G56" s="394">
        <v>-200</v>
      </c>
      <c r="H56" s="393">
        <v>3400</v>
      </c>
      <c r="I56" s="380">
        <v>-200</v>
      </c>
      <c r="J56" s="9"/>
      <c r="K56" s="532">
        <v>-13</v>
      </c>
      <c r="L56" s="380">
        <v>-20</v>
      </c>
      <c r="M56"/>
    </row>
    <row r="57" spans="1:13" ht="15.75">
      <c r="A57" s="417"/>
      <c r="B57" s="391" t="s">
        <v>604</v>
      </c>
      <c r="C57" s="377" t="s">
        <v>652</v>
      </c>
      <c r="D57" s="377" t="s">
        <v>721</v>
      </c>
      <c r="E57" s="391" t="s">
        <v>823</v>
      </c>
      <c r="F57" s="377" t="s">
        <v>753</v>
      </c>
      <c r="G57" s="391" t="s">
        <v>859</v>
      </c>
      <c r="H57" s="391" t="s">
        <v>921</v>
      </c>
      <c r="I57" s="377" t="s">
        <v>1005</v>
      </c>
      <c r="J57" s="9"/>
      <c r="K57" s="531" t="s">
        <v>997</v>
      </c>
      <c r="L57" s="426" t="s">
        <v>1131</v>
      </c>
      <c r="M57"/>
    </row>
    <row r="58" spans="1:13">
      <c r="A58" s="417"/>
      <c r="B58" s="392" t="s">
        <v>590</v>
      </c>
      <c r="C58" s="397">
        <v>45606</v>
      </c>
      <c r="D58" s="378" t="s">
        <v>714</v>
      </c>
      <c r="E58" s="392" t="s">
        <v>819</v>
      </c>
      <c r="F58" s="397">
        <v>45576</v>
      </c>
      <c r="G58" s="392" t="s">
        <v>858</v>
      </c>
      <c r="H58" s="410">
        <v>45638</v>
      </c>
      <c r="I58" s="378" t="s">
        <v>1001</v>
      </c>
      <c r="J58" s="9"/>
      <c r="K58" s="410">
        <v>45931</v>
      </c>
      <c r="L58" s="378" t="s">
        <v>1185</v>
      </c>
      <c r="M58"/>
    </row>
    <row r="59" spans="1:13">
      <c r="A59" s="417"/>
      <c r="B59" s="394">
        <v>-240</v>
      </c>
      <c r="C59" s="380">
        <v>-36</v>
      </c>
      <c r="D59" s="380">
        <v>-155</v>
      </c>
      <c r="E59" s="394">
        <v>-280</v>
      </c>
      <c r="F59" s="380">
        <v>-70</v>
      </c>
      <c r="G59" s="394">
        <v>-97</v>
      </c>
      <c r="H59" s="394">
        <v>-2000</v>
      </c>
      <c r="I59" s="380">
        <v>-200</v>
      </c>
      <c r="J59" s="9"/>
      <c r="K59" s="532">
        <v>-13</v>
      </c>
      <c r="L59" s="380">
        <v>-7</v>
      </c>
      <c r="M59"/>
    </row>
    <row r="60" spans="1:13" ht="15.75">
      <c r="A60" s="417"/>
      <c r="B60" s="391" t="s">
        <v>605</v>
      </c>
      <c r="C60" s="377" t="s">
        <v>653</v>
      </c>
      <c r="D60" s="377" t="s">
        <v>722</v>
      </c>
      <c r="E60" s="391" t="s">
        <v>824</v>
      </c>
      <c r="F60" s="377" t="s">
        <v>754</v>
      </c>
      <c r="G60" s="391" t="s">
        <v>710</v>
      </c>
      <c r="H60" s="391" t="s">
        <v>922</v>
      </c>
      <c r="I60" s="377" t="s">
        <v>1006</v>
      </c>
      <c r="J60" s="9"/>
      <c r="K60" s="531" t="s">
        <v>1110</v>
      </c>
      <c r="L60" s="426" t="s">
        <v>1183</v>
      </c>
      <c r="M60"/>
    </row>
    <row r="61" spans="1:13">
      <c r="A61" s="417"/>
      <c r="B61" s="392" t="s">
        <v>590</v>
      </c>
      <c r="C61" s="397">
        <v>45575</v>
      </c>
      <c r="D61" s="378" t="s">
        <v>714</v>
      </c>
      <c r="E61" s="392" t="s">
        <v>819</v>
      </c>
      <c r="F61" s="397">
        <v>45576</v>
      </c>
      <c r="G61" s="392" t="s">
        <v>858</v>
      </c>
      <c r="H61" s="410">
        <v>45638</v>
      </c>
      <c r="I61" s="378" t="s">
        <v>1001</v>
      </c>
      <c r="J61" s="9"/>
      <c r="K61" s="410">
        <v>45931</v>
      </c>
      <c r="L61" s="378" t="s">
        <v>1185</v>
      </c>
      <c r="M61"/>
    </row>
    <row r="62" spans="1:13">
      <c r="A62" s="417"/>
      <c r="B62" s="394">
        <v>-35</v>
      </c>
      <c r="C62" s="380">
        <v>-84</v>
      </c>
      <c r="D62" s="380">
        <v>-230</v>
      </c>
      <c r="E62" s="394">
        <v>-595</v>
      </c>
      <c r="F62" s="380">
        <v>-170</v>
      </c>
      <c r="G62" s="394">
        <v>-14</v>
      </c>
      <c r="H62" s="394">
        <v>-221</v>
      </c>
      <c r="I62" s="380">
        <v>-50</v>
      </c>
      <c r="J62" s="9"/>
      <c r="K62" s="532">
        <v>-44</v>
      </c>
      <c r="L62" s="380">
        <v>-4</v>
      </c>
      <c r="M62"/>
    </row>
    <row r="63" spans="1:13" ht="15.75">
      <c r="A63" s="417"/>
      <c r="B63" s="391" t="s">
        <v>606</v>
      </c>
      <c r="C63" s="377" t="s">
        <v>654</v>
      </c>
      <c r="D63" s="377" t="s">
        <v>723</v>
      </c>
      <c r="E63" s="391" t="s">
        <v>825</v>
      </c>
      <c r="F63" s="377" t="s">
        <v>755</v>
      </c>
      <c r="G63" s="391" t="s">
        <v>614</v>
      </c>
      <c r="H63" s="391" t="s">
        <v>923</v>
      </c>
      <c r="I63" s="377" t="s">
        <v>1007</v>
      </c>
      <c r="J63" s="9"/>
      <c r="K63" s="531" t="s">
        <v>1111</v>
      </c>
      <c r="L63" s="426" t="s">
        <v>864</v>
      </c>
      <c r="M63"/>
    </row>
    <row r="64" spans="1:13">
      <c r="A64" s="417"/>
      <c r="B64" s="392" t="s">
        <v>590</v>
      </c>
      <c r="C64" s="397">
        <v>45545</v>
      </c>
      <c r="D64" s="378" t="s">
        <v>714</v>
      </c>
      <c r="E64" s="392" t="s">
        <v>819</v>
      </c>
      <c r="F64" s="397">
        <v>45576</v>
      </c>
      <c r="G64" s="392" t="s">
        <v>860</v>
      </c>
      <c r="H64" s="410">
        <v>45638</v>
      </c>
      <c r="I64" s="378" t="s">
        <v>1001</v>
      </c>
      <c r="J64" s="9"/>
      <c r="K64" s="410">
        <v>45931</v>
      </c>
      <c r="L64" s="378" t="s">
        <v>1185</v>
      </c>
      <c r="M64"/>
    </row>
    <row r="65" spans="1:13">
      <c r="A65" s="417"/>
      <c r="B65" s="394">
        <v>-12</v>
      </c>
      <c r="C65" s="380">
        <v>-30</v>
      </c>
      <c r="D65" s="380">
        <v>-140</v>
      </c>
      <c r="E65" s="394">
        <v>-50</v>
      </c>
      <c r="F65" s="380">
        <v>-65</v>
      </c>
      <c r="G65" s="394">
        <v>-7</v>
      </c>
      <c r="H65" s="394">
        <v>-20</v>
      </c>
      <c r="I65" s="380">
        <v>-278</v>
      </c>
      <c r="J65" s="9"/>
      <c r="K65" s="532">
        <v>-84</v>
      </c>
      <c r="L65" s="379">
        <v>100</v>
      </c>
      <c r="M65"/>
    </row>
    <row r="66" spans="1:13" ht="15.75">
      <c r="A66" s="417"/>
      <c r="B66" s="391" t="s">
        <v>607</v>
      </c>
      <c r="C66" s="377" t="s">
        <v>655</v>
      </c>
      <c r="D66" s="377" t="s">
        <v>724</v>
      </c>
      <c r="E66" s="391" t="s">
        <v>826</v>
      </c>
      <c r="F66" s="377" t="s">
        <v>756</v>
      </c>
      <c r="G66" s="391" t="s">
        <v>861</v>
      </c>
      <c r="H66" s="391" t="s">
        <v>924</v>
      </c>
      <c r="I66" s="377" t="s">
        <v>1008</v>
      </c>
      <c r="J66" s="9"/>
      <c r="K66" s="531" t="s">
        <v>1112</v>
      </c>
      <c r="L66" s="426" t="s">
        <v>1186</v>
      </c>
      <c r="M66"/>
    </row>
    <row r="67" spans="1:13">
      <c r="A67" s="417"/>
      <c r="B67" s="392" t="s">
        <v>590</v>
      </c>
      <c r="C67" s="397">
        <v>45545</v>
      </c>
      <c r="D67" s="378" t="s">
        <v>714</v>
      </c>
      <c r="E67" s="392" t="s">
        <v>819</v>
      </c>
      <c r="F67" s="397">
        <v>45576</v>
      </c>
      <c r="G67" s="392" t="s">
        <v>860</v>
      </c>
      <c r="H67" s="410">
        <v>45638</v>
      </c>
      <c r="I67" s="378" t="s">
        <v>1001</v>
      </c>
      <c r="J67" s="9"/>
      <c r="K67" s="410">
        <v>45931</v>
      </c>
      <c r="L67" s="378" t="s">
        <v>1185</v>
      </c>
      <c r="M67"/>
    </row>
    <row r="68" spans="1:13">
      <c r="A68" s="417"/>
      <c r="B68" s="394">
        <v>-40</v>
      </c>
      <c r="C68" s="380">
        <v>-99</v>
      </c>
      <c r="D68" s="380">
        <v>-298</v>
      </c>
      <c r="E68" s="394">
        <v>-102</v>
      </c>
      <c r="F68" s="380">
        <v>-30</v>
      </c>
      <c r="G68" s="394">
        <v>-64</v>
      </c>
      <c r="H68" s="394">
        <v>-180</v>
      </c>
      <c r="I68" s="380">
        <v>-260</v>
      </c>
      <c r="J68" s="9"/>
      <c r="K68" s="532">
        <v>-70</v>
      </c>
      <c r="L68" s="380">
        <v>-60</v>
      </c>
      <c r="M68"/>
    </row>
    <row r="69" spans="1:13" ht="15.75">
      <c r="A69" s="417"/>
      <c r="B69" s="391" t="s">
        <v>608</v>
      </c>
      <c r="C69" s="377" t="s">
        <v>656</v>
      </c>
      <c r="D69" s="377" t="s">
        <v>725</v>
      </c>
      <c r="E69" s="391" t="s">
        <v>827</v>
      </c>
      <c r="F69" s="377" t="s">
        <v>757</v>
      </c>
      <c r="G69" s="391" t="s">
        <v>862</v>
      </c>
      <c r="H69" s="391" t="s">
        <v>925</v>
      </c>
      <c r="I69" s="377" t="s">
        <v>1009</v>
      </c>
      <c r="J69" s="9"/>
      <c r="K69" s="531" t="s">
        <v>1113</v>
      </c>
      <c r="L69" s="426" t="s">
        <v>1187</v>
      </c>
      <c r="M69"/>
    </row>
    <row r="70" spans="1:13">
      <c r="A70" s="417"/>
      <c r="B70" s="392" t="s">
        <v>590</v>
      </c>
      <c r="C70" s="397">
        <v>45545</v>
      </c>
      <c r="D70" s="378" t="s">
        <v>726</v>
      </c>
      <c r="E70" s="392" t="s">
        <v>819</v>
      </c>
      <c r="F70" s="397">
        <v>45576</v>
      </c>
      <c r="G70" s="392" t="s">
        <v>860</v>
      </c>
      <c r="H70" s="410">
        <v>45608</v>
      </c>
      <c r="I70" s="378" t="s">
        <v>1001</v>
      </c>
      <c r="J70" s="9"/>
      <c r="K70" s="410">
        <v>45901</v>
      </c>
      <c r="L70" s="378" t="s">
        <v>1188</v>
      </c>
      <c r="M70"/>
    </row>
    <row r="71" spans="1:13">
      <c r="A71" s="417"/>
      <c r="B71" s="394">
        <v>-150</v>
      </c>
      <c r="C71" s="380">
        <v>-185</v>
      </c>
      <c r="D71" s="380">
        <v>-45</v>
      </c>
      <c r="E71" s="394">
        <v>-100</v>
      </c>
      <c r="F71" s="380">
        <v>-50</v>
      </c>
      <c r="G71" s="394">
        <v>-24</v>
      </c>
      <c r="H71" s="394">
        <v>-125</v>
      </c>
      <c r="I71" s="380">
        <v>-500</v>
      </c>
      <c r="J71" s="9"/>
      <c r="K71" s="532">
        <v>-180</v>
      </c>
      <c r="L71" s="380">
        <v>-29</v>
      </c>
      <c r="M71"/>
    </row>
    <row r="72" spans="1:13" ht="15.75">
      <c r="A72" s="417"/>
      <c r="B72" s="391" t="s">
        <v>609</v>
      </c>
      <c r="C72" s="377" t="s">
        <v>657</v>
      </c>
      <c r="D72" s="377" t="s">
        <v>727</v>
      </c>
      <c r="E72" s="391" t="s">
        <v>828</v>
      </c>
      <c r="F72" s="377" t="s">
        <v>758</v>
      </c>
      <c r="G72" s="391" t="s">
        <v>863</v>
      </c>
      <c r="H72" s="391" t="s">
        <v>926</v>
      </c>
      <c r="I72" s="377" t="s">
        <v>1010</v>
      </c>
      <c r="J72" s="9"/>
      <c r="K72" s="531" t="s">
        <v>1114</v>
      </c>
      <c r="L72" s="426" t="s">
        <v>1183</v>
      </c>
      <c r="M72"/>
    </row>
    <row r="73" spans="1:13">
      <c r="A73" s="417"/>
      <c r="B73" s="392" t="s">
        <v>590</v>
      </c>
      <c r="C73" s="397">
        <v>45545</v>
      </c>
      <c r="D73" s="378" t="s">
        <v>726</v>
      </c>
      <c r="E73" s="392" t="s">
        <v>829</v>
      </c>
      <c r="F73" s="397">
        <v>45576</v>
      </c>
      <c r="G73" s="392" t="s">
        <v>860</v>
      </c>
      <c r="H73" s="410">
        <v>45608</v>
      </c>
      <c r="I73" s="378" t="s">
        <v>1001</v>
      </c>
      <c r="J73" s="9"/>
      <c r="K73" s="410">
        <v>45901</v>
      </c>
      <c r="L73" s="378" t="s">
        <v>1188</v>
      </c>
      <c r="M73"/>
    </row>
    <row r="74" spans="1:13">
      <c r="A74" s="417"/>
      <c r="B74" s="394">
        <v>-1853</v>
      </c>
      <c r="C74" s="380">
        <v>-180</v>
      </c>
      <c r="D74" s="380">
        <v>-39</v>
      </c>
      <c r="E74" s="394">
        <v>-300</v>
      </c>
      <c r="F74" s="380">
        <v>-45</v>
      </c>
      <c r="G74" s="394">
        <v>-30</v>
      </c>
      <c r="H74" s="394">
        <v>-130</v>
      </c>
      <c r="I74" s="380">
        <v>-100</v>
      </c>
      <c r="J74" s="9"/>
      <c r="K74" s="532">
        <v>-186</v>
      </c>
      <c r="L74" s="380">
        <v>-4</v>
      </c>
      <c r="M74"/>
    </row>
    <row r="75" spans="1:13" ht="15.75">
      <c r="A75" s="417"/>
      <c r="B75" s="391" t="s">
        <v>610</v>
      </c>
      <c r="C75" s="377" t="s">
        <v>658</v>
      </c>
      <c r="D75" s="377" t="s">
        <v>728</v>
      </c>
      <c r="E75" s="391" t="s">
        <v>830</v>
      </c>
      <c r="F75" s="377" t="s">
        <v>759</v>
      </c>
      <c r="G75" s="391" t="s">
        <v>864</v>
      </c>
      <c r="H75" s="391" t="s">
        <v>927</v>
      </c>
      <c r="I75" s="377" t="s">
        <v>1011</v>
      </c>
      <c r="J75" s="9"/>
      <c r="K75" s="531" t="s">
        <v>1115</v>
      </c>
      <c r="L75" s="426" t="s">
        <v>989</v>
      </c>
      <c r="M75"/>
    </row>
    <row r="76" spans="1:13">
      <c r="A76" s="417"/>
      <c r="B76" s="392" t="s">
        <v>590</v>
      </c>
      <c r="C76" s="397">
        <v>45545</v>
      </c>
      <c r="D76" s="378" t="s">
        <v>726</v>
      </c>
      <c r="E76" s="392" t="s">
        <v>829</v>
      </c>
      <c r="F76" s="397">
        <v>45576</v>
      </c>
      <c r="G76" s="392" t="s">
        <v>860</v>
      </c>
      <c r="H76" s="410">
        <v>45608</v>
      </c>
      <c r="I76" s="378" t="s">
        <v>1012</v>
      </c>
      <c r="J76" s="9"/>
      <c r="K76" s="410">
        <v>45901</v>
      </c>
      <c r="L76" s="378" t="s">
        <v>1188</v>
      </c>
      <c r="M76"/>
    </row>
    <row r="77" spans="1:13">
      <c r="A77" s="417"/>
      <c r="B77" s="394">
        <v>-35</v>
      </c>
      <c r="C77" s="380">
        <v>-187</v>
      </c>
      <c r="D77" s="380">
        <v>-20</v>
      </c>
      <c r="E77" s="394">
        <v>-150</v>
      </c>
      <c r="F77" s="380">
        <v>-20</v>
      </c>
      <c r="G77" s="393">
        <v>2000</v>
      </c>
      <c r="H77" s="394">
        <v>-20</v>
      </c>
      <c r="I77" s="380">
        <v>-30</v>
      </c>
      <c r="J77" s="9"/>
      <c r="K77" s="532">
        <v>-100</v>
      </c>
      <c r="L77" s="380">
        <v>-100</v>
      </c>
      <c r="M77"/>
    </row>
    <row r="78" spans="1:13" ht="15.75">
      <c r="A78" s="417"/>
      <c r="B78" s="391" t="s">
        <v>611</v>
      </c>
      <c r="C78" s="377" t="s">
        <v>659</v>
      </c>
      <c r="D78" s="377" t="s">
        <v>693</v>
      </c>
      <c r="E78" s="391" t="s">
        <v>831</v>
      </c>
      <c r="F78" s="377" t="s">
        <v>760</v>
      </c>
      <c r="G78" s="391" t="s">
        <v>865</v>
      </c>
      <c r="H78" s="391" t="s">
        <v>928</v>
      </c>
      <c r="I78" s="377" t="s">
        <v>863</v>
      </c>
      <c r="J78" s="9"/>
      <c r="K78" s="531" t="s">
        <v>1116</v>
      </c>
      <c r="L78" s="426" t="s">
        <v>1189</v>
      </c>
      <c r="M78"/>
    </row>
    <row r="79" spans="1:13">
      <c r="A79" s="417"/>
      <c r="B79" s="392" t="s">
        <v>590</v>
      </c>
      <c r="C79" s="397">
        <v>45514</v>
      </c>
      <c r="D79" s="378" t="s">
        <v>726</v>
      </c>
      <c r="E79" s="392" t="s">
        <v>829</v>
      </c>
      <c r="F79" s="397">
        <v>45576</v>
      </c>
      <c r="G79" s="392" t="s">
        <v>860</v>
      </c>
      <c r="H79" s="410">
        <v>45608</v>
      </c>
      <c r="I79" s="378" t="s">
        <v>1012</v>
      </c>
      <c r="J79" s="9"/>
      <c r="K79" s="410">
        <v>45901</v>
      </c>
      <c r="L79" s="378" t="s">
        <v>1188</v>
      </c>
      <c r="M79"/>
    </row>
    <row r="80" spans="1:13">
      <c r="A80" s="417"/>
      <c r="B80" s="394">
        <v>-105</v>
      </c>
      <c r="C80" s="380">
        <v>-22</v>
      </c>
      <c r="D80" s="380">
        <v>-4072</v>
      </c>
      <c r="E80" s="394">
        <v>-500</v>
      </c>
      <c r="F80" s="380">
        <v>-70</v>
      </c>
      <c r="G80" s="393">
        <v>6210</v>
      </c>
      <c r="H80" s="393">
        <v>1000</v>
      </c>
      <c r="I80" s="380">
        <v>-24</v>
      </c>
      <c r="J80" s="9"/>
      <c r="K80" s="532">
        <v>-26</v>
      </c>
      <c r="L80" s="380">
        <v>-45</v>
      </c>
      <c r="M80"/>
    </row>
    <row r="81" spans="1:13" ht="15.75">
      <c r="A81" s="417"/>
      <c r="B81" s="391" t="s">
        <v>612</v>
      </c>
      <c r="C81" s="377" t="s">
        <v>660</v>
      </c>
      <c r="D81" s="377" t="s">
        <v>729</v>
      </c>
      <c r="E81" s="391" t="s">
        <v>832</v>
      </c>
      <c r="F81" s="377" t="s">
        <v>761</v>
      </c>
      <c r="G81" s="391" t="s">
        <v>866</v>
      </c>
      <c r="H81" s="391" t="s">
        <v>929</v>
      </c>
      <c r="I81" s="377" t="s">
        <v>1013</v>
      </c>
      <c r="J81" s="9"/>
      <c r="K81" s="531" t="s">
        <v>1117</v>
      </c>
      <c r="L81" s="426" t="s">
        <v>1190</v>
      </c>
      <c r="M81"/>
    </row>
    <row r="82" spans="1:13">
      <c r="A82" s="417"/>
      <c r="B82" s="392" t="s">
        <v>590</v>
      </c>
      <c r="C82" s="397">
        <v>45514</v>
      </c>
      <c r="D82" s="378" t="s">
        <v>726</v>
      </c>
      <c r="E82" s="392" t="s">
        <v>833</v>
      </c>
      <c r="F82" s="397">
        <v>45576</v>
      </c>
      <c r="G82" s="392" t="s">
        <v>867</v>
      </c>
      <c r="H82" s="410">
        <v>45608</v>
      </c>
      <c r="I82" s="378" t="s">
        <v>1012</v>
      </c>
      <c r="J82" s="9"/>
      <c r="K82" s="410">
        <v>45901</v>
      </c>
      <c r="L82" s="378" t="s">
        <v>1188</v>
      </c>
      <c r="M82"/>
    </row>
    <row r="83" spans="1:13">
      <c r="A83" s="417"/>
      <c r="B83" s="394">
        <v>-25</v>
      </c>
      <c r="C83" s="380">
        <v>-149</v>
      </c>
      <c r="D83" s="380">
        <v>-170</v>
      </c>
      <c r="E83" s="394">
        <v>-2000</v>
      </c>
      <c r="F83" s="380">
        <v>-55</v>
      </c>
      <c r="G83" s="394">
        <v>-35</v>
      </c>
      <c r="H83" s="394">
        <v>-98</v>
      </c>
      <c r="I83" s="380">
        <v>-95</v>
      </c>
      <c r="J83" s="9"/>
      <c r="K83" s="532">
        <v>-7</v>
      </c>
      <c r="L83" s="380">
        <v>-520</v>
      </c>
      <c r="M83"/>
    </row>
    <row r="84" spans="1:13" ht="15.75">
      <c r="A84" s="417"/>
      <c r="B84" s="391" t="s">
        <v>613</v>
      </c>
      <c r="C84" s="377" t="s">
        <v>661</v>
      </c>
      <c r="D84" s="377" t="s">
        <v>730</v>
      </c>
      <c r="E84" s="391" t="s">
        <v>834</v>
      </c>
      <c r="F84" s="377" t="s">
        <v>762</v>
      </c>
      <c r="G84" s="391" t="s">
        <v>868</v>
      </c>
      <c r="H84" s="391" t="s">
        <v>930</v>
      </c>
      <c r="I84" s="377" t="s">
        <v>1014</v>
      </c>
      <c r="J84" s="9"/>
      <c r="K84" s="531" t="s">
        <v>728</v>
      </c>
      <c r="L84" s="426" t="s">
        <v>1131</v>
      </c>
      <c r="M84"/>
    </row>
    <row r="85" spans="1:13">
      <c r="B85" s="392" t="s">
        <v>590</v>
      </c>
      <c r="C85" s="397">
        <v>45483</v>
      </c>
      <c r="D85" s="378" t="s">
        <v>731</v>
      </c>
      <c r="E85" s="392" t="s">
        <v>833</v>
      </c>
      <c r="F85" s="397">
        <v>45576</v>
      </c>
      <c r="G85" s="392" t="s">
        <v>867</v>
      </c>
      <c r="H85" s="410">
        <v>45608</v>
      </c>
      <c r="I85" s="378" t="s">
        <v>1012</v>
      </c>
      <c r="J85" s="9"/>
      <c r="K85" s="410">
        <v>45901</v>
      </c>
      <c r="L85" s="378" t="s">
        <v>1191</v>
      </c>
      <c r="M85"/>
    </row>
    <row r="86" spans="1:13">
      <c r="B86" s="394">
        <v>-50</v>
      </c>
      <c r="C86" s="380">
        <v>-213</v>
      </c>
      <c r="D86" s="380">
        <v>-49</v>
      </c>
      <c r="E86" s="394">
        <v>-60</v>
      </c>
      <c r="F86" s="380">
        <v>-45</v>
      </c>
      <c r="G86" s="394">
        <v>-13</v>
      </c>
      <c r="H86" s="394">
        <v>-20</v>
      </c>
      <c r="I86" s="380">
        <v>-30</v>
      </c>
      <c r="J86" s="9"/>
      <c r="K86" s="532">
        <v>-20</v>
      </c>
      <c r="L86" s="380">
        <v>-7</v>
      </c>
      <c r="M86"/>
    </row>
    <row r="87" spans="1:13" ht="15.75">
      <c r="B87" s="391" t="s">
        <v>614</v>
      </c>
      <c r="C87" s="377" t="s">
        <v>662</v>
      </c>
      <c r="D87" s="377" t="s">
        <v>732</v>
      </c>
      <c r="E87" s="391" t="s">
        <v>835</v>
      </c>
      <c r="F87" s="377" t="s">
        <v>763</v>
      </c>
      <c r="G87" s="391" t="s">
        <v>869</v>
      </c>
      <c r="H87" s="391" t="s">
        <v>931</v>
      </c>
      <c r="I87" s="377" t="s">
        <v>1015</v>
      </c>
      <c r="J87" s="9"/>
      <c r="K87" s="531" t="s">
        <v>1072</v>
      </c>
      <c r="L87" s="426" t="s">
        <v>1183</v>
      </c>
      <c r="M87"/>
    </row>
    <row r="88" spans="1:13">
      <c r="B88" s="392" t="s">
        <v>590</v>
      </c>
      <c r="C88" s="397">
        <v>45483</v>
      </c>
      <c r="D88" s="378" t="s">
        <v>731</v>
      </c>
      <c r="E88" s="392" t="s">
        <v>833</v>
      </c>
      <c r="F88" s="397">
        <v>45576</v>
      </c>
      <c r="G88" s="392" t="s">
        <v>867</v>
      </c>
      <c r="H88" s="410">
        <v>45577</v>
      </c>
      <c r="I88" s="378" t="s">
        <v>1012</v>
      </c>
      <c r="J88" s="9"/>
      <c r="K88" s="410">
        <v>45901</v>
      </c>
      <c r="L88" s="378" t="s">
        <v>1191</v>
      </c>
      <c r="M88"/>
    </row>
    <row r="89" spans="1:13">
      <c r="B89" s="394">
        <v>-7</v>
      </c>
      <c r="C89" s="380">
        <v>-39</v>
      </c>
      <c r="D89" s="380">
        <v>-382</v>
      </c>
      <c r="E89" s="394">
        <v>-150</v>
      </c>
      <c r="F89" s="380">
        <v>-177</v>
      </c>
      <c r="G89" s="394">
        <v>-100</v>
      </c>
      <c r="H89" s="394">
        <v>-13</v>
      </c>
      <c r="I89" s="380">
        <v>-26</v>
      </c>
      <c r="J89" s="9"/>
      <c r="K89" s="532">
        <v>-15</v>
      </c>
      <c r="L89" s="380">
        <v>-4</v>
      </c>
      <c r="M89"/>
    </row>
    <row r="90" spans="1:13" ht="15.75">
      <c r="B90" s="391" t="s">
        <v>615</v>
      </c>
      <c r="C90" s="377" t="s">
        <v>663</v>
      </c>
      <c r="D90" s="377" t="s">
        <v>733</v>
      </c>
      <c r="E90" s="391" t="s">
        <v>836</v>
      </c>
      <c r="F90" s="377" t="s">
        <v>764</v>
      </c>
      <c r="G90" s="391" t="s">
        <v>870</v>
      </c>
      <c r="H90" s="391" t="s">
        <v>932</v>
      </c>
      <c r="I90" s="377" t="s">
        <v>1016</v>
      </c>
      <c r="J90" s="9"/>
      <c r="K90" s="531" t="s">
        <v>1118</v>
      </c>
      <c r="L90" s="426" t="s">
        <v>1192</v>
      </c>
      <c r="M90"/>
    </row>
    <row r="91" spans="1:13">
      <c r="B91" s="392" t="s">
        <v>590</v>
      </c>
      <c r="C91" s="397">
        <v>45483</v>
      </c>
      <c r="D91" s="378" t="s">
        <v>731</v>
      </c>
      <c r="E91" s="392" t="s">
        <v>833</v>
      </c>
      <c r="F91" s="397">
        <v>45576</v>
      </c>
      <c r="G91" s="392" t="s">
        <v>871</v>
      </c>
      <c r="H91" s="410">
        <v>45577</v>
      </c>
      <c r="I91" s="378" t="s">
        <v>1012</v>
      </c>
      <c r="J91" s="9"/>
      <c r="K91" s="410">
        <v>45901</v>
      </c>
      <c r="L91" s="378" t="s">
        <v>1193</v>
      </c>
      <c r="M91"/>
    </row>
    <row r="92" spans="1:13">
      <c r="B92" s="394">
        <v>-165</v>
      </c>
      <c r="C92" s="380">
        <v>-25</v>
      </c>
      <c r="D92" s="380">
        <v>-2000</v>
      </c>
      <c r="E92" s="394">
        <v>-100</v>
      </c>
      <c r="F92" s="380">
        <v>-20</v>
      </c>
      <c r="G92" s="394">
        <v>-50</v>
      </c>
      <c r="H92" s="394">
        <v>-25</v>
      </c>
      <c r="I92" s="380">
        <v>-56</v>
      </c>
      <c r="J92" s="9"/>
      <c r="K92" s="532">
        <v>-106</v>
      </c>
      <c r="L92" s="379">
        <v>270</v>
      </c>
      <c r="M92"/>
    </row>
    <row r="93" spans="1:13" ht="15.75">
      <c r="B93" s="391" t="s">
        <v>616</v>
      </c>
      <c r="C93" s="377" t="s">
        <v>664</v>
      </c>
      <c r="D93" s="377" t="s">
        <v>734</v>
      </c>
      <c r="E93" s="391" t="s">
        <v>837</v>
      </c>
      <c r="F93" s="377" t="s">
        <v>614</v>
      </c>
      <c r="G93" s="391" t="s">
        <v>872</v>
      </c>
      <c r="H93" s="391" t="s">
        <v>933</v>
      </c>
      <c r="I93" s="377" t="s">
        <v>652</v>
      </c>
      <c r="J93" s="9"/>
      <c r="K93" s="531" t="s">
        <v>1119</v>
      </c>
      <c r="L93" s="426" t="s">
        <v>706</v>
      </c>
      <c r="M93"/>
    </row>
    <row r="94" spans="1:13">
      <c r="B94" s="392" t="s">
        <v>590</v>
      </c>
      <c r="C94" s="397">
        <v>45453</v>
      </c>
      <c r="D94" s="378" t="s">
        <v>638</v>
      </c>
      <c r="E94" s="392" t="s">
        <v>714</v>
      </c>
      <c r="F94" s="397">
        <v>45546</v>
      </c>
      <c r="G94" s="392" t="s">
        <v>871</v>
      </c>
      <c r="H94" s="410">
        <v>45577</v>
      </c>
      <c r="I94" s="378" t="s">
        <v>1012</v>
      </c>
      <c r="J94" s="9"/>
      <c r="K94" s="410">
        <v>45901</v>
      </c>
      <c r="L94" s="378" t="s">
        <v>1193</v>
      </c>
      <c r="M94"/>
    </row>
    <row r="95" spans="1:13">
      <c r="B95" s="394">
        <v>-20</v>
      </c>
      <c r="C95" s="380">
        <v>-259</v>
      </c>
      <c r="D95" s="379">
        <v>13400</v>
      </c>
      <c r="E95" s="393">
        <v>20000</v>
      </c>
      <c r="F95" s="380">
        <v>-7</v>
      </c>
      <c r="G95" s="394">
        <v>-45</v>
      </c>
      <c r="H95" s="394">
        <v>-523</v>
      </c>
      <c r="I95" s="380">
        <v>-32</v>
      </c>
      <c r="J95" s="9"/>
      <c r="K95" s="532">
        <v>-37</v>
      </c>
      <c r="L95" s="380">
        <v>-20</v>
      </c>
      <c r="M95"/>
    </row>
    <row r="96" spans="1:13" ht="15.75">
      <c r="B96" s="391" t="s">
        <v>614</v>
      </c>
      <c r="C96" s="377" t="s">
        <v>665</v>
      </c>
      <c r="D96" s="377" t="s">
        <v>735</v>
      </c>
      <c r="E96" s="391" t="s">
        <v>838</v>
      </c>
      <c r="F96" s="377" t="s">
        <v>765</v>
      </c>
      <c r="G96" s="391" t="s">
        <v>873</v>
      </c>
      <c r="H96" s="391" t="s">
        <v>928</v>
      </c>
      <c r="I96" s="377" t="s">
        <v>1017</v>
      </c>
      <c r="J96" s="9"/>
      <c r="K96" s="531" t="s">
        <v>955</v>
      </c>
      <c r="L96" s="426" t="s">
        <v>1194</v>
      </c>
      <c r="M96"/>
    </row>
    <row r="97" spans="2:13">
      <c r="B97" s="392" t="s">
        <v>590</v>
      </c>
      <c r="C97" s="397">
        <v>45453</v>
      </c>
      <c r="D97" s="378" t="s">
        <v>638</v>
      </c>
      <c r="E97" s="392" t="s">
        <v>714</v>
      </c>
      <c r="F97" s="397">
        <v>45546</v>
      </c>
      <c r="G97" s="392" t="s">
        <v>871</v>
      </c>
      <c r="H97" s="410">
        <v>45577</v>
      </c>
      <c r="I97" s="378" t="s">
        <v>1018</v>
      </c>
      <c r="J97" s="9"/>
      <c r="K97" s="410">
        <v>45901</v>
      </c>
      <c r="L97" s="378" t="s">
        <v>1193</v>
      </c>
      <c r="M97"/>
    </row>
    <row r="98" spans="2:13">
      <c r="B98" s="394">
        <v>-7</v>
      </c>
      <c r="C98" s="380">
        <v>-156</v>
      </c>
      <c r="D98" s="379">
        <v>6500</v>
      </c>
      <c r="E98" s="394">
        <v>-1680</v>
      </c>
      <c r="F98" s="380">
        <v>-27</v>
      </c>
      <c r="G98" s="394">
        <v>-39</v>
      </c>
      <c r="H98" s="393">
        <v>600</v>
      </c>
      <c r="I98" s="380">
        <v>-359</v>
      </c>
      <c r="J98" s="9"/>
      <c r="K98" s="532">
        <v>-225</v>
      </c>
      <c r="L98" s="379">
        <v>500</v>
      </c>
      <c r="M98"/>
    </row>
    <row r="99" spans="2:13" ht="15.75">
      <c r="B99" s="391" t="s">
        <v>617</v>
      </c>
      <c r="C99" s="377" t="s">
        <v>666</v>
      </c>
      <c r="D99" s="377" t="s">
        <v>736</v>
      </c>
      <c r="E99" s="391" t="s">
        <v>839</v>
      </c>
      <c r="F99" s="377" t="s">
        <v>766</v>
      </c>
      <c r="G99" s="391" t="s">
        <v>874</v>
      </c>
      <c r="H99" s="391" t="s">
        <v>934</v>
      </c>
      <c r="I99" s="377" t="s">
        <v>1019</v>
      </c>
      <c r="J99" s="9"/>
      <c r="K99" s="531" t="s">
        <v>1120</v>
      </c>
      <c r="L99" s="426" t="s">
        <v>649</v>
      </c>
      <c r="M99"/>
    </row>
    <row r="100" spans="2:13">
      <c r="B100" s="392" t="s">
        <v>590</v>
      </c>
      <c r="C100" s="397">
        <v>45453</v>
      </c>
      <c r="D100" s="378" t="s">
        <v>638</v>
      </c>
      <c r="E100" s="392" t="s">
        <v>714</v>
      </c>
      <c r="F100" s="397">
        <v>45515</v>
      </c>
      <c r="G100" s="392" t="s">
        <v>871</v>
      </c>
      <c r="H100" s="410">
        <v>45577</v>
      </c>
      <c r="I100" s="378" t="s">
        <v>1018</v>
      </c>
      <c r="J100" s="9"/>
      <c r="K100" s="410">
        <v>45901</v>
      </c>
      <c r="L100" s="378" t="s">
        <v>1195</v>
      </c>
      <c r="M100"/>
    </row>
    <row r="101" spans="2:13">
      <c r="B101" s="394">
        <v>-30</v>
      </c>
      <c r="C101" s="380">
        <v>-658</v>
      </c>
      <c r="D101" s="380">
        <v>-6500</v>
      </c>
      <c r="E101" s="394">
        <v>-400</v>
      </c>
      <c r="F101" s="380">
        <v>-42</v>
      </c>
      <c r="G101" s="394">
        <v>-65</v>
      </c>
      <c r="H101" s="394">
        <v>-172</v>
      </c>
      <c r="I101" s="380">
        <v>-200</v>
      </c>
      <c r="J101" s="9"/>
      <c r="K101" s="532">
        <v>-30</v>
      </c>
      <c r="L101" s="380">
        <v>-210</v>
      </c>
      <c r="M101"/>
    </row>
    <row r="102" spans="2:13" ht="15.75">
      <c r="B102" s="391" t="s">
        <v>618</v>
      </c>
      <c r="C102" s="377" t="s">
        <v>667</v>
      </c>
      <c r="D102" s="377" t="s">
        <v>737</v>
      </c>
      <c r="E102" s="391" t="s">
        <v>840</v>
      </c>
      <c r="F102" s="377" t="s">
        <v>767</v>
      </c>
      <c r="G102" s="391" t="s">
        <v>875</v>
      </c>
      <c r="H102" s="391" t="s">
        <v>935</v>
      </c>
      <c r="I102" s="377" t="s">
        <v>1020</v>
      </c>
      <c r="J102" s="9"/>
      <c r="K102" s="531" t="s">
        <v>1121</v>
      </c>
      <c r="L102" s="426" t="s">
        <v>1196</v>
      </c>
      <c r="M102"/>
    </row>
    <row r="103" spans="2:13">
      <c r="B103" s="392" t="s">
        <v>590</v>
      </c>
      <c r="C103" s="397">
        <v>45453</v>
      </c>
      <c r="D103" s="378" t="s">
        <v>638</v>
      </c>
      <c r="E103" s="392" t="s">
        <v>714</v>
      </c>
      <c r="F103" s="397">
        <v>45484</v>
      </c>
      <c r="G103" s="392" t="s">
        <v>871</v>
      </c>
      <c r="H103" s="410">
        <v>45577</v>
      </c>
      <c r="I103" s="378" t="s">
        <v>1018</v>
      </c>
      <c r="J103" s="9"/>
      <c r="K103" s="410">
        <v>45870</v>
      </c>
      <c r="L103" s="378" t="s">
        <v>1195</v>
      </c>
      <c r="M103"/>
    </row>
    <row r="104" spans="2:13">
      <c r="B104" s="394">
        <v>-57</v>
      </c>
      <c r="C104" s="380">
        <v>-400</v>
      </c>
      <c r="D104" s="380">
        <v>-150</v>
      </c>
      <c r="E104" s="394">
        <v>-208</v>
      </c>
      <c r="F104" s="380">
        <v>-100</v>
      </c>
      <c r="G104" s="394">
        <v>-120</v>
      </c>
      <c r="H104" s="394">
        <v>-131</v>
      </c>
      <c r="I104" s="380">
        <v>-70</v>
      </c>
      <c r="J104" s="9"/>
      <c r="K104" s="532">
        <v>-200</v>
      </c>
      <c r="L104" s="380">
        <v>-270</v>
      </c>
      <c r="M104"/>
    </row>
    <row r="105" spans="2:13" ht="15.75">
      <c r="B105" s="391" t="s">
        <v>619</v>
      </c>
      <c r="C105" s="377" t="s">
        <v>668</v>
      </c>
      <c r="D105" s="377" t="s">
        <v>738</v>
      </c>
      <c r="E105" s="391" t="s">
        <v>841</v>
      </c>
      <c r="F105" s="377" t="s">
        <v>768</v>
      </c>
      <c r="G105" s="391" t="s">
        <v>876</v>
      </c>
      <c r="H105" s="391" t="s">
        <v>936</v>
      </c>
      <c r="I105" s="377" t="s">
        <v>1021</v>
      </c>
      <c r="J105" s="9"/>
      <c r="K105" s="531" t="s">
        <v>1122</v>
      </c>
      <c r="L105" s="426" t="s">
        <v>1131</v>
      </c>
      <c r="M105"/>
    </row>
    <row r="106" spans="2:13">
      <c r="B106" s="392" t="s">
        <v>590</v>
      </c>
      <c r="C106" s="397">
        <v>45453</v>
      </c>
      <c r="D106" s="378" t="s">
        <v>638</v>
      </c>
      <c r="E106" s="392" t="s">
        <v>714</v>
      </c>
      <c r="F106" s="397">
        <v>45484</v>
      </c>
      <c r="G106" s="392" t="s">
        <v>871</v>
      </c>
      <c r="H106" s="410">
        <v>45577</v>
      </c>
      <c r="I106" s="378" t="s">
        <v>1018</v>
      </c>
      <c r="J106" s="9"/>
      <c r="K106" s="410">
        <v>45870</v>
      </c>
      <c r="L106" s="378" t="s">
        <v>1197</v>
      </c>
      <c r="M106"/>
    </row>
    <row r="107" spans="2:13" ht="15.75" thickBot="1">
      <c r="B107" s="394">
        <v>-50</v>
      </c>
      <c r="C107" s="380">
        <v>-296</v>
      </c>
      <c r="D107" s="380">
        <v>-2561</v>
      </c>
      <c r="E107" s="395">
        <v>-6000</v>
      </c>
      <c r="F107" s="380">
        <v>-100</v>
      </c>
      <c r="G107" s="394">
        <v>-1044</v>
      </c>
      <c r="H107" s="394">
        <v>-30</v>
      </c>
      <c r="I107" s="380">
        <v>-26</v>
      </c>
      <c r="J107" s="9"/>
      <c r="K107" s="532">
        <v>-61</v>
      </c>
      <c r="L107" s="380">
        <v>-7</v>
      </c>
      <c r="M107"/>
    </row>
    <row r="108" spans="2:13" ht="15.75">
      <c r="B108" s="391" t="s">
        <v>620</v>
      </c>
      <c r="C108" s="377" t="s">
        <v>669</v>
      </c>
      <c r="D108" s="377" t="s">
        <v>739</v>
      </c>
      <c r="E108" s="403"/>
      <c r="F108" s="377" t="s">
        <v>769</v>
      </c>
      <c r="G108" s="391" t="s">
        <v>592</v>
      </c>
      <c r="H108" s="391" t="s">
        <v>937</v>
      </c>
      <c r="I108" s="377" t="s">
        <v>1022</v>
      </c>
      <c r="J108" s="9"/>
      <c r="K108" s="531" t="s">
        <v>679</v>
      </c>
      <c r="L108" s="426" t="s">
        <v>1183</v>
      </c>
      <c r="M108"/>
    </row>
    <row r="109" spans="2:13">
      <c r="B109" s="392" t="s">
        <v>590</v>
      </c>
      <c r="C109" s="397">
        <v>45453</v>
      </c>
      <c r="D109" s="378" t="s">
        <v>638</v>
      </c>
      <c r="E109" s="404"/>
      <c r="F109" s="397">
        <v>45484</v>
      </c>
      <c r="G109" s="392" t="s">
        <v>871</v>
      </c>
      <c r="H109" s="410">
        <v>45577</v>
      </c>
      <c r="I109" s="378" t="s">
        <v>1018</v>
      </c>
      <c r="J109" s="9"/>
      <c r="K109" s="410">
        <v>45870</v>
      </c>
      <c r="L109" s="378" t="s">
        <v>1197</v>
      </c>
      <c r="M109"/>
    </row>
    <row r="110" spans="2:13">
      <c r="B110" s="394">
        <v>-55</v>
      </c>
      <c r="C110" s="380">
        <v>-335</v>
      </c>
      <c r="D110" s="380">
        <v>-192</v>
      </c>
      <c r="E110" s="406"/>
      <c r="F110" s="379">
        <v>200</v>
      </c>
      <c r="G110" s="393">
        <v>500</v>
      </c>
      <c r="H110" s="394">
        <v>-13</v>
      </c>
      <c r="I110" s="380">
        <v>-299</v>
      </c>
      <c r="J110" s="9"/>
      <c r="K110" s="532">
        <v>-14</v>
      </c>
      <c r="L110" s="380">
        <v>-4</v>
      </c>
      <c r="M110"/>
    </row>
    <row r="111" spans="2:13" ht="15.75">
      <c r="B111" s="391" t="s">
        <v>621</v>
      </c>
      <c r="C111" s="377" t="s">
        <v>670</v>
      </c>
      <c r="D111" s="377" t="s">
        <v>694</v>
      </c>
      <c r="E111" s="403"/>
      <c r="F111" s="377" t="s">
        <v>743</v>
      </c>
      <c r="G111" s="391" t="s">
        <v>877</v>
      </c>
      <c r="H111" s="391" t="s">
        <v>938</v>
      </c>
      <c r="I111" s="377" t="s">
        <v>1023</v>
      </c>
      <c r="J111" s="9"/>
      <c r="K111" s="531" t="s">
        <v>1123</v>
      </c>
      <c r="L111" s="426" t="s">
        <v>1198</v>
      </c>
      <c r="M111"/>
    </row>
    <row r="112" spans="2:13">
      <c r="B112" s="392" t="s">
        <v>590</v>
      </c>
      <c r="C112" s="397">
        <v>45453</v>
      </c>
      <c r="D112" s="378" t="s">
        <v>638</v>
      </c>
      <c r="E112" s="404"/>
      <c r="F112" s="397">
        <v>45484</v>
      </c>
      <c r="G112" s="392" t="s">
        <v>878</v>
      </c>
      <c r="H112" s="410">
        <v>45577</v>
      </c>
      <c r="I112" s="378" t="s">
        <v>1018</v>
      </c>
      <c r="J112" s="9"/>
      <c r="K112" s="410">
        <v>45839</v>
      </c>
      <c r="L112" s="378" t="s">
        <v>1197</v>
      </c>
      <c r="M112"/>
    </row>
    <row r="113" spans="2:13" ht="15.75" thickBot="1">
      <c r="B113" s="394">
        <v>-17</v>
      </c>
      <c r="C113" s="380">
        <v>-56</v>
      </c>
      <c r="D113" s="381">
        <v>-318</v>
      </c>
      <c r="E113" s="405"/>
      <c r="F113" s="380">
        <v>-57</v>
      </c>
      <c r="G113" s="394">
        <v>-40</v>
      </c>
      <c r="H113" s="394">
        <v>-100</v>
      </c>
      <c r="I113" s="380">
        <v>-210</v>
      </c>
      <c r="J113" s="9"/>
      <c r="K113" s="532">
        <v>-61</v>
      </c>
      <c r="L113" s="380">
        <v>-200</v>
      </c>
      <c r="M113"/>
    </row>
    <row r="114" spans="2:13" ht="15.75">
      <c r="B114" s="391" t="s">
        <v>622</v>
      </c>
      <c r="C114" s="377" t="s">
        <v>671</v>
      </c>
      <c r="E114" s="403"/>
      <c r="F114" s="377" t="s">
        <v>770</v>
      </c>
      <c r="G114" s="391" t="s">
        <v>743</v>
      </c>
      <c r="H114" s="391" t="s">
        <v>939</v>
      </c>
      <c r="I114" s="377" t="s">
        <v>1024</v>
      </c>
      <c r="J114" s="9"/>
      <c r="K114" s="531" t="s">
        <v>1124</v>
      </c>
      <c r="L114" s="426" t="s">
        <v>1189</v>
      </c>
      <c r="M114"/>
    </row>
    <row r="115" spans="2:13">
      <c r="B115" s="392" t="s">
        <v>590</v>
      </c>
      <c r="C115" s="397">
        <v>45453</v>
      </c>
      <c r="D115" s="247"/>
      <c r="E115" s="404"/>
      <c r="F115" s="397">
        <v>45454</v>
      </c>
      <c r="G115" s="392" t="s">
        <v>878</v>
      </c>
      <c r="H115" s="410">
        <v>45577</v>
      </c>
      <c r="I115" s="378" t="s">
        <v>1018</v>
      </c>
      <c r="J115" s="9"/>
      <c r="K115" s="410">
        <v>45839</v>
      </c>
      <c r="L115" s="378" t="s">
        <v>1197</v>
      </c>
      <c r="M115"/>
    </row>
    <row r="116" spans="2:13">
      <c r="B116" s="394">
        <v>-100</v>
      </c>
      <c r="C116" s="380">
        <v>-70</v>
      </c>
      <c r="D116" s="247"/>
      <c r="E116" s="405"/>
      <c r="F116" s="380">
        <v>-67</v>
      </c>
      <c r="G116" s="394">
        <v>-57</v>
      </c>
      <c r="H116" s="394">
        <v>-65</v>
      </c>
      <c r="I116" s="380">
        <v>-13</v>
      </c>
      <c r="J116" s="9"/>
      <c r="K116" s="532">
        <v>-34</v>
      </c>
      <c r="L116" s="380">
        <v>-44</v>
      </c>
      <c r="M116"/>
    </row>
    <row r="117" spans="2:13" ht="15.75">
      <c r="B117" s="391" t="s">
        <v>623</v>
      </c>
      <c r="C117" s="377" t="s">
        <v>672</v>
      </c>
      <c r="E117" s="403"/>
      <c r="F117" s="377" t="s">
        <v>710</v>
      </c>
      <c r="G117" s="391" t="s">
        <v>679</v>
      </c>
      <c r="H117" s="391" t="s">
        <v>940</v>
      </c>
      <c r="I117" s="377" t="s">
        <v>1025</v>
      </c>
      <c r="J117" s="9"/>
      <c r="K117" s="531" t="s">
        <v>706</v>
      </c>
      <c r="L117" s="426" t="s">
        <v>1131</v>
      </c>
      <c r="M117"/>
    </row>
    <row r="118" spans="2:13">
      <c r="B118" s="392" t="s">
        <v>590</v>
      </c>
      <c r="C118" s="397">
        <v>45453</v>
      </c>
      <c r="E118" s="404"/>
      <c r="F118" s="397">
        <v>45454</v>
      </c>
      <c r="G118" s="392" t="s">
        <v>878</v>
      </c>
      <c r="H118" s="410">
        <v>45547</v>
      </c>
      <c r="I118" s="378" t="s">
        <v>1018</v>
      </c>
      <c r="J118" s="9"/>
      <c r="K118" s="410">
        <v>45809</v>
      </c>
      <c r="L118" s="378" t="s">
        <v>1199</v>
      </c>
      <c r="M118"/>
    </row>
    <row r="119" spans="2:13">
      <c r="B119" s="394">
        <v>-250</v>
      </c>
      <c r="C119" s="380">
        <v>-95</v>
      </c>
      <c r="E119" s="405"/>
      <c r="F119" s="380">
        <v>-17</v>
      </c>
      <c r="G119" s="394">
        <v>-14</v>
      </c>
      <c r="H119" s="394">
        <v>-100</v>
      </c>
      <c r="I119" s="380">
        <v>-30</v>
      </c>
      <c r="J119" s="9"/>
      <c r="K119" s="532">
        <v>-20</v>
      </c>
      <c r="L119" s="380">
        <v>-7</v>
      </c>
      <c r="M119"/>
    </row>
    <row r="120" spans="2:13" ht="15.75">
      <c r="B120" s="391" t="s">
        <v>624</v>
      </c>
      <c r="C120" s="377" t="s">
        <v>673</v>
      </c>
      <c r="E120" s="403"/>
      <c r="F120" s="377" t="s">
        <v>771</v>
      </c>
      <c r="G120" s="391" t="s">
        <v>879</v>
      </c>
      <c r="H120" s="391" t="s">
        <v>679</v>
      </c>
      <c r="I120" s="377" t="s">
        <v>1026</v>
      </c>
      <c r="J120" s="9"/>
      <c r="K120" s="531" t="s">
        <v>870</v>
      </c>
      <c r="L120" s="426" t="s">
        <v>1200</v>
      </c>
      <c r="M120"/>
    </row>
    <row r="121" spans="2:13">
      <c r="B121" s="392" t="s">
        <v>590</v>
      </c>
      <c r="C121" s="397">
        <v>45453</v>
      </c>
      <c r="E121" s="404"/>
      <c r="F121" s="397">
        <v>45454</v>
      </c>
      <c r="G121" s="392" t="s">
        <v>878</v>
      </c>
      <c r="H121" s="410">
        <v>45547</v>
      </c>
      <c r="I121" s="378" t="s">
        <v>1027</v>
      </c>
      <c r="J121" s="9"/>
      <c r="K121" s="410">
        <v>45809</v>
      </c>
      <c r="L121" s="378" t="s">
        <v>1199</v>
      </c>
      <c r="M121"/>
    </row>
    <row r="122" spans="2:13">
      <c r="B122" s="394">
        <v>-350</v>
      </c>
      <c r="C122" s="380">
        <v>-55</v>
      </c>
      <c r="E122" s="405"/>
      <c r="F122" s="380">
        <v>-125</v>
      </c>
      <c r="G122" s="394">
        <v>-230</v>
      </c>
      <c r="H122" s="394">
        <v>-14</v>
      </c>
      <c r="I122" s="380">
        <v>-200</v>
      </c>
      <c r="J122" s="9"/>
      <c r="K122" s="532">
        <v>-13</v>
      </c>
      <c r="L122" s="380">
        <v>-85</v>
      </c>
      <c r="M122"/>
    </row>
    <row r="123" spans="2:13" ht="15.75">
      <c r="B123" s="391" t="s">
        <v>625</v>
      </c>
      <c r="C123" s="377" t="s">
        <v>674</v>
      </c>
      <c r="E123" s="403"/>
      <c r="F123" s="377" t="s">
        <v>772</v>
      </c>
      <c r="G123" s="391" t="s">
        <v>880</v>
      </c>
      <c r="H123" s="391" t="s">
        <v>941</v>
      </c>
      <c r="I123" s="377" t="s">
        <v>1028</v>
      </c>
      <c r="J123" s="9"/>
      <c r="K123" s="531" t="s">
        <v>1125</v>
      </c>
      <c r="L123" s="426" t="s">
        <v>1201</v>
      </c>
      <c r="M123"/>
    </row>
    <row r="124" spans="2:13">
      <c r="B124" s="392" t="s">
        <v>590</v>
      </c>
      <c r="C124" s="397">
        <v>45422</v>
      </c>
      <c r="E124" s="404"/>
      <c r="F124" s="397">
        <v>45454</v>
      </c>
      <c r="G124" s="392" t="s">
        <v>881</v>
      </c>
      <c r="H124" s="410">
        <v>45516</v>
      </c>
      <c r="I124" s="378" t="s">
        <v>1027</v>
      </c>
      <c r="J124" s="9"/>
      <c r="K124" s="410">
        <v>45809</v>
      </c>
      <c r="L124" s="378" t="s">
        <v>1199</v>
      </c>
      <c r="M124"/>
    </row>
    <row r="125" spans="2:13">
      <c r="B125" s="394">
        <v>-60</v>
      </c>
      <c r="C125" s="379">
        <v>3000</v>
      </c>
      <c r="E125" s="405"/>
      <c r="F125" s="380">
        <v>-100</v>
      </c>
      <c r="G125" s="394">
        <v>-72</v>
      </c>
      <c r="H125" s="394">
        <v>-71</v>
      </c>
      <c r="I125" s="380">
        <v>-175</v>
      </c>
      <c r="J125" s="9"/>
      <c r="K125" s="532">
        <v>-71</v>
      </c>
      <c r="L125" s="379">
        <v>300</v>
      </c>
      <c r="M125"/>
    </row>
    <row r="126" spans="2:13" ht="15.75">
      <c r="B126" s="391" t="s">
        <v>626</v>
      </c>
      <c r="C126" s="377" t="s">
        <v>675</v>
      </c>
      <c r="E126" s="403"/>
      <c r="F126" s="377" t="s">
        <v>773</v>
      </c>
      <c r="G126" s="391" t="s">
        <v>882</v>
      </c>
      <c r="H126" s="391" t="s">
        <v>942</v>
      </c>
      <c r="I126" s="377" t="s">
        <v>1029</v>
      </c>
      <c r="J126" s="9"/>
      <c r="K126" s="531" t="s">
        <v>942</v>
      </c>
      <c r="L126" s="426" t="s">
        <v>1131</v>
      </c>
      <c r="M126"/>
    </row>
    <row r="127" spans="2:13">
      <c r="B127" s="392" t="s">
        <v>590</v>
      </c>
      <c r="C127" s="397">
        <v>45392</v>
      </c>
      <c r="E127" s="404"/>
      <c r="F127" s="397">
        <v>45454</v>
      </c>
      <c r="G127" s="392" t="s">
        <v>881</v>
      </c>
      <c r="H127" s="410">
        <v>45516</v>
      </c>
      <c r="I127" s="378" t="s">
        <v>1027</v>
      </c>
      <c r="J127" s="9"/>
      <c r="K127" s="410">
        <v>45809</v>
      </c>
      <c r="L127" s="378" t="s">
        <v>1202</v>
      </c>
    </row>
    <row r="128" spans="2:13">
      <c r="B128" s="394">
        <v>-15</v>
      </c>
      <c r="C128" s="380">
        <v>-57</v>
      </c>
      <c r="E128" s="405"/>
      <c r="F128" s="380">
        <v>-125</v>
      </c>
      <c r="G128" s="394">
        <v>-22</v>
      </c>
      <c r="H128" s="394">
        <v>-14</v>
      </c>
      <c r="I128" s="380">
        <v>-270</v>
      </c>
      <c r="J128" s="9"/>
      <c r="K128" s="532">
        <v>-14</v>
      </c>
      <c r="L128" s="380">
        <v>-7</v>
      </c>
    </row>
    <row r="129" spans="2:12" ht="15.75">
      <c r="B129" s="391" t="s">
        <v>627</v>
      </c>
      <c r="C129" s="377" t="s">
        <v>676</v>
      </c>
      <c r="E129" s="403"/>
      <c r="F129" s="377" t="s">
        <v>774</v>
      </c>
      <c r="G129" s="391" t="s">
        <v>883</v>
      </c>
      <c r="H129" s="391" t="s">
        <v>940</v>
      </c>
      <c r="I129" s="377" t="s">
        <v>1030</v>
      </c>
      <c r="J129" s="9"/>
      <c r="K129" s="531" t="s">
        <v>1126</v>
      </c>
      <c r="L129" s="426" t="s">
        <v>728</v>
      </c>
    </row>
    <row r="130" spans="2:12">
      <c r="B130" s="392" t="s">
        <v>590</v>
      </c>
      <c r="C130" s="397">
        <v>45392</v>
      </c>
      <c r="E130" s="404"/>
      <c r="F130" s="397">
        <v>45454</v>
      </c>
      <c r="G130" s="392" t="s">
        <v>884</v>
      </c>
      <c r="H130" s="410">
        <v>45516</v>
      </c>
      <c r="I130" s="378" t="s">
        <v>1027</v>
      </c>
      <c r="J130" s="9"/>
      <c r="K130" s="410">
        <v>45778</v>
      </c>
      <c r="L130" s="378" t="s">
        <v>1202</v>
      </c>
    </row>
    <row r="131" spans="2:12">
      <c r="B131" s="394">
        <v>-30</v>
      </c>
      <c r="C131" s="380">
        <v>-22</v>
      </c>
      <c r="E131" s="405"/>
      <c r="F131" s="380">
        <v>-116</v>
      </c>
      <c r="G131" s="394">
        <v>-19</v>
      </c>
      <c r="H131" s="394">
        <v>-100</v>
      </c>
      <c r="I131" s="379">
        <v>1500</v>
      </c>
      <c r="J131" s="9"/>
      <c r="K131" s="532">
        <v>-200</v>
      </c>
      <c r="L131" s="380">
        <v>-20</v>
      </c>
    </row>
    <row r="132" spans="2:12" ht="15.75">
      <c r="B132" s="391" t="s">
        <v>614</v>
      </c>
      <c r="C132" s="377" t="s">
        <v>677</v>
      </c>
      <c r="E132" s="403"/>
      <c r="F132" s="377" t="s">
        <v>775</v>
      </c>
      <c r="G132" s="391" t="s">
        <v>885</v>
      </c>
      <c r="H132" s="391" t="s">
        <v>943</v>
      </c>
      <c r="I132" s="377" t="s">
        <v>1031</v>
      </c>
      <c r="J132" s="9"/>
      <c r="K132" s="531" t="s">
        <v>1127</v>
      </c>
      <c r="L132" s="426" t="s">
        <v>1203</v>
      </c>
    </row>
    <row r="133" spans="2:12">
      <c r="B133" s="392" t="s">
        <v>590</v>
      </c>
      <c r="C133" s="397">
        <v>45392</v>
      </c>
      <c r="E133" s="404"/>
      <c r="F133" s="397">
        <v>45423</v>
      </c>
      <c r="G133" s="392" t="s">
        <v>884</v>
      </c>
      <c r="H133" s="410">
        <v>45485</v>
      </c>
      <c r="I133" s="378" t="s">
        <v>1027</v>
      </c>
      <c r="J133" s="9"/>
      <c r="K133" s="410">
        <v>45778</v>
      </c>
      <c r="L133" s="378" t="s">
        <v>1202</v>
      </c>
    </row>
    <row r="134" spans="2:12">
      <c r="B134" s="394">
        <v>-7</v>
      </c>
      <c r="C134" s="380">
        <v>-20</v>
      </c>
      <c r="E134" s="405"/>
      <c r="F134" s="380">
        <v>-715</v>
      </c>
      <c r="G134" s="394">
        <v>-22</v>
      </c>
      <c r="H134" s="394">
        <v>-31</v>
      </c>
      <c r="I134" s="380">
        <v>-2100</v>
      </c>
      <c r="J134" s="9"/>
      <c r="K134" s="532">
        <v>-7</v>
      </c>
      <c r="L134" s="380">
        <v>-30</v>
      </c>
    </row>
    <row r="135" spans="2:12" ht="15.75">
      <c r="B135" s="391" t="s">
        <v>628</v>
      </c>
      <c r="C135" s="377" t="s">
        <v>678</v>
      </c>
      <c r="E135" s="403"/>
      <c r="F135" s="377" t="s">
        <v>776</v>
      </c>
      <c r="G135" s="391" t="s">
        <v>886</v>
      </c>
      <c r="H135" s="391" t="s">
        <v>944</v>
      </c>
      <c r="I135" s="377" t="s">
        <v>1032</v>
      </c>
      <c r="J135" s="9"/>
      <c r="K135" s="531" t="s">
        <v>1127</v>
      </c>
      <c r="L135" s="426" t="s">
        <v>1204</v>
      </c>
    </row>
    <row r="136" spans="2:12">
      <c r="B136" s="392" t="s">
        <v>590</v>
      </c>
      <c r="C136" s="397">
        <v>45361</v>
      </c>
      <c r="E136" s="404"/>
      <c r="F136" s="397">
        <v>45423</v>
      </c>
      <c r="G136" s="392" t="s">
        <v>887</v>
      </c>
      <c r="H136" s="410">
        <v>45485</v>
      </c>
      <c r="I136" s="378" t="s">
        <v>1027</v>
      </c>
      <c r="J136" s="9"/>
      <c r="K136" s="410">
        <v>45778</v>
      </c>
      <c r="L136" s="378" t="s">
        <v>1205</v>
      </c>
    </row>
    <row r="137" spans="2:12">
      <c r="B137" s="394">
        <v>-20</v>
      </c>
      <c r="C137" s="380">
        <v>-75</v>
      </c>
      <c r="E137" s="405"/>
      <c r="F137" s="380">
        <v>-93</v>
      </c>
      <c r="G137" s="394">
        <v>-19</v>
      </c>
      <c r="H137" s="394">
        <v>-67</v>
      </c>
      <c r="I137" s="380">
        <v>-200</v>
      </c>
      <c r="J137" s="9"/>
      <c r="K137" s="532">
        <v>-7</v>
      </c>
      <c r="L137" s="380">
        <v>-6</v>
      </c>
    </row>
    <row r="138" spans="2:12" ht="15.75">
      <c r="B138" s="391" t="s">
        <v>629</v>
      </c>
      <c r="C138" s="377" t="s">
        <v>649</v>
      </c>
      <c r="E138" s="403"/>
      <c r="F138" s="377" t="s">
        <v>777</v>
      </c>
      <c r="G138" s="391" t="s">
        <v>888</v>
      </c>
      <c r="H138" s="391" t="s">
        <v>945</v>
      </c>
      <c r="I138" s="377" t="s">
        <v>728</v>
      </c>
      <c r="J138" s="9"/>
      <c r="K138" s="531" t="s">
        <v>1128</v>
      </c>
      <c r="L138" s="426" t="s">
        <v>728</v>
      </c>
    </row>
    <row r="139" spans="2:12">
      <c r="B139" s="392" t="s">
        <v>590</v>
      </c>
      <c r="C139" s="397">
        <v>45332</v>
      </c>
      <c r="E139" s="404"/>
      <c r="F139" s="397">
        <v>45423</v>
      </c>
      <c r="G139" s="392" t="s">
        <v>887</v>
      </c>
      <c r="H139" s="410">
        <v>45485</v>
      </c>
      <c r="I139" s="378" t="s">
        <v>1033</v>
      </c>
      <c r="J139" s="9"/>
      <c r="K139" s="410">
        <v>45778</v>
      </c>
      <c r="L139" s="378" t="s">
        <v>1205</v>
      </c>
    </row>
    <row r="140" spans="2:12">
      <c r="B140" s="394">
        <v>-56</v>
      </c>
      <c r="C140" s="380">
        <v>-225</v>
      </c>
      <c r="E140" s="405"/>
      <c r="F140" s="380">
        <v>-26</v>
      </c>
      <c r="G140" s="394">
        <v>-54</v>
      </c>
      <c r="H140" s="394">
        <v>-45</v>
      </c>
      <c r="I140" s="380">
        <v>-15</v>
      </c>
      <c r="J140" s="9"/>
      <c r="K140" s="533">
        <v>5</v>
      </c>
      <c r="L140" s="380">
        <v>-20</v>
      </c>
    </row>
    <row r="141" spans="2:12" ht="15.75">
      <c r="B141" s="391" t="s">
        <v>614</v>
      </c>
      <c r="C141" s="377" t="s">
        <v>679</v>
      </c>
      <c r="E141" s="403"/>
      <c r="F141" s="377" t="s">
        <v>778</v>
      </c>
      <c r="G141" s="391" t="s">
        <v>889</v>
      </c>
      <c r="H141" s="391" t="s">
        <v>905</v>
      </c>
      <c r="I141" s="377" t="s">
        <v>1034</v>
      </c>
      <c r="J141" s="9"/>
      <c r="K141" s="531" t="s">
        <v>1129</v>
      </c>
      <c r="L141" s="426" t="s">
        <v>1206</v>
      </c>
    </row>
    <row r="142" spans="2:12">
      <c r="B142" s="392" t="s">
        <v>590</v>
      </c>
      <c r="C142" s="397">
        <v>45332</v>
      </c>
      <c r="E142" s="404"/>
      <c r="F142" s="397">
        <v>45423</v>
      </c>
      <c r="G142" s="392" t="s">
        <v>890</v>
      </c>
      <c r="H142" s="410">
        <v>45455</v>
      </c>
      <c r="I142" s="378" t="s">
        <v>1033</v>
      </c>
      <c r="J142" s="9"/>
      <c r="K142" s="410">
        <v>45748</v>
      </c>
      <c r="L142" s="378" t="s">
        <v>1205</v>
      </c>
    </row>
    <row r="143" spans="2:12">
      <c r="B143" s="394">
        <v>-4</v>
      </c>
      <c r="C143" s="380">
        <v>-17</v>
      </c>
      <c r="E143" s="405"/>
      <c r="F143" s="380">
        <v>-105</v>
      </c>
      <c r="G143" s="394">
        <v>-318</v>
      </c>
      <c r="H143" s="394">
        <v>-92</v>
      </c>
      <c r="I143" s="380">
        <v>-13</v>
      </c>
      <c r="J143" s="9"/>
      <c r="K143" s="532">
        <v>-48</v>
      </c>
      <c r="L143" s="380">
        <v>-500</v>
      </c>
    </row>
    <row r="144" spans="2:12" ht="15.75">
      <c r="B144" s="391" t="s">
        <v>630</v>
      </c>
      <c r="C144" s="377" t="s">
        <v>680</v>
      </c>
      <c r="E144" s="403"/>
      <c r="F144" s="377" t="s">
        <v>779</v>
      </c>
      <c r="G144" s="391" t="s">
        <v>891</v>
      </c>
      <c r="H144" s="391" t="s">
        <v>946</v>
      </c>
      <c r="I144" s="377" t="s">
        <v>1035</v>
      </c>
      <c r="J144" s="9"/>
      <c r="K144" s="531" t="s">
        <v>1130</v>
      </c>
      <c r="L144" s="426" t="s">
        <v>1207</v>
      </c>
    </row>
    <row r="145" spans="2:12">
      <c r="B145" s="392" t="s">
        <v>590</v>
      </c>
      <c r="C145" s="397">
        <v>45332</v>
      </c>
      <c r="E145" s="404"/>
      <c r="F145" s="397">
        <v>45423</v>
      </c>
      <c r="G145" s="392" t="s">
        <v>890</v>
      </c>
      <c r="H145" s="410">
        <v>45455</v>
      </c>
      <c r="I145" s="378" t="s">
        <v>1033</v>
      </c>
      <c r="J145" s="9"/>
      <c r="K145" s="410">
        <v>45748</v>
      </c>
      <c r="L145" s="378" t="s">
        <v>1205</v>
      </c>
    </row>
    <row r="146" spans="2:12">
      <c r="B146" s="394">
        <v>-20</v>
      </c>
      <c r="C146" s="380">
        <v>-20</v>
      </c>
      <c r="E146" s="405"/>
      <c r="F146" s="380">
        <v>-454</v>
      </c>
      <c r="G146" s="394">
        <v>-117</v>
      </c>
      <c r="H146" s="394">
        <v>-35</v>
      </c>
      <c r="I146" s="380">
        <v>-265</v>
      </c>
      <c r="J146" s="9"/>
      <c r="K146" s="532">
        <v>-155</v>
      </c>
      <c r="L146" s="379">
        <v>575</v>
      </c>
    </row>
    <row r="147" spans="2:12" ht="15.75">
      <c r="B147" s="391" t="s">
        <v>631</v>
      </c>
      <c r="C147" s="377" t="s">
        <v>681</v>
      </c>
      <c r="E147" s="403"/>
      <c r="F147" s="377" t="s">
        <v>780</v>
      </c>
      <c r="G147" s="391" t="s">
        <v>892</v>
      </c>
      <c r="H147" s="391" t="s">
        <v>947</v>
      </c>
      <c r="I147" s="377" t="s">
        <v>1036</v>
      </c>
      <c r="J147" s="9"/>
      <c r="K147" s="531" t="s">
        <v>1131</v>
      </c>
      <c r="L147" s="426" t="s">
        <v>1208</v>
      </c>
    </row>
    <row r="148" spans="2:12">
      <c r="B148" s="392" t="s">
        <v>590</v>
      </c>
      <c r="C148" s="397">
        <v>45332</v>
      </c>
      <c r="E148" s="404"/>
      <c r="F148" s="397">
        <v>45423</v>
      </c>
      <c r="G148" s="392" t="s">
        <v>890</v>
      </c>
      <c r="H148" s="410">
        <v>45424</v>
      </c>
      <c r="I148" s="378" t="s">
        <v>1033</v>
      </c>
      <c r="J148" s="9"/>
      <c r="K148" s="410">
        <v>45717</v>
      </c>
      <c r="L148" s="378" t="s">
        <v>1205</v>
      </c>
    </row>
    <row r="149" spans="2:12">
      <c r="B149" s="394">
        <v>-46</v>
      </c>
      <c r="C149" s="380">
        <v>-1553</v>
      </c>
      <c r="E149" s="405"/>
      <c r="F149" s="380">
        <v>-141</v>
      </c>
      <c r="G149" s="394">
        <v>-85</v>
      </c>
      <c r="H149" s="394">
        <v>-145</v>
      </c>
      <c r="I149" s="380">
        <v>-150</v>
      </c>
      <c r="J149" s="9"/>
      <c r="K149" s="532">
        <v>-7</v>
      </c>
      <c r="L149" s="379">
        <v>500</v>
      </c>
    </row>
    <row r="150" spans="2:12" ht="15.75">
      <c r="B150" s="391" t="s">
        <v>632</v>
      </c>
      <c r="C150" s="377" t="s">
        <v>682</v>
      </c>
      <c r="E150" s="403"/>
      <c r="F150" s="377" t="s">
        <v>767</v>
      </c>
      <c r="G150" s="391" t="s">
        <v>893</v>
      </c>
      <c r="H150" s="391" t="s">
        <v>706</v>
      </c>
      <c r="I150" s="377" t="s">
        <v>1037</v>
      </c>
      <c r="J150" s="9"/>
      <c r="K150" s="531" t="s">
        <v>1132</v>
      </c>
      <c r="L150" s="426" t="s">
        <v>728</v>
      </c>
    </row>
    <row r="151" spans="2:12">
      <c r="B151" s="392" t="s">
        <v>590</v>
      </c>
      <c r="C151" s="397">
        <v>45301</v>
      </c>
      <c r="E151" s="404"/>
      <c r="F151" s="397">
        <v>45393</v>
      </c>
      <c r="G151" s="392" t="s">
        <v>894</v>
      </c>
      <c r="H151" s="410">
        <v>45424</v>
      </c>
      <c r="I151" s="378" t="s">
        <v>1033</v>
      </c>
      <c r="J151" s="9"/>
      <c r="K151" s="410">
        <v>45717</v>
      </c>
      <c r="L151" s="378" t="s">
        <v>1209</v>
      </c>
    </row>
    <row r="152" spans="2:12" ht="15.75" thickBot="1">
      <c r="B152" s="395">
        <v>-200</v>
      </c>
      <c r="C152" s="380">
        <v>-589.53</v>
      </c>
      <c r="E152" s="405"/>
      <c r="F152" s="380">
        <v>-100</v>
      </c>
      <c r="G152" s="394">
        <v>-255</v>
      </c>
      <c r="H152" s="394">
        <v>-20</v>
      </c>
      <c r="I152" s="380">
        <v>-85</v>
      </c>
      <c r="J152" s="9"/>
      <c r="K152" s="532">
        <v>-14</v>
      </c>
      <c r="L152" s="380">
        <v>-20</v>
      </c>
    </row>
    <row r="153" spans="2:12" ht="15.75">
      <c r="C153" s="377" t="s">
        <v>683</v>
      </c>
      <c r="E153" s="403"/>
      <c r="F153" s="377" t="s">
        <v>781</v>
      </c>
      <c r="G153" s="391" t="s">
        <v>691</v>
      </c>
      <c r="H153" s="391" t="s">
        <v>863</v>
      </c>
      <c r="I153" s="377" t="s">
        <v>977</v>
      </c>
      <c r="J153" s="9"/>
      <c r="K153" s="531" t="s">
        <v>1133</v>
      </c>
      <c r="L153" s="426" t="s">
        <v>1210</v>
      </c>
    </row>
    <row r="154" spans="2:12">
      <c r="C154" s="397">
        <v>45301</v>
      </c>
      <c r="E154" s="404"/>
      <c r="F154" s="397">
        <v>45393</v>
      </c>
      <c r="G154" s="392" t="s">
        <v>894</v>
      </c>
      <c r="H154" s="410">
        <v>45424</v>
      </c>
      <c r="I154" s="378" t="s">
        <v>1033</v>
      </c>
      <c r="J154" s="9"/>
      <c r="K154" s="410">
        <v>45689</v>
      </c>
      <c r="L154" s="378" t="s">
        <v>1209</v>
      </c>
    </row>
    <row r="155" spans="2:12">
      <c r="C155" s="380">
        <v>-286.14999999999998</v>
      </c>
      <c r="E155" s="405"/>
      <c r="F155" s="380">
        <v>-45</v>
      </c>
      <c r="G155" s="394">
        <v>-734</v>
      </c>
      <c r="H155" s="394">
        <v>-30</v>
      </c>
      <c r="I155" s="380">
        <v>-120</v>
      </c>
      <c r="J155" s="9"/>
      <c r="K155" s="533">
        <v>170</v>
      </c>
      <c r="L155" s="379">
        <v>4000</v>
      </c>
    </row>
    <row r="156" spans="2:12" ht="15.75">
      <c r="C156" s="377" t="s">
        <v>684</v>
      </c>
      <c r="E156" s="403"/>
      <c r="F156" s="377" t="s">
        <v>782</v>
      </c>
      <c r="G156" s="391" t="s">
        <v>690</v>
      </c>
      <c r="H156" s="391" t="s">
        <v>948</v>
      </c>
      <c r="I156" s="377" t="s">
        <v>1038</v>
      </c>
      <c r="J156" s="9"/>
      <c r="K156" s="531" t="s">
        <v>1134</v>
      </c>
      <c r="L156" s="426" t="s">
        <v>706</v>
      </c>
    </row>
    <row r="157" spans="2:12">
      <c r="C157" s="378" t="s">
        <v>685</v>
      </c>
      <c r="E157" s="404"/>
      <c r="F157" s="397">
        <v>45393</v>
      </c>
      <c r="G157" s="392" t="s">
        <v>894</v>
      </c>
      <c r="H157" s="410">
        <v>45424</v>
      </c>
      <c r="I157" s="378" t="s">
        <v>1033</v>
      </c>
      <c r="J157" s="9"/>
      <c r="K157" s="410">
        <v>45689</v>
      </c>
      <c r="L157" s="378" t="s">
        <v>1209</v>
      </c>
    </row>
    <row r="158" spans="2:12">
      <c r="C158" s="380">
        <v>-1500</v>
      </c>
      <c r="E158" s="405"/>
      <c r="F158" s="380">
        <v>-10</v>
      </c>
      <c r="G158" s="394">
        <v>-105</v>
      </c>
      <c r="H158" s="394">
        <v>-39</v>
      </c>
      <c r="I158" s="380">
        <v>-13</v>
      </c>
      <c r="J158" s="9"/>
      <c r="K158" s="532">
        <v>-136</v>
      </c>
      <c r="L158" s="380">
        <v>-20</v>
      </c>
    </row>
    <row r="159" spans="2:12" ht="15.75">
      <c r="C159" s="377" t="s">
        <v>686</v>
      </c>
      <c r="E159" s="403"/>
      <c r="F159" s="377" t="s">
        <v>783</v>
      </c>
      <c r="G159" s="391" t="s">
        <v>693</v>
      </c>
      <c r="H159" s="391" t="s">
        <v>937</v>
      </c>
      <c r="I159" s="377" t="s">
        <v>1039</v>
      </c>
      <c r="J159" s="9"/>
      <c r="K159" s="531" t="s">
        <v>1135</v>
      </c>
      <c r="L159" s="426" t="s">
        <v>1211</v>
      </c>
    </row>
    <row r="160" spans="2:12">
      <c r="C160" s="378" t="s">
        <v>687</v>
      </c>
      <c r="E160" s="404"/>
      <c r="F160" s="397">
        <v>45393</v>
      </c>
      <c r="G160" s="392" t="s">
        <v>894</v>
      </c>
      <c r="H160" s="410">
        <v>45394</v>
      </c>
      <c r="I160" s="378" t="s">
        <v>1033</v>
      </c>
      <c r="J160" s="9"/>
      <c r="K160" s="410">
        <v>45689</v>
      </c>
      <c r="L160" s="378" t="s">
        <v>1209</v>
      </c>
    </row>
    <row r="161" spans="3:12">
      <c r="C161" s="380">
        <v>-1013</v>
      </c>
      <c r="E161" s="405"/>
      <c r="F161" s="380">
        <v>-36</v>
      </c>
      <c r="G161" s="394">
        <v>-4147</v>
      </c>
      <c r="H161" s="394">
        <v>-13</v>
      </c>
      <c r="I161" s="380">
        <v>-1500</v>
      </c>
      <c r="J161" s="9"/>
      <c r="K161" s="532">
        <v>-213</v>
      </c>
      <c r="L161" s="380">
        <v>-318</v>
      </c>
    </row>
    <row r="162" spans="3:12" ht="15.75">
      <c r="C162" s="377" t="s">
        <v>688</v>
      </c>
      <c r="E162" s="403"/>
      <c r="F162" s="377" t="s">
        <v>784</v>
      </c>
      <c r="G162" s="391" t="s">
        <v>895</v>
      </c>
      <c r="H162" s="391" t="s">
        <v>949</v>
      </c>
      <c r="I162" s="377" t="s">
        <v>1040</v>
      </c>
      <c r="J162" s="9"/>
      <c r="K162" s="531" t="s">
        <v>1136</v>
      </c>
      <c r="L162" s="426" t="s">
        <v>1212</v>
      </c>
    </row>
    <row r="163" spans="3:12">
      <c r="C163" s="378" t="s">
        <v>687</v>
      </c>
      <c r="E163" s="404"/>
      <c r="F163" s="397">
        <v>45393</v>
      </c>
      <c r="G163" s="392" t="s">
        <v>894</v>
      </c>
      <c r="H163" s="410">
        <v>45394</v>
      </c>
      <c r="I163" s="378" t="s">
        <v>845</v>
      </c>
      <c r="J163" s="9"/>
      <c r="K163" s="410">
        <v>45689</v>
      </c>
      <c r="L163" s="378" t="s">
        <v>1209</v>
      </c>
    </row>
    <row r="164" spans="3:12">
      <c r="C164" s="380">
        <v>-125</v>
      </c>
      <c r="E164" s="405"/>
      <c r="F164" s="380">
        <v>-38</v>
      </c>
      <c r="G164" s="394">
        <v>-8950</v>
      </c>
      <c r="H164" s="394">
        <v>-18</v>
      </c>
      <c r="I164" s="380">
        <v>-3300</v>
      </c>
      <c r="J164" s="9"/>
      <c r="K164" s="532">
        <v>-345</v>
      </c>
      <c r="L164" s="380">
        <v>-199</v>
      </c>
    </row>
    <row r="165" spans="3:12" ht="15.75">
      <c r="C165" s="377" t="s">
        <v>689</v>
      </c>
      <c r="E165" s="403"/>
      <c r="F165" s="377" t="s">
        <v>785</v>
      </c>
      <c r="G165" s="391" t="s">
        <v>896</v>
      </c>
      <c r="H165" s="391" t="s">
        <v>950</v>
      </c>
      <c r="I165" s="377" t="s">
        <v>1041</v>
      </c>
      <c r="J165" s="9"/>
      <c r="K165" s="531" t="s">
        <v>1133</v>
      </c>
      <c r="L165" s="426" t="s">
        <v>1213</v>
      </c>
    </row>
    <row r="166" spans="3:12">
      <c r="C166" s="378" t="s">
        <v>687</v>
      </c>
      <c r="E166" s="404"/>
      <c r="F166" s="397">
        <v>45393</v>
      </c>
      <c r="G166" s="392" t="s">
        <v>894</v>
      </c>
      <c r="H166" s="410">
        <v>45394</v>
      </c>
      <c r="I166" s="378" t="s">
        <v>845</v>
      </c>
      <c r="J166" s="9"/>
      <c r="K166" s="410">
        <v>45689</v>
      </c>
      <c r="L166" s="378" t="s">
        <v>1209</v>
      </c>
    </row>
    <row r="167" spans="3:12">
      <c r="C167" s="380">
        <v>-60</v>
      </c>
      <c r="E167" s="405"/>
      <c r="F167" s="380">
        <v>-25</v>
      </c>
      <c r="G167" s="394">
        <v>-2353</v>
      </c>
      <c r="H167" s="394">
        <v>-35</v>
      </c>
      <c r="I167" s="380">
        <v>-70</v>
      </c>
      <c r="J167" s="9"/>
      <c r="K167" s="533">
        <v>3000</v>
      </c>
      <c r="L167" s="380">
        <v>-97</v>
      </c>
    </row>
    <row r="168" spans="3:12" ht="15.75">
      <c r="C168" s="377" t="s">
        <v>690</v>
      </c>
      <c r="E168" s="403"/>
      <c r="F168" s="377" t="s">
        <v>786</v>
      </c>
      <c r="G168" s="391" t="s">
        <v>897</v>
      </c>
      <c r="H168" s="391" t="s">
        <v>951</v>
      </c>
      <c r="I168" s="377" t="s">
        <v>937</v>
      </c>
      <c r="J168" s="9"/>
      <c r="K168" s="531" t="s">
        <v>1137</v>
      </c>
      <c r="L168" s="426" t="s">
        <v>1214</v>
      </c>
    </row>
    <row r="169" spans="3:12">
      <c r="C169" s="378" t="s">
        <v>687</v>
      </c>
      <c r="E169" s="404"/>
      <c r="F169" s="397">
        <v>45393</v>
      </c>
      <c r="G169" s="392" t="s">
        <v>894</v>
      </c>
      <c r="H169" s="410">
        <v>45394</v>
      </c>
      <c r="I169" s="378" t="s">
        <v>845</v>
      </c>
      <c r="J169" s="9"/>
      <c r="K169" s="410">
        <v>45689</v>
      </c>
      <c r="L169" s="378" t="s">
        <v>1209</v>
      </c>
    </row>
    <row r="170" spans="3:12">
      <c r="C170" s="380">
        <v>-180</v>
      </c>
      <c r="E170" s="405"/>
      <c r="F170" s="380">
        <v>-186</v>
      </c>
      <c r="G170" s="394">
        <v>-1500</v>
      </c>
      <c r="H170" s="394">
        <v>-35</v>
      </c>
      <c r="I170" s="380">
        <v>-13</v>
      </c>
      <c r="J170" s="9"/>
      <c r="K170" s="532">
        <v>-130</v>
      </c>
      <c r="L170" s="380">
        <v>-115</v>
      </c>
    </row>
    <row r="171" spans="3:12" ht="15.75">
      <c r="C171" s="377" t="s">
        <v>691</v>
      </c>
      <c r="E171" s="403"/>
      <c r="F171" s="377" t="s">
        <v>787</v>
      </c>
      <c r="G171" s="391" t="s">
        <v>898</v>
      </c>
      <c r="H171" s="391" t="s">
        <v>952</v>
      </c>
      <c r="I171" s="377" t="s">
        <v>1042</v>
      </c>
      <c r="J171" s="9"/>
      <c r="K171" s="531" t="s">
        <v>1138</v>
      </c>
      <c r="L171" s="426" t="s">
        <v>1215</v>
      </c>
    </row>
    <row r="172" spans="3:12">
      <c r="C172" s="378" t="s">
        <v>687</v>
      </c>
      <c r="E172" s="404"/>
      <c r="F172" s="397">
        <v>45393</v>
      </c>
      <c r="G172" s="392" t="s">
        <v>899</v>
      </c>
      <c r="H172" s="410">
        <v>45394</v>
      </c>
      <c r="I172" s="378" t="s">
        <v>845</v>
      </c>
      <c r="J172" s="9"/>
      <c r="K172" s="410">
        <v>45689</v>
      </c>
      <c r="L172" s="378" t="s">
        <v>1209</v>
      </c>
    </row>
    <row r="173" spans="3:12">
      <c r="C173" s="380">
        <v>-700</v>
      </c>
      <c r="E173" s="405"/>
      <c r="F173" s="380">
        <v>-154</v>
      </c>
      <c r="G173" s="394">
        <v>-104</v>
      </c>
      <c r="H173" s="394">
        <v>-260</v>
      </c>
      <c r="I173" s="380">
        <v>-70</v>
      </c>
      <c r="J173" s="9"/>
      <c r="K173" s="532">
        <v>0</v>
      </c>
      <c r="L173" s="379">
        <v>500</v>
      </c>
    </row>
    <row r="174" spans="3:12" ht="15.75">
      <c r="C174" s="377" t="s">
        <v>692</v>
      </c>
      <c r="E174" s="403"/>
      <c r="F174" s="377" t="s">
        <v>788</v>
      </c>
      <c r="G174" s="391" t="s">
        <v>679</v>
      </c>
      <c r="H174" s="391" t="s">
        <v>953</v>
      </c>
      <c r="I174" s="377" t="s">
        <v>1043</v>
      </c>
      <c r="J174" s="9"/>
      <c r="K174" s="531" t="s">
        <v>1139</v>
      </c>
      <c r="L174" s="426" t="s">
        <v>681</v>
      </c>
    </row>
    <row r="175" spans="3:12">
      <c r="C175" s="378" t="s">
        <v>687</v>
      </c>
      <c r="E175" s="404"/>
      <c r="F175" s="397">
        <v>45393</v>
      </c>
      <c r="G175" s="392" t="s">
        <v>899</v>
      </c>
      <c r="H175" s="410">
        <v>45394</v>
      </c>
      <c r="I175" s="378" t="s">
        <v>845</v>
      </c>
      <c r="J175" s="9"/>
      <c r="K175" s="410">
        <v>45658</v>
      </c>
      <c r="L175" s="378" t="s">
        <v>1209</v>
      </c>
    </row>
    <row r="176" spans="3:12">
      <c r="C176" s="380">
        <v>-200</v>
      </c>
      <c r="E176" s="405"/>
      <c r="F176" s="380">
        <v>-582</v>
      </c>
      <c r="G176" s="394">
        <v>-17</v>
      </c>
      <c r="H176" s="394">
        <v>-100</v>
      </c>
      <c r="I176" s="380">
        <v>-140</v>
      </c>
      <c r="J176" s="9"/>
      <c r="K176" s="532">
        <v>-500</v>
      </c>
      <c r="L176" s="380">
        <v>-4685</v>
      </c>
    </row>
    <row r="177" spans="3:12" ht="15.75">
      <c r="C177" s="377" t="s">
        <v>693</v>
      </c>
      <c r="E177" s="403"/>
      <c r="F177" s="377" t="s">
        <v>789</v>
      </c>
      <c r="G177" s="391" t="s">
        <v>694</v>
      </c>
      <c r="H177" s="391" t="s">
        <v>954</v>
      </c>
      <c r="I177" s="377" t="s">
        <v>1044</v>
      </c>
      <c r="J177" s="9"/>
      <c r="K177" s="531" t="s">
        <v>1140</v>
      </c>
      <c r="L177" s="426" t="s">
        <v>1216</v>
      </c>
    </row>
    <row r="178" spans="3:12">
      <c r="C178" s="378" t="s">
        <v>687</v>
      </c>
      <c r="E178" s="404"/>
      <c r="F178" s="397">
        <v>45393</v>
      </c>
      <c r="G178" s="392" t="s">
        <v>900</v>
      </c>
      <c r="H178" s="410">
        <v>45394</v>
      </c>
      <c r="I178" s="378" t="s">
        <v>845</v>
      </c>
      <c r="J178" s="9"/>
      <c r="K178" s="534" t="s">
        <v>1141</v>
      </c>
      <c r="L178" s="378" t="s">
        <v>1209</v>
      </c>
    </row>
    <row r="179" spans="3:12">
      <c r="C179" s="380">
        <v>-4250</v>
      </c>
      <c r="E179" s="405"/>
      <c r="F179" s="380">
        <v>-55</v>
      </c>
      <c r="G179" s="394">
        <v>-100</v>
      </c>
      <c r="H179" s="394">
        <v>-18</v>
      </c>
      <c r="I179" s="380">
        <v>-230</v>
      </c>
      <c r="J179" s="9"/>
      <c r="K179" s="532">
        <v>-95</v>
      </c>
      <c r="L179" s="380">
        <v>-32</v>
      </c>
    </row>
    <row r="180" spans="3:12" ht="15.75">
      <c r="C180" s="377" t="s">
        <v>694</v>
      </c>
      <c r="E180" s="403"/>
      <c r="F180" s="377" t="s">
        <v>790</v>
      </c>
      <c r="G180" s="391" t="s">
        <v>767</v>
      </c>
      <c r="H180" s="411" t="s">
        <v>955</v>
      </c>
      <c r="I180" s="377" t="s">
        <v>1045</v>
      </c>
      <c r="J180" s="9"/>
      <c r="K180" s="531" t="s">
        <v>1023</v>
      </c>
      <c r="L180" s="426" t="s">
        <v>1217</v>
      </c>
    </row>
    <row r="181" spans="3:12">
      <c r="C181" s="378" t="s">
        <v>687</v>
      </c>
      <c r="E181" s="404"/>
      <c r="F181" s="397">
        <v>45362</v>
      </c>
      <c r="G181" s="392" t="s">
        <v>900</v>
      </c>
      <c r="H181" s="410">
        <v>45394</v>
      </c>
      <c r="I181" s="378" t="s">
        <v>845</v>
      </c>
      <c r="J181" s="9"/>
      <c r="K181" s="534" t="s">
        <v>1141</v>
      </c>
      <c r="L181" s="378" t="s">
        <v>1218</v>
      </c>
    </row>
    <row r="182" spans="3:12">
      <c r="C182" s="380">
        <v>-371</v>
      </c>
      <c r="E182" s="405"/>
      <c r="F182" s="380">
        <v>-200</v>
      </c>
      <c r="G182" s="394">
        <v>-100</v>
      </c>
      <c r="H182" s="394">
        <v>-230</v>
      </c>
      <c r="I182" s="380">
        <v>-205</v>
      </c>
      <c r="J182" s="9"/>
      <c r="K182" s="532">
        <v>-46</v>
      </c>
      <c r="L182" s="379">
        <v>12973</v>
      </c>
    </row>
    <row r="183" spans="3:12" ht="15.75">
      <c r="C183" s="377" t="s">
        <v>695</v>
      </c>
      <c r="E183" s="403"/>
      <c r="F183" s="377" t="s">
        <v>791</v>
      </c>
      <c r="G183" s="391" t="s">
        <v>901</v>
      </c>
      <c r="H183" s="391" t="s">
        <v>928</v>
      </c>
      <c r="I183" s="377" t="s">
        <v>893</v>
      </c>
      <c r="J183" s="9"/>
      <c r="K183" s="531" t="s">
        <v>1142</v>
      </c>
      <c r="L183" s="426" t="s">
        <v>706</v>
      </c>
    </row>
    <row r="184" spans="3:12">
      <c r="C184" s="378" t="s">
        <v>687</v>
      </c>
      <c r="E184" s="404"/>
      <c r="F184" s="397">
        <v>45362</v>
      </c>
      <c r="G184" s="392" t="s">
        <v>900</v>
      </c>
      <c r="H184" s="410">
        <v>45394</v>
      </c>
      <c r="I184" s="378" t="s">
        <v>847</v>
      </c>
      <c r="J184" s="9"/>
      <c r="K184" s="534" t="s">
        <v>1141</v>
      </c>
      <c r="L184" s="378" t="s">
        <v>1218</v>
      </c>
    </row>
    <row r="185" spans="3:12">
      <c r="C185" s="380">
        <v>-195</v>
      </c>
      <c r="E185" s="405"/>
      <c r="F185" s="380">
        <v>-100</v>
      </c>
      <c r="G185" s="394">
        <v>-114</v>
      </c>
      <c r="H185" s="393">
        <v>500</v>
      </c>
      <c r="I185" s="380">
        <v>-375</v>
      </c>
      <c r="J185" s="9"/>
      <c r="K185" s="532">
        <v>-2561</v>
      </c>
      <c r="L185" s="380">
        <v>-20</v>
      </c>
    </row>
    <row r="186" spans="3:12" ht="15.75">
      <c r="C186" s="377" t="s">
        <v>696</v>
      </c>
      <c r="E186" s="403"/>
      <c r="F186" s="377" t="s">
        <v>792</v>
      </c>
      <c r="G186" s="391" t="s">
        <v>902</v>
      </c>
      <c r="H186" s="391" t="s">
        <v>743</v>
      </c>
      <c r="I186" s="377" t="s">
        <v>1046</v>
      </c>
      <c r="J186" s="9"/>
      <c r="K186" s="531" t="s">
        <v>1143</v>
      </c>
      <c r="L186" s="426" t="s">
        <v>767</v>
      </c>
    </row>
    <row r="187" spans="3:12">
      <c r="C187" s="378" t="s">
        <v>687</v>
      </c>
      <c r="E187" s="404"/>
      <c r="F187" s="397">
        <v>45362</v>
      </c>
      <c r="G187" s="392" t="s">
        <v>900</v>
      </c>
      <c r="H187" s="410">
        <v>45363</v>
      </c>
      <c r="I187" s="378" t="s">
        <v>847</v>
      </c>
      <c r="J187" s="9"/>
      <c r="K187" s="534" t="s">
        <v>843</v>
      </c>
      <c r="L187" s="378" t="s">
        <v>1218</v>
      </c>
    </row>
    <row r="188" spans="3:12">
      <c r="C188" s="380">
        <v>-120</v>
      </c>
      <c r="E188" s="405"/>
      <c r="F188" s="380">
        <v>-79</v>
      </c>
      <c r="G188" s="394">
        <v>-200</v>
      </c>
      <c r="H188" s="394">
        <v>-57</v>
      </c>
      <c r="I188" s="380">
        <v>-550</v>
      </c>
      <c r="J188" s="9"/>
      <c r="K188" s="533">
        <v>2622</v>
      </c>
      <c r="L188" s="380">
        <v>-40</v>
      </c>
    </row>
    <row r="189" spans="3:12" ht="15.75">
      <c r="C189" s="377" t="s">
        <v>697</v>
      </c>
      <c r="E189" s="403"/>
      <c r="F189" s="377" t="s">
        <v>793</v>
      </c>
      <c r="G189" s="391" t="s">
        <v>863</v>
      </c>
      <c r="H189" s="391" t="s">
        <v>679</v>
      </c>
      <c r="I189" s="377" t="s">
        <v>1047</v>
      </c>
      <c r="J189" s="9"/>
      <c r="K189" s="531" t="s">
        <v>734</v>
      </c>
      <c r="L189" s="426" t="s">
        <v>1219</v>
      </c>
    </row>
    <row r="190" spans="3:12">
      <c r="C190" s="378" t="s">
        <v>687</v>
      </c>
      <c r="E190" s="404"/>
      <c r="F190" s="397">
        <v>45362</v>
      </c>
      <c r="G190" s="392" t="s">
        <v>900</v>
      </c>
      <c r="H190" s="410">
        <v>45363</v>
      </c>
      <c r="I190" s="378" t="s">
        <v>847</v>
      </c>
      <c r="J190" s="9"/>
      <c r="K190" s="534" t="s">
        <v>843</v>
      </c>
      <c r="L190" s="378" t="s">
        <v>1218</v>
      </c>
    </row>
    <row r="191" spans="3:12">
      <c r="C191" s="380">
        <v>-220</v>
      </c>
      <c r="E191" s="405"/>
      <c r="F191" s="380">
        <v>-24</v>
      </c>
      <c r="G191" s="394">
        <v>-30</v>
      </c>
      <c r="H191" s="394">
        <v>-14</v>
      </c>
      <c r="I191" s="380">
        <v>-200</v>
      </c>
      <c r="J191" s="9"/>
      <c r="K191" s="533">
        <v>16000</v>
      </c>
      <c r="L191" s="380">
        <v>-26</v>
      </c>
    </row>
    <row r="192" spans="3:12" ht="15.75">
      <c r="C192" s="377" t="s">
        <v>698</v>
      </c>
      <c r="E192" s="403"/>
      <c r="F192" s="377" t="s">
        <v>794</v>
      </c>
      <c r="G192" s="391" t="s">
        <v>734</v>
      </c>
      <c r="H192" s="411" t="s">
        <v>743</v>
      </c>
      <c r="I192" s="377" t="s">
        <v>949</v>
      </c>
      <c r="J192" s="9"/>
      <c r="K192" s="531" t="s">
        <v>1144</v>
      </c>
      <c r="L192" s="426" t="s">
        <v>1220</v>
      </c>
    </row>
    <row r="193" spans="3:12">
      <c r="C193" s="378" t="s">
        <v>687</v>
      </c>
      <c r="E193" s="404"/>
      <c r="F193" s="397">
        <v>45362</v>
      </c>
      <c r="G193" s="392" t="s">
        <v>903</v>
      </c>
      <c r="H193" s="410">
        <v>45334</v>
      </c>
      <c r="I193" s="378" t="s">
        <v>847</v>
      </c>
      <c r="J193" s="9"/>
      <c r="K193" s="534" t="s">
        <v>843</v>
      </c>
      <c r="L193" s="378" t="s">
        <v>1218</v>
      </c>
    </row>
    <row r="194" spans="3:12">
      <c r="C194" s="380">
        <v>-440</v>
      </c>
      <c r="E194" s="406"/>
      <c r="F194" s="379">
        <v>5000</v>
      </c>
      <c r="G194" s="393">
        <v>15000</v>
      </c>
      <c r="H194" s="394">
        <v>-57</v>
      </c>
      <c r="I194" s="380">
        <v>-36</v>
      </c>
      <c r="J194" s="9"/>
      <c r="K194" s="532">
        <v>-1500</v>
      </c>
      <c r="L194" s="380">
        <v>-480</v>
      </c>
    </row>
    <row r="195" spans="3:12" ht="15.75">
      <c r="C195" s="377" t="s">
        <v>699</v>
      </c>
      <c r="E195" s="403"/>
      <c r="F195" s="377" t="s">
        <v>592</v>
      </c>
      <c r="G195" s="391" t="s">
        <v>904</v>
      </c>
      <c r="H195" s="391" t="s">
        <v>679</v>
      </c>
      <c r="I195" s="377" t="s">
        <v>1034</v>
      </c>
      <c r="J195" s="9"/>
      <c r="K195" s="531" t="s">
        <v>693</v>
      </c>
      <c r="L195" s="426" t="s">
        <v>997</v>
      </c>
    </row>
    <row r="196" spans="3:12">
      <c r="C196" s="378" t="s">
        <v>700</v>
      </c>
      <c r="E196" s="404"/>
      <c r="F196" s="397">
        <v>45362</v>
      </c>
      <c r="G196" s="392" t="s">
        <v>903</v>
      </c>
      <c r="H196" s="410">
        <v>45334</v>
      </c>
      <c r="I196" s="378" t="s">
        <v>847</v>
      </c>
      <c r="J196" s="9"/>
      <c r="K196" s="534" t="s">
        <v>843</v>
      </c>
      <c r="L196" s="378" t="s">
        <v>1218</v>
      </c>
    </row>
    <row r="197" spans="3:12">
      <c r="C197" s="380">
        <v>-196</v>
      </c>
      <c r="E197" s="405"/>
      <c r="F197" s="380">
        <v>-3000</v>
      </c>
      <c r="G197" s="393">
        <v>200</v>
      </c>
      <c r="H197" s="394">
        <v>-14</v>
      </c>
      <c r="I197" s="380">
        <v>-30</v>
      </c>
      <c r="J197" s="9"/>
      <c r="K197" s="532">
        <v>-5275</v>
      </c>
      <c r="L197" s="380">
        <v>-50</v>
      </c>
    </row>
    <row r="198" spans="3:12" ht="15.75">
      <c r="C198" s="377" t="s">
        <v>701</v>
      </c>
      <c r="E198" s="403"/>
      <c r="F198" s="377" t="s">
        <v>795</v>
      </c>
      <c r="G198" s="391" t="s">
        <v>905</v>
      </c>
      <c r="H198" s="391" t="s">
        <v>743</v>
      </c>
      <c r="I198" s="377" t="s">
        <v>1048</v>
      </c>
      <c r="J198" s="9"/>
      <c r="K198" s="531" t="s">
        <v>681</v>
      </c>
      <c r="L198" s="426" t="s">
        <v>1221</v>
      </c>
    </row>
    <row r="199" spans="3:12">
      <c r="C199" s="378" t="s">
        <v>700</v>
      </c>
      <c r="E199" s="404"/>
      <c r="F199" s="397">
        <v>45362</v>
      </c>
      <c r="G199" s="392" t="s">
        <v>903</v>
      </c>
      <c r="H199" s="410">
        <v>45303</v>
      </c>
      <c r="I199" s="378" t="s">
        <v>847</v>
      </c>
      <c r="J199" s="9"/>
      <c r="K199" s="534" t="s">
        <v>843</v>
      </c>
      <c r="L199" s="378" t="s">
        <v>1218</v>
      </c>
    </row>
    <row r="200" spans="3:12">
      <c r="C200" s="380">
        <v>-79</v>
      </c>
      <c r="E200" s="405"/>
      <c r="F200" s="380">
        <v>-867</v>
      </c>
      <c r="G200" s="394">
        <v>-67</v>
      </c>
      <c r="H200" s="394">
        <v>-57</v>
      </c>
      <c r="I200" s="380">
        <v>-26</v>
      </c>
      <c r="J200" s="9"/>
      <c r="K200" s="532">
        <v>-3115</v>
      </c>
      <c r="L200" s="380">
        <v>-32</v>
      </c>
    </row>
    <row r="201" spans="3:12" ht="15.75">
      <c r="C201" s="377" t="s">
        <v>589</v>
      </c>
      <c r="E201" s="403"/>
      <c r="F201" s="377" t="s">
        <v>710</v>
      </c>
      <c r="G201" s="391" t="s">
        <v>906</v>
      </c>
      <c r="H201" s="391" t="s">
        <v>679</v>
      </c>
      <c r="I201" s="377" t="s">
        <v>1049</v>
      </c>
      <c r="J201" s="9"/>
      <c r="K201" s="531" t="s">
        <v>1145</v>
      </c>
      <c r="L201" s="426" t="s">
        <v>1222</v>
      </c>
    </row>
    <row r="202" spans="3:12">
      <c r="C202" s="378" t="s">
        <v>590</v>
      </c>
      <c r="E202" s="404"/>
      <c r="F202" s="397">
        <v>45333</v>
      </c>
      <c r="G202" s="392" t="s">
        <v>903</v>
      </c>
      <c r="H202" s="410">
        <v>45303</v>
      </c>
      <c r="I202" s="378" t="s">
        <v>847</v>
      </c>
      <c r="J202" s="9"/>
      <c r="K202" s="534" t="s">
        <v>843</v>
      </c>
      <c r="L202" s="378" t="s">
        <v>1218</v>
      </c>
    </row>
    <row r="203" spans="3:12" ht="15.75" thickBot="1">
      <c r="C203" s="379">
        <v>15400</v>
      </c>
      <c r="E203" s="405"/>
      <c r="F203" s="380">
        <v>-17</v>
      </c>
      <c r="G203" s="395">
        <v>-44</v>
      </c>
      <c r="H203" s="394">
        <v>-14</v>
      </c>
      <c r="I203" s="380">
        <v>-380</v>
      </c>
      <c r="J203" s="9"/>
      <c r="K203" s="532">
        <v>-77</v>
      </c>
      <c r="L203" s="380">
        <v>-80</v>
      </c>
    </row>
    <row r="204" spans="3:12" ht="15.75">
      <c r="C204" s="377" t="s">
        <v>702</v>
      </c>
      <c r="E204" s="403"/>
      <c r="F204" s="377" t="s">
        <v>614</v>
      </c>
      <c r="H204" s="391" t="s">
        <v>865</v>
      </c>
      <c r="I204" s="377" t="s">
        <v>1050</v>
      </c>
      <c r="J204" s="9"/>
      <c r="K204" s="531" t="s">
        <v>1146</v>
      </c>
      <c r="L204" s="426" t="s">
        <v>693</v>
      </c>
    </row>
    <row r="205" spans="3:12">
      <c r="C205" s="378" t="s">
        <v>590</v>
      </c>
      <c r="E205" s="404"/>
      <c r="F205" s="397">
        <v>45333</v>
      </c>
      <c r="H205" s="410">
        <v>45303</v>
      </c>
      <c r="I205" s="378" t="s">
        <v>847</v>
      </c>
      <c r="J205" s="9"/>
      <c r="K205" s="534" t="s">
        <v>1067</v>
      </c>
      <c r="L205" s="378" t="s">
        <v>1218</v>
      </c>
    </row>
    <row r="206" spans="3:12" ht="15.75" thickBot="1">
      <c r="C206" s="381">
        <v>-12</v>
      </c>
      <c r="E206" s="405"/>
      <c r="F206" s="380">
        <v>-4</v>
      </c>
      <c r="H206" s="393">
        <v>6320</v>
      </c>
      <c r="I206" s="380">
        <v>-360</v>
      </c>
      <c r="J206" s="9"/>
      <c r="K206" s="535">
        <v>-2999</v>
      </c>
      <c r="L206" s="380">
        <v>-4133</v>
      </c>
    </row>
    <row r="207" spans="3:12" ht="15.75">
      <c r="E207" s="403"/>
      <c r="F207" s="377" t="s">
        <v>796</v>
      </c>
      <c r="H207" s="391" t="s">
        <v>956</v>
      </c>
      <c r="I207" s="377" t="s">
        <v>743</v>
      </c>
      <c r="J207" s="9"/>
      <c r="L207" s="426" t="s">
        <v>1223</v>
      </c>
    </row>
    <row r="208" spans="3:12">
      <c r="E208" s="404"/>
      <c r="F208" s="397">
        <v>45302</v>
      </c>
      <c r="H208" s="392" t="s">
        <v>957</v>
      </c>
      <c r="I208" s="378" t="s">
        <v>1051</v>
      </c>
      <c r="J208" s="9"/>
      <c r="L208" s="378" t="s">
        <v>1218</v>
      </c>
    </row>
    <row r="209" spans="5:12">
      <c r="E209" s="405"/>
      <c r="F209" s="380">
        <v>-67</v>
      </c>
      <c r="H209" s="394">
        <v>-81</v>
      </c>
      <c r="I209" s="380">
        <v>-57</v>
      </c>
      <c r="J209" s="9"/>
      <c r="L209" s="380">
        <v>-7000</v>
      </c>
    </row>
    <row r="210" spans="5:12" ht="15.75">
      <c r="E210" s="403"/>
      <c r="F210" s="377" t="s">
        <v>614</v>
      </c>
      <c r="H210" s="391" t="s">
        <v>958</v>
      </c>
      <c r="I210" s="377" t="s">
        <v>679</v>
      </c>
      <c r="J210" s="9"/>
      <c r="L210" s="426" t="s">
        <v>737</v>
      </c>
    </row>
    <row r="211" spans="5:12">
      <c r="E211" s="404"/>
      <c r="F211" s="397">
        <v>45302</v>
      </c>
      <c r="H211" s="392" t="s">
        <v>957</v>
      </c>
      <c r="I211" s="378" t="s">
        <v>1051</v>
      </c>
      <c r="J211" s="9"/>
      <c r="L211" s="378" t="s">
        <v>1218</v>
      </c>
    </row>
    <row r="212" spans="5:12">
      <c r="E212" s="405"/>
      <c r="F212" s="380">
        <v>-7</v>
      </c>
      <c r="H212" s="394">
        <v>-39</v>
      </c>
      <c r="I212" s="380">
        <v>-14</v>
      </c>
      <c r="J212" s="9"/>
      <c r="L212" s="380">
        <v>-150</v>
      </c>
    </row>
    <row r="213" spans="5:12" ht="15.75">
      <c r="E213" s="403"/>
      <c r="F213" s="377" t="s">
        <v>797</v>
      </c>
      <c r="H213" s="391" t="s">
        <v>959</v>
      </c>
      <c r="I213" s="377" t="s">
        <v>1052</v>
      </c>
      <c r="J213" s="9"/>
      <c r="L213" s="426" t="s">
        <v>1224</v>
      </c>
    </row>
    <row r="214" spans="5:12">
      <c r="E214" s="404"/>
      <c r="F214" s="397">
        <v>45302</v>
      </c>
      <c r="H214" s="392" t="s">
        <v>960</v>
      </c>
      <c r="I214" s="378" t="s">
        <v>1053</v>
      </c>
      <c r="J214" s="9"/>
      <c r="L214" s="378" t="s">
        <v>1218</v>
      </c>
    </row>
    <row r="215" spans="5:12">
      <c r="E215" s="405"/>
      <c r="F215" s="380">
        <v>-100</v>
      </c>
      <c r="H215" s="394">
        <v>-22</v>
      </c>
      <c r="I215" s="380">
        <v>-1000</v>
      </c>
      <c r="J215" s="9"/>
      <c r="L215" s="380">
        <v>-1960</v>
      </c>
    </row>
    <row r="216" spans="5:12" ht="15.75">
      <c r="E216" s="403"/>
      <c r="F216" s="377" t="s">
        <v>798</v>
      </c>
      <c r="H216" s="391" t="s">
        <v>961</v>
      </c>
      <c r="I216" s="377" t="s">
        <v>1054</v>
      </c>
      <c r="J216" s="9"/>
      <c r="L216" s="426" t="s">
        <v>1225</v>
      </c>
    </row>
    <row r="217" spans="5:12">
      <c r="E217" s="407"/>
      <c r="F217" s="378" t="s">
        <v>799</v>
      </c>
      <c r="H217" s="392" t="s">
        <v>960</v>
      </c>
      <c r="I217" s="378" t="s">
        <v>1053</v>
      </c>
      <c r="J217" s="9"/>
      <c r="L217" s="378" t="s">
        <v>1218</v>
      </c>
    </row>
    <row r="218" spans="5:12">
      <c r="E218" s="405"/>
      <c r="F218" s="380">
        <v>-6210</v>
      </c>
      <c r="H218" s="394">
        <v>-13</v>
      </c>
      <c r="I218" s="380">
        <v>-100</v>
      </c>
      <c r="J218" s="9"/>
      <c r="L218" s="380">
        <v>-265</v>
      </c>
    </row>
    <row r="219" spans="5:12" ht="15.75">
      <c r="E219" s="403"/>
      <c r="F219" s="377" t="s">
        <v>693</v>
      </c>
      <c r="H219" s="391" t="s">
        <v>962</v>
      </c>
      <c r="I219" s="377" t="s">
        <v>743</v>
      </c>
      <c r="J219" s="9"/>
      <c r="L219" s="426" t="s">
        <v>1226</v>
      </c>
    </row>
    <row r="220" spans="5:12">
      <c r="E220" s="407"/>
      <c r="F220" s="378" t="s">
        <v>799</v>
      </c>
      <c r="H220" s="392" t="s">
        <v>960</v>
      </c>
      <c r="I220" s="378" t="s">
        <v>1053</v>
      </c>
      <c r="J220" s="9"/>
      <c r="L220" s="378" t="s">
        <v>1218</v>
      </c>
    </row>
    <row r="221" spans="5:12">
      <c r="E221" s="405"/>
      <c r="F221" s="380">
        <v>-3208</v>
      </c>
      <c r="H221" s="394">
        <v>-125</v>
      </c>
      <c r="I221" s="380">
        <v>-57</v>
      </c>
      <c r="J221" s="9"/>
      <c r="L221" s="379">
        <v>1180</v>
      </c>
    </row>
    <row r="222" spans="5:12" ht="15.75">
      <c r="E222" s="403"/>
      <c r="F222" s="377" t="s">
        <v>800</v>
      </c>
      <c r="H222" s="391" t="s">
        <v>963</v>
      </c>
      <c r="I222" s="377" t="s">
        <v>862</v>
      </c>
      <c r="J222" s="9"/>
      <c r="L222" s="426" t="s">
        <v>1227</v>
      </c>
    </row>
    <row r="223" spans="5:12">
      <c r="E223" s="407"/>
      <c r="F223" s="378" t="s">
        <v>799</v>
      </c>
      <c r="H223" s="392" t="s">
        <v>960</v>
      </c>
      <c r="I223" s="378" t="s">
        <v>1053</v>
      </c>
      <c r="J223" s="9"/>
      <c r="L223" s="378" t="s">
        <v>1098</v>
      </c>
    </row>
    <row r="224" spans="5:12" ht="15.75" thickBot="1">
      <c r="E224" s="405"/>
      <c r="F224" s="380">
        <v>-1500</v>
      </c>
      <c r="H224" s="394">
        <v>-13</v>
      </c>
      <c r="I224" s="380">
        <v>-24</v>
      </c>
      <c r="J224" s="9"/>
      <c r="L224" s="408">
        <v>1298</v>
      </c>
    </row>
    <row r="225" spans="5:10" ht="15.75">
      <c r="E225" s="403"/>
      <c r="F225" s="377" t="s">
        <v>801</v>
      </c>
      <c r="H225" s="391" t="s">
        <v>964</v>
      </c>
      <c r="I225" s="377" t="s">
        <v>679</v>
      </c>
      <c r="J225" s="9"/>
    </row>
    <row r="226" spans="5:10">
      <c r="E226" s="407"/>
      <c r="F226" s="378" t="s">
        <v>799</v>
      </c>
      <c r="H226" s="392" t="s">
        <v>960</v>
      </c>
      <c r="I226" s="378" t="s">
        <v>1053</v>
      </c>
      <c r="J226" s="9"/>
    </row>
    <row r="227" spans="5:10">
      <c r="E227" s="405"/>
      <c r="F227" s="380">
        <v>-42</v>
      </c>
      <c r="H227" s="394">
        <v>-45</v>
      </c>
      <c r="I227" s="380">
        <v>-14</v>
      </c>
      <c r="J227" s="9"/>
    </row>
    <row r="228" spans="5:10" ht="15.75">
      <c r="E228" s="403"/>
      <c r="F228" s="377" t="s">
        <v>802</v>
      </c>
      <c r="H228" s="391" t="s">
        <v>965</v>
      </c>
      <c r="I228" s="377" t="s">
        <v>1055</v>
      </c>
      <c r="J228" s="9"/>
    </row>
    <row r="229" spans="5:10">
      <c r="E229" s="407"/>
      <c r="F229" s="378" t="s">
        <v>799</v>
      </c>
      <c r="H229" s="392" t="s">
        <v>960</v>
      </c>
      <c r="I229" s="378" t="s">
        <v>1056</v>
      </c>
      <c r="J229" s="9"/>
    </row>
    <row r="230" spans="5:10">
      <c r="E230" s="405"/>
      <c r="F230" s="380">
        <v>-19</v>
      </c>
      <c r="H230" s="394">
        <v>-20</v>
      </c>
      <c r="I230" s="380">
        <v>-45</v>
      </c>
      <c r="J230" s="9"/>
    </row>
    <row r="231" spans="5:10" ht="15.75">
      <c r="E231" s="403"/>
      <c r="F231" s="377" t="s">
        <v>681</v>
      </c>
      <c r="H231" s="391" t="s">
        <v>966</v>
      </c>
      <c r="I231" s="377" t="s">
        <v>743</v>
      </c>
      <c r="J231" s="9"/>
    </row>
    <row r="232" spans="5:10">
      <c r="E232" s="407"/>
      <c r="F232" s="378" t="s">
        <v>799</v>
      </c>
      <c r="H232" s="392" t="s">
        <v>960</v>
      </c>
      <c r="I232" s="378" t="s">
        <v>1056</v>
      </c>
      <c r="J232" s="9"/>
    </row>
    <row r="233" spans="5:10">
      <c r="E233" s="405"/>
      <c r="F233" s="380">
        <v>-1853</v>
      </c>
      <c r="H233" s="394">
        <v>-72</v>
      </c>
      <c r="I233" s="380">
        <v>-57</v>
      </c>
      <c r="J233" s="9"/>
    </row>
    <row r="234" spans="5:10" ht="15.75">
      <c r="E234" s="403"/>
      <c r="F234" s="377" t="s">
        <v>803</v>
      </c>
      <c r="H234" s="391" t="s">
        <v>967</v>
      </c>
      <c r="I234" s="377" t="s">
        <v>679</v>
      </c>
      <c r="J234" s="9"/>
    </row>
    <row r="235" spans="5:10">
      <c r="E235" s="407"/>
      <c r="F235" s="378" t="s">
        <v>804</v>
      </c>
      <c r="H235" s="392" t="s">
        <v>960</v>
      </c>
      <c r="I235" s="378" t="s">
        <v>1056</v>
      </c>
      <c r="J235" s="9"/>
    </row>
    <row r="236" spans="5:10">
      <c r="E236" s="406"/>
      <c r="F236" s="379">
        <v>6200</v>
      </c>
      <c r="H236" s="394">
        <v>-50</v>
      </c>
      <c r="I236" s="380">
        <v>-14</v>
      </c>
      <c r="J236" s="9"/>
    </row>
    <row r="237" spans="5:10" ht="15.75">
      <c r="E237" s="403"/>
      <c r="F237" s="377" t="s">
        <v>805</v>
      </c>
      <c r="H237" s="391" t="s">
        <v>968</v>
      </c>
      <c r="I237" s="377" t="s">
        <v>1057</v>
      </c>
      <c r="J237" s="9"/>
    </row>
    <row r="238" spans="5:10">
      <c r="E238" s="407"/>
      <c r="F238" s="378" t="s">
        <v>804</v>
      </c>
      <c r="H238" s="392" t="s">
        <v>960</v>
      </c>
      <c r="I238" s="378" t="s">
        <v>1058</v>
      </c>
      <c r="J238" s="9"/>
    </row>
    <row r="239" spans="5:10">
      <c r="E239" s="405"/>
      <c r="F239" s="380">
        <v>-2000</v>
      </c>
      <c r="H239" s="394">
        <v>-150</v>
      </c>
      <c r="I239" s="380">
        <v>-67</v>
      </c>
      <c r="J239" s="9"/>
    </row>
    <row r="240" spans="5:10" ht="15.75">
      <c r="E240" s="403"/>
      <c r="F240" s="377" t="s">
        <v>589</v>
      </c>
      <c r="H240" s="391" t="s">
        <v>969</v>
      </c>
      <c r="I240" s="377" t="s">
        <v>679</v>
      </c>
      <c r="J240" s="9"/>
    </row>
    <row r="241" spans="5:10">
      <c r="E241" s="407"/>
      <c r="F241" s="378" t="s">
        <v>704</v>
      </c>
      <c r="H241" s="392" t="s">
        <v>960</v>
      </c>
      <c r="I241" s="378" t="s">
        <v>1058</v>
      </c>
      <c r="J241" s="9"/>
    </row>
    <row r="242" spans="5:10">
      <c r="E242" s="406"/>
      <c r="F242" s="379">
        <v>13500</v>
      </c>
      <c r="H242" s="394">
        <v>-90</v>
      </c>
      <c r="I242" s="380">
        <v>-14</v>
      </c>
      <c r="J242" s="9"/>
    </row>
    <row r="243" spans="5:10" ht="15.75">
      <c r="E243" s="403"/>
      <c r="F243" s="377" t="s">
        <v>806</v>
      </c>
      <c r="H243" s="391" t="s">
        <v>970</v>
      </c>
      <c r="I243" s="377" t="s">
        <v>1059</v>
      </c>
      <c r="J243" s="9"/>
    </row>
    <row r="244" spans="5:10">
      <c r="E244" s="407"/>
      <c r="F244" s="378" t="s">
        <v>704</v>
      </c>
      <c r="H244" s="392" t="s">
        <v>960</v>
      </c>
      <c r="I244" s="378" t="s">
        <v>1058</v>
      </c>
      <c r="J244" s="9"/>
    </row>
    <row r="245" spans="5:10" ht="15.75" thickBot="1">
      <c r="E245" s="405"/>
      <c r="F245" s="381">
        <v>-550</v>
      </c>
      <c r="H245" s="394">
        <v>-200</v>
      </c>
      <c r="I245" s="379">
        <v>600</v>
      </c>
      <c r="J245" s="9"/>
    </row>
    <row r="246" spans="5:10" ht="15.75">
      <c r="H246" s="391" t="s">
        <v>971</v>
      </c>
      <c r="I246" s="377" t="s">
        <v>1060</v>
      </c>
      <c r="J246" s="9"/>
    </row>
    <row r="247" spans="5:10">
      <c r="H247" s="392" t="s">
        <v>960</v>
      </c>
      <c r="I247" s="378" t="s">
        <v>1061</v>
      </c>
      <c r="J247" s="9"/>
    </row>
    <row r="248" spans="5:10">
      <c r="H248" s="394">
        <v>-150</v>
      </c>
      <c r="I248" s="380">
        <v>-140</v>
      </c>
      <c r="J248" s="9"/>
    </row>
    <row r="249" spans="5:10" ht="15.75">
      <c r="H249" s="391" t="s">
        <v>972</v>
      </c>
      <c r="I249" s="377" t="s">
        <v>1062</v>
      </c>
      <c r="J249" s="9"/>
    </row>
    <row r="250" spans="5:10">
      <c r="H250" s="392" t="s">
        <v>960</v>
      </c>
      <c r="I250" s="378" t="s">
        <v>1061</v>
      </c>
      <c r="J250" s="9"/>
    </row>
    <row r="251" spans="5:10">
      <c r="H251" s="394">
        <v>-200</v>
      </c>
      <c r="I251" s="380">
        <v>-139</v>
      </c>
      <c r="J251" s="9"/>
    </row>
    <row r="252" spans="5:10" ht="15.75">
      <c r="H252" s="391" t="s">
        <v>973</v>
      </c>
      <c r="I252" s="377" t="s">
        <v>949</v>
      </c>
      <c r="J252" s="9"/>
    </row>
    <row r="253" spans="5:10">
      <c r="H253" s="392" t="s">
        <v>960</v>
      </c>
      <c r="I253" s="378" t="s">
        <v>1061</v>
      </c>
      <c r="J253" s="9"/>
    </row>
    <row r="254" spans="5:10">
      <c r="H254" s="394">
        <v>-1500</v>
      </c>
      <c r="I254" s="380">
        <v>-26</v>
      </c>
      <c r="J254" s="9"/>
    </row>
    <row r="255" spans="5:10" ht="15.75">
      <c r="H255" s="391" t="s">
        <v>974</v>
      </c>
      <c r="I255" s="377" t="s">
        <v>1063</v>
      </c>
      <c r="J255" s="9"/>
    </row>
    <row r="256" spans="5:10">
      <c r="H256" s="392" t="s">
        <v>960</v>
      </c>
      <c r="I256" s="378" t="s">
        <v>1061</v>
      </c>
      <c r="J256" s="9"/>
    </row>
    <row r="257" spans="8:10">
      <c r="H257" s="394">
        <v>-8051.25</v>
      </c>
      <c r="I257" s="380">
        <v>-26</v>
      </c>
      <c r="J257" s="9"/>
    </row>
    <row r="258" spans="8:10" ht="15.75">
      <c r="H258" s="391" t="s">
        <v>975</v>
      </c>
      <c r="I258" s="377" t="s">
        <v>1048</v>
      </c>
      <c r="J258" s="9"/>
    </row>
    <row r="259" spans="8:10">
      <c r="H259" s="392" t="s">
        <v>960</v>
      </c>
      <c r="I259" s="378" t="s">
        <v>1061</v>
      </c>
      <c r="J259" s="9"/>
    </row>
    <row r="260" spans="8:10">
      <c r="H260" s="394">
        <v>-600</v>
      </c>
      <c r="I260" s="380">
        <v>-40</v>
      </c>
      <c r="J260" s="9"/>
    </row>
    <row r="261" spans="8:10" ht="15.75">
      <c r="H261" s="391" t="s">
        <v>976</v>
      </c>
      <c r="I261" s="377" t="s">
        <v>1064</v>
      </c>
      <c r="J261" s="9"/>
    </row>
    <row r="262" spans="8:10">
      <c r="H262" s="392" t="s">
        <v>960</v>
      </c>
      <c r="I262" s="378" t="s">
        <v>1061</v>
      </c>
      <c r="J262" s="9"/>
    </row>
    <row r="263" spans="8:10">
      <c r="H263" s="394">
        <v>-6350</v>
      </c>
      <c r="I263" s="380">
        <v>-110</v>
      </c>
      <c r="J263" s="9"/>
    </row>
    <row r="264" spans="8:10" ht="15.75">
      <c r="H264" s="391" t="s">
        <v>977</v>
      </c>
      <c r="I264" s="377" t="s">
        <v>1065</v>
      </c>
      <c r="J264" s="9"/>
    </row>
    <row r="265" spans="8:10">
      <c r="H265" s="392" t="s">
        <v>850</v>
      </c>
      <c r="I265" s="378" t="s">
        <v>1061</v>
      </c>
      <c r="J265" s="9"/>
    </row>
    <row r="266" spans="8:10">
      <c r="H266" s="394">
        <v>-20</v>
      </c>
      <c r="I266" s="380">
        <v>-88</v>
      </c>
      <c r="J266" s="9"/>
    </row>
    <row r="267" spans="8:10" ht="15.75">
      <c r="H267" s="391" t="s">
        <v>978</v>
      </c>
      <c r="I267" s="377" t="s">
        <v>1066</v>
      </c>
      <c r="J267" s="9"/>
    </row>
    <row r="268" spans="8:10">
      <c r="H268" s="392" t="s">
        <v>850</v>
      </c>
      <c r="I268" s="378" t="s">
        <v>1067</v>
      </c>
      <c r="J268" s="9"/>
    </row>
    <row r="269" spans="8:10">
      <c r="H269" s="394">
        <v>-40</v>
      </c>
      <c r="I269" s="380">
        <v>-50</v>
      </c>
      <c r="J269" s="9"/>
    </row>
    <row r="270" spans="8:10" ht="15.75">
      <c r="H270" s="391" t="s">
        <v>979</v>
      </c>
      <c r="I270" s="377" t="s">
        <v>1068</v>
      </c>
      <c r="J270" s="9"/>
    </row>
    <row r="271" spans="8:10">
      <c r="H271" s="392" t="s">
        <v>850</v>
      </c>
      <c r="I271" s="378" t="s">
        <v>1067</v>
      </c>
      <c r="J271" s="9"/>
    </row>
    <row r="272" spans="8:10">
      <c r="H272" s="394">
        <v>-50</v>
      </c>
      <c r="I272" s="380">
        <v>-395</v>
      </c>
      <c r="J272" s="9"/>
    </row>
    <row r="273" spans="8:10" ht="15.75">
      <c r="H273" s="391" t="s">
        <v>980</v>
      </c>
      <c r="I273" s="377" t="s">
        <v>1069</v>
      </c>
      <c r="J273" s="9"/>
    </row>
    <row r="274" spans="8:10">
      <c r="H274" s="392" t="s">
        <v>850</v>
      </c>
      <c r="I274" s="378" t="s">
        <v>1067</v>
      </c>
      <c r="J274" s="9"/>
    </row>
    <row r="275" spans="8:10">
      <c r="H275" s="394">
        <v>-100</v>
      </c>
      <c r="I275" s="380">
        <v>-13</v>
      </c>
      <c r="J275" s="9"/>
    </row>
    <row r="276" spans="8:10" ht="15.75">
      <c r="H276" s="391" t="s">
        <v>596</v>
      </c>
      <c r="I276" s="377" t="s">
        <v>1070</v>
      </c>
      <c r="J276" s="9"/>
    </row>
    <row r="277" spans="8:10">
      <c r="H277" s="392" t="s">
        <v>850</v>
      </c>
      <c r="I277" s="378" t="s">
        <v>1067</v>
      </c>
      <c r="J277" s="9"/>
    </row>
    <row r="278" spans="8:10">
      <c r="H278" s="394">
        <v>-567</v>
      </c>
      <c r="I278" s="380">
        <v>-47</v>
      </c>
      <c r="J278" s="9"/>
    </row>
    <row r="279" spans="8:10" ht="15.75">
      <c r="H279" s="391" t="s">
        <v>693</v>
      </c>
      <c r="I279" s="377" t="s">
        <v>783</v>
      </c>
      <c r="J279" s="9"/>
    </row>
    <row r="280" spans="8:10">
      <c r="H280" s="392" t="s">
        <v>850</v>
      </c>
      <c r="I280" s="378" t="s">
        <v>1067</v>
      </c>
      <c r="J280" s="9"/>
    </row>
    <row r="281" spans="8:10">
      <c r="H281" s="394">
        <v>-4309</v>
      </c>
      <c r="I281" s="380">
        <v>-30</v>
      </c>
      <c r="J281" s="9"/>
    </row>
    <row r="282" spans="8:10" ht="15.75">
      <c r="H282" s="391" t="s">
        <v>967</v>
      </c>
      <c r="I282" s="377" t="s">
        <v>1071</v>
      </c>
      <c r="J282" s="9"/>
    </row>
    <row r="283" spans="8:10">
      <c r="H283" s="392" t="s">
        <v>850</v>
      </c>
      <c r="I283" s="378" t="s">
        <v>1067</v>
      </c>
      <c r="J283" s="9"/>
    </row>
    <row r="284" spans="8:10">
      <c r="H284" s="394">
        <v>-65</v>
      </c>
      <c r="I284" s="380">
        <v>-970</v>
      </c>
      <c r="J284" s="9"/>
    </row>
    <row r="285" spans="8:10" ht="15.75">
      <c r="H285" s="391" t="s">
        <v>981</v>
      </c>
      <c r="I285" s="377" t="s">
        <v>1072</v>
      </c>
      <c r="J285" s="9"/>
    </row>
    <row r="286" spans="8:10">
      <c r="H286" s="392" t="s">
        <v>850</v>
      </c>
      <c r="I286" s="378" t="s">
        <v>1067</v>
      </c>
      <c r="J286" s="9"/>
    </row>
    <row r="287" spans="8:10">
      <c r="H287" s="394">
        <v>-20</v>
      </c>
      <c r="I287" s="380">
        <v>-10</v>
      </c>
      <c r="J287" s="9"/>
    </row>
    <row r="288" spans="8:10" ht="15.75">
      <c r="H288" s="391" t="s">
        <v>982</v>
      </c>
      <c r="I288" s="377" t="s">
        <v>1073</v>
      </c>
      <c r="J288" s="9"/>
    </row>
    <row r="289" spans="8:10">
      <c r="H289" s="392" t="s">
        <v>850</v>
      </c>
      <c r="I289" s="378" t="s">
        <v>1074</v>
      </c>
      <c r="J289" s="9"/>
    </row>
    <row r="290" spans="8:10">
      <c r="H290" s="394">
        <v>-40</v>
      </c>
      <c r="I290" s="379">
        <v>17500</v>
      </c>
      <c r="J290" s="9"/>
    </row>
    <row r="291" spans="8:10" ht="15.75">
      <c r="H291" s="391" t="s">
        <v>983</v>
      </c>
      <c r="I291" s="377" t="s">
        <v>1075</v>
      </c>
      <c r="J291" s="9"/>
    </row>
    <row r="292" spans="8:10">
      <c r="H292" s="392" t="s">
        <v>850</v>
      </c>
      <c r="I292" s="378" t="s">
        <v>1074</v>
      </c>
      <c r="J292" s="9"/>
    </row>
    <row r="293" spans="8:10">
      <c r="H293" s="394">
        <v>-75</v>
      </c>
      <c r="I293" s="379">
        <v>964</v>
      </c>
      <c r="J293" s="9"/>
    </row>
    <row r="294" spans="8:10" ht="15.75">
      <c r="H294" s="391" t="s">
        <v>984</v>
      </c>
      <c r="I294" s="377" t="s">
        <v>1076</v>
      </c>
      <c r="J294" s="9"/>
    </row>
    <row r="295" spans="8:10">
      <c r="H295" s="392" t="s">
        <v>850</v>
      </c>
      <c r="I295" s="378" t="s">
        <v>1074</v>
      </c>
      <c r="J295" s="9"/>
    </row>
    <row r="296" spans="8:10">
      <c r="H296" s="394">
        <v>-80</v>
      </c>
      <c r="I296" s="380">
        <v>-26</v>
      </c>
      <c r="J296" s="9"/>
    </row>
    <row r="297" spans="8:10" ht="15.75">
      <c r="H297" s="391" t="s">
        <v>589</v>
      </c>
      <c r="I297" s="377" t="s">
        <v>1077</v>
      </c>
      <c r="J297" s="9"/>
    </row>
    <row r="298" spans="8:10">
      <c r="H298" s="392" t="s">
        <v>853</v>
      </c>
      <c r="I298" s="378" t="s">
        <v>1074</v>
      </c>
      <c r="J298" s="9"/>
    </row>
    <row r="299" spans="8:10">
      <c r="H299" s="393">
        <v>13200</v>
      </c>
      <c r="I299" s="380">
        <v>-216</v>
      </c>
      <c r="J299" s="9"/>
    </row>
    <row r="300" spans="8:10" ht="15.75">
      <c r="H300" s="391" t="s">
        <v>985</v>
      </c>
      <c r="I300" s="377" t="s">
        <v>1078</v>
      </c>
      <c r="J300" s="9"/>
    </row>
    <row r="301" spans="8:10">
      <c r="H301" s="392" t="s">
        <v>853</v>
      </c>
      <c r="I301" s="378" t="s">
        <v>1074</v>
      </c>
      <c r="J301" s="9"/>
    </row>
    <row r="302" spans="8:10">
      <c r="H302" s="393">
        <v>5000</v>
      </c>
      <c r="I302" s="380">
        <v>-127</v>
      </c>
      <c r="J302" s="9"/>
    </row>
    <row r="303" spans="8:10" ht="15.75">
      <c r="H303" s="280" t="s">
        <v>986</v>
      </c>
      <c r="I303" s="377" t="s">
        <v>1079</v>
      </c>
      <c r="J303" s="9"/>
    </row>
    <row r="304" spans="8:10">
      <c r="H304" s="280" t="s">
        <v>987</v>
      </c>
      <c r="I304" s="378" t="s">
        <v>1074</v>
      </c>
      <c r="J304" s="9"/>
    </row>
    <row r="305" spans="8:10">
      <c r="H305" s="394">
        <v>-5000</v>
      </c>
      <c r="I305" s="380">
        <v>-35</v>
      </c>
      <c r="J305" s="9"/>
    </row>
    <row r="306" spans="8:10" ht="15.75">
      <c r="H306" s="280" t="s">
        <v>988</v>
      </c>
      <c r="I306" s="377" t="s">
        <v>1080</v>
      </c>
      <c r="J306" s="9"/>
    </row>
    <row r="307" spans="8:10" ht="15.75" thickBot="1">
      <c r="H307" s="409">
        <v>5000</v>
      </c>
      <c r="I307" s="378" t="s">
        <v>1074</v>
      </c>
      <c r="J307" s="9"/>
    </row>
    <row r="308" spans="8:10">
      <c r="I308" s="380">
        <v>-115</v>
      </c>
      <c r="J308" s="9"/>
    </row>
    <row r="309" spans="8:10" ht="15.75">
      <c r="I309" s="377" t="s">
        <v>1081</v>
      </c>
      <c r="J309" s="9"/>
    </row>
    <row r="310" spans="8:10">
      <c r="I310" s="378" t="s">
        <v>1074</v>
      </c>
      <c r="J310" s="9"/>
    </row>
    <row r="311" spans="8:10">
      <c r="I311" s="380">
        <v>-288</v>
      </c>
      <c r="J311" s="9"/>
    </row>
    <row r="312" spans="8:10" ht="15.75">
      <c r="I312" s="377" t="s">
        <v>1082</v>
      </c>
      <c r="J312" s="9"/>
    </row>
    <row r="313" spans="8:10">
      <c r="I313" s="378" t="s">
        <v>1074</v>
      </c>
      <c r="J313" s="9"/>
    </row>
    <row r="314" spans="8:10">
      <c r="I314" s="380">
        <v>-75</v>
      </c>
      <c r="J314" s="9"/>
    </row>
    <row r="315" spans="8:10" ht="15.75">
      <c r="I315" s="377" t="s">
        <v>697</v>
      </c>
      <c r="J315" s="9"/>
    </row>
    <row r="316" spans="8:10">
      <c r="I316" s="378" t="s">
        <v>1074</v>
      </c>
      <c r="J316" s="9"/>
    </row>
    <row r="317" spans="8:10">
      <c r="I317" s="380">
        <v>-220</v>
      </c>
      <c r="J317" s="9"/>
    </row>
    <row r="318" spans="8:10" ht="15.75">
      <c r="I318" s="377" t="s">
        <v>693</v>
      </c>
      <c r="J318" s="9"/>
    </row>
    <row r="319" spans="8:10">
      <c r="I319" s="378" t="s">
        <v>1074</v>
      </c>
      <c r="J319" s="9"/>
    </row>
    <row r="320" spans="8:10">
      <c r="I320" s="380">
        <v>-3395</v>
      </c>
      <c r="J320" s="9"/>
    </row>
    <row r="321" spans="9:10" ht="15.75">
      <c r="I321" s="377" t="s">
        <v>1083</v>
      </c>
      <c r="J321" s="9"/>
    </row>
    <row r="322" spans="9:10">
      <c r="I322" s="378" t="s">
        <v>1074</v>
      </c>
      <c r="J322" s="9"/>
    </row>
    <row r="323" spans="9:10">
      <c r="I323" s="380">
        <v>-65</v>
      </c>
      <c r="J323" s="9"/>
    </row>
    <row r="324" spans="9:10" ht="15.75">
      <c r="I324" s="377" t="s">
        <v>1084</v>
      </c>
      <c r="J324" s="9"/>
    </row>
    <row r="325" spans="9:10">
      <c r="I325" s="378" t="s">
        <v>1074</v>
      </c>
      <c r="J325" s="9"/>
    </row>
    <row r="326" spans="9:10">
      <c r="I326" s="380">
        <v>-1500</v>
      </c>
      <c r="J326" s="9"/>
    </row>
    <row r="327" spans="9:10" ht="15.75">
      <c r="I327" s="377" t="s">
        <v>1085</v>
      </c>
      <c r="J327" s="9"/>
    </row>
    <row r="328" spans="9:10">
      <c r="I328" s="378" t="s">
        <v>1074</v>
      </c>
      <c r="J328" s="9"/>
    </row>
    <row r="329" spans="9:10">
      <c r="I329" s="380">
        <v>-9227</v>
      </c>
      <c r="J329" s="9"/>
    </row>
    <row r="330" spans="9:10" ht="15.75">
      <c r="I330" s="377" t="s">
        <v>681</v>
      </c>
      <c r="J330" s="9"/>
    </row>
    <row r="331" spans="9:10">
      <c r="I331" s="378" t="s">
        <v>1074</v>
      </c>
      <c r="J331" s="9"/>
    </row>
    <row r="332" spans="9:10">
      <c r="I332" s="380">
        <v>-4914</v>
      </c>
      <c r="J332" s="9"/>
    </row>
    <row r="333" spans="9:10" ht="15.75">
      <c r="I333" s="377" t="s">
        <v>1086</v>
      </c>
      <c r="J333" s="9"/>
    </row>
    <row r="334" spans="9:10">
      <c r="I334" s="378" t="s">
        <v>1074</v>
      </c>
      <c r="J334" s="9"/>
    </row>
    <row r="335" spans="9:10">
      <c r="I335" s="379">
        <v>5500</v>
      </c>
      <c r="J335" s="9"/>
    </row>
    <row r="336" spans="9:10" ht="15.75">
      <c r="I336" s="377" t="s">
        <v>1087</v>
      </c>
      <c r="J336" s="9"/>
    </row>
    <row r="337" spans="2:10">
      <c r="I337" s="378" t="s">
        <v>1074</v>
      </c>
      <c r="J337" s="9"/>
    </row>
    <row r="338" spans="2:10" ht="15.75" thickBot="1">
      <c r="I338" s="408">
        <v>17000</v>
      </c>
      <c r="J338" s="9"/>
    </row>
    <row r="339" spans="2:10">
      <c r="B339" s="9"/>
      <c r="C339" s="9"/>
      <c r="D339" s="9"/>
      <c r="E339" s="9"/>
      <c r="F339" s="9"/>
      <c r="G339" s="9"/>
      <c r="H339" s="9"/>
      <c r="I339" s="9"/>
      <c r="J339" s="9"/>
    </row>
  </sheetData>
  <mergeCells count="13">
    <mergeCell ref="K1:BE2"/>
    <mergeCell ref="K3:K4"/>
    <mergeCell ref="L3:L4"/>
    <mergeCell ref="M3:M4"/>
    <mergeCell ref="G3:G4"/>
    <mergeCell ref="H3:H4"/>
    <mergeCell ref="I3:I4"/>
    <mergeCell ref="A1:I2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1EE-5DE4-4242-B83C-4CEB69069843}">
  <dimension ref="A1:J54"/>
  <sheetViews>
    <sheetView workbookViewId="0">
      <selection activeCell="G5" sqref="G5"/>
    </sheetView>
  </sheetViews>
  <sheetFormatPr defaultRowHeight="15"/>
  <cols>
    <col min="1" max="1" width="26.5703125" style="7" bestFit="1" customWidth="1"/>
    <col min="2" max="2" width="18.85546875" style="7" customWidth="1"/>
    <col min="3" max="3" width="28.7109375" style="7" customWidth="1"/>
    <col min="4" max="4" width="24.42578125" style="7" customWidth="1"/>
    <col min="5" max="5" width="24.28515625" style="7" customWidth="1"/>
    <col min="6" max="6" width="2.7109375" style="7" customWidth="1"/>
    <col min="7" max="7" width="32" customWidth="1"/>
    <col min="8" max="8" width="11.85546875" customWidth="1"/>
    <col min="9" max="9" width="18.7109375" customWidth="1"/>
  </cols>
  <sheetData>
    <row r="1" spans="1:10" ht="23.25">
      <c r="A1" s="5"/>
      <c r="B1" s="15" t="s">
        <v>52</v>
      </c>
      <c r="C1" s="27" t="s">
        <v>53</v>
      </c>
      <c r="D1" s="15" t="s">
        <v>66</v>
      </c>
      <c r="E1" s="22" t="s">
        <v>55</v>
      </c>
      <c r="G1" s="487" t="s">
        <v>34</v>
      </c>
      <c r="H1" s="487"/>
    </row>
    <row r="2" spans="1:10" ht="23.25">
      <c r="A2" s="16" t="s">
        <v>31</v>
      </c>
      <c r="B2" s="8">
        <f>223 + SUM(B4:B48)</f>
        <v>790</v>
      </c>
      <c r="C2" s="28">
        <v>790</v>
      </c>
      <c r="D2" s="34" t="s">
        <v>111</v>
      </c>
      <c r="E2" s="32" t="s">
        <v>56</v>
      </c>
      <c r="G2" s="5" t="s">
        <v>35</v>
      </c>
      <c r="H2" s="14" t="s">
        <v>16</v>
      </c>
      <c r="J2" s="90" t="s">
        <v>120</v>
      </c>
    </row>
    <row r="3" spans="1:10">
      <c r="A3" s="17" t="s">
        <v>32</v>
      </c>
      <c r="B3" s="17" t="s">
        <v>33</v>
      </c>
      <c r="C3" s="29" t="s">
        <v>30</v>
      </c>
      <c r="D3" s="29" t="s">
        <v>66</v>
      </c>
      <c r="E3" s="23" t="s">
        <v>57</v>
      </c>
      <c r="G3" s="5" t="s">
        <v>36</v>
      </c>
      <c r="H3" s="14" t="s">
        <v>16</v>
      </c>
      <c r="J3" t="s">
        <v>121</v>
      </c>
    </row>
    <row r="4" spans="1:10">
      <c r="A4" s="6">
        <v>45066</v>
      </c>
      <c r="B4" s="5">
        <v>2</v>
      </c>
      <c r="C4" s="35">
        <f>B2/C2</f>
        <v>1</v>
      </c>
      <c r="D4" s="5" t="s">
        <v>67</v>
      </c>
      <c r="E4" s="33" t="str">
        <f>(C2-B2)/5 &amp; "  Days Left"</f>
        <v>0  Days Left</v>
      </c>
      <c r="G4" s="5" t="s">
        <v>37</v>
      </c>
      <c r="H4" s="14" t="s">
        <v>16</v>
      </c>
      <c r="J4" t="s">
        <v>122</v>
      </c>
    </row>
    <row r="5" spans="1:10">
      <c r="A5" s="6">
        <v>45067</v>
      </c>
      <c r="B5" s="5">
        <v>8</v>
      </c>
      <c r="C5" s="24" t="s">
        <v>54</v>
      </c>
      <c r="D5" s="5" t="s">
        <v>67</v>
      </c>
      <c r="G5" s="5" t="s">
        <v>548</v>
      </c>
      <c r="H5" s="5"/>
      <c r="J5" t="s">
        <v>123</v>
      </c>
    </row>
    <row r="6" spans="1:10">
      <c r="A6" s="6">
        <v>45068</v>
      </c>
      <c r="B6" s="5">
        <v>5</v>
      </c>
      <c r="C6" s="30" t="str">
        <f>C2-B2 &amp; "   Lessons Left"</f>
        <v>0   Lessons Left</v>
      </c>
      <c r="D6" s="5" t="s">
        <v>67</v>
      </c>
      <c r="G6" s="5" t="s">
        <v>38</v>
      </c>
      <c r="H6" s="14" t="s">
        <v>16</v>
      </c>
    </row>
    <row r="7" spans="1:10">
      <c r="A7" s="6">
        <v>45069</v>
      </c>
      <c r="B7" s="5">
        <v>5</v>
      </c>
      <c r="C7" s="31"/>
      <c r="D7" s="5" t="s">
        <v>67</v>
      </c>
      <c r="G7" s="5" t="s">
        <v>39</v>
      </c>
      <c r="H7" s="14" t="s">
        <v>16</v>
      </c>
      <c r="J7" t="s">
        <v>124</v>
      </c>
    </row>
    <row r="8" spans="1:10">
      <c r="A8" s="6">
        <v>45070</v>
      </c>
      <c r="B8" s="5">
        <v>5</v>
      </c>
      <c r="C8" s="31"/>
      <c r="D8" s="5" t="s">
        <v>67</v>
      </c>
      <c r="G8" s="5" t="s">
        <v>40</v>
      </c>
      <c r="H8" s="5"/>
      <c r="J8" t="s">
        <v>125</v>
      </c>
    </row>
    <row r="9" spans="1:10">
      <c r="A9" s="6">
        <v>45071</v>
      </c>
      <c r="B9" s="5">
        <v>3</v>
      </c>
      <c r="C9" s="31"/>
      <c r="D9" s="5" t="s">
        <v>67</v>
      </c>
      <c r="G9" s="5" t="s">
        <v>41</v>
      </c>
      <c r="H9" s="14" t="s">
        <v>16</v>
      </c>
      <c r="J9" t="s">
        <v>126</v>
      </c>
    </row>
    <row r="10" spans="1:10">
      <c r="A10" s="6">
        <v>45072</v>
      </c>
      <c r="B10" s="5">
        <v>1</v>
      </c>
      <c r="C10" s="31"/>
      <c r="D10" s="5" t="s">
        <v>67</v>
      </c>
      <c r="G10" s="5" t="s">
        <v>42</v>
      </c>
      <c r="H10" s="14" t="s">
        <v>16</v>
      </c>
      <c r="J10" t="s">
        <v>127</v>
      </c>
    </row>
    <row r="11" spans="1:10">
      <c r="A11" s="6">
        <v>45073</v>
      </c>
      <c r="B11" s="5">
        <v>2</v>
      </c>
      <c r="C11" s="31"/>
      <c r="D11" s="5" t="s">
        <v>67</v>
      </c>
      <c r="G11" s="5" t="s">
        <v>43</v>
      </c>
      <c r="H11" s="14" t="s">
        <v>16</v>
      </c>
    </row>
    <row r="12" spans="1:10">
      <c r="A12" s="6">
        <v>45074</v>
      </c>
      <c r="B12" s="5">
        <v>12</v>
      </c>
      <c r="C12" s="31"/>
      <c r="D12" s="5" t="s">
        <v>67</v>
      </c>
      <c r="G12" s="5" t="s">
        <v>44</v>
      </c>
      <c r="H12" s="5"/>
      <c r="J12" t="s">
        <v>128</v>
      </c>
    </row>
    <row r="13" spans="1:10">
      <c r="A13" s="6">
        <v>45075</v>
      </c>
      <c r="B13" s="5">
        <v>16</v>
      </c>
      <c r="C13" s="31"/>
      <c r="D13" s="5" t="s">
        <v>67</v>
      </c>
      <c r="E13" s="45"/>
      <c r="G13" s="5" t="s">
        <v>210</v>
      </c>
      <c r="H13" s="14" t="s">
        <v>16</v>
      </c>
      <c r="J13" t="s">
        <v>129</v>
      </c>
    </row>
    <row r="14" spans="1:10">
      <c r="A14" s="6">
        <v>45076</v>
      </c>
      <c r="B14" s="5">
        <v>24</v>
      </c>
      <c r="C14" s="31"/>
      <c r="D14" s="5" t="s">
        <v>67</v>
      </c>
      <c r="G14" s="5" t="s">
        <v>45</v>
      </c>
      <c r="H14" s="14" t="s">
        <v>16</v>
      </c>
    </row>
    <row r="15" spans="1:10">
      <c r="A15" s="6">
        <v>45077</v>
      </c>
      <c r="B15" s="5">
        <v>8</v>
      </c>
      <c r="C15" s="31"/>
      <c r="D15" s="5" t="s">
        <v>67</v>
      </c>
      <c r="G15" s="5" t="s">
        <v>46</v>
      </c>
      <c r="H15" s="14" t="s">
        <v>16</v>
      </c>
      <c r="J15" t="s">
        <v>130</v>
      </c>
    </row>
    <row r="16" spans="1:10">
      <c r="A16" s="6">
        <v>45078</v>
      </c>
      <c r="B16" s="5">
        <v>12</v>
      </c>
      <c r="C16" s="31"/>
      <c r="D16" s="5" t="s">
        <v>67</v>
      </c>
      <c r="G16" s="5" t="s">
        <v>47</v>
      </c>
      <c r="H16" s="14" t="s">
        <v>16</v>
      </c>
      <c r="J16" t="s">
        <v>131</v>
      </c>
    </row>
    <row r="17" spans="1:10">
      <c r="A17" s="6">
        <v>45079</v>
      </c>
      <c r="B17" s="5">
        <v>9</v>
      </c>
      <c r="C17" s="31"/>
      <c r="D17" s="5" t="s">
        <v>67</v>
      </c>
      <c r="G17" s="5" t="s">
        <v>48</v>
      </c>
      <c r="H17" s="14" t="s">
        <v>16</v>
      </c>
    </row>
    <row r="18" spans="1:10">
      <c r="A18" s="6">
        <v>45080</v>
      </c>
      <c r="B18" s="5">
        <v>12</v>
      </c>
      <c r="C18" s="31"/>
      <c r="D18" s="5" t="s">
        <v>67</v>
      </c>
      <c r="G18" s="5" t="s">
        <v>49</v>
      </c>
      <c r="H18" s="14" t="s">
        <v>16</v>
      </c>
      <c r="J18" t="s">
        <v>132</v>
      </c>
    </row>
    <row r="19" spans="1:10">
      <c r="A19" s="6">
        <v>45081</v>
      </c>
      <c r="B19" s="5">
        <v>18</v>
      </c>
      <c r="C19" s="31"/>
      <c r="D19" s="5" t="s">
        <v>67</v>
      </c>
      <c r="G19" s="5" t="s">
        <v>50</v>
      </c>
      <c r="H19" s="5"/>
      <c r="J19" t="s">
        <v>133</v>
      </c>
    </row>
    <row r="20" spans="1:10">
      <c r="A20" s="6">
        <v>45082</v>
      </c>
      <c r="B20" s="5">
        <v>18</v>
      </c>
      <c r="C20" s="31"/>
      <c r="D20" s="5" t="s">
        <v>67</v>
      </c>
      <c r="G20" s="5" t="s">
        <v>51</v>
      </c>
      <c r="H20" s="93"/>
    </row>
    <row r="21" spans="1:10">
      <c r="A21" s="6">
        <v>45083</v>
      </c>
      <c r="B21" s="5">
        <v>20</v>
      </c>
      <c r="C21" s="31"/>
      <c r="D21" s="5" t="s">
        <v>67</v>
      </c>
      <c r="G21" s="5" t="s">
        <v>103</v>
      </c>
      <c r="H21" s="72"/>
      <c r="J21" t="s">
        <v>134</v>
      </c>
    </row>
    <row r="22" spans="1:10">
      <c r="A22" s="6">
        <v>45084</v>
      </c>
      <c r="B22" s="5">
        <v>21</v>
      </c>
      <c r="C22" s="31"/>
      <c r="D22" s="5" t="s">
        <v>67</v>
      </c>
      <c r="G22" s="5" t="s">
        <v>173</v>
      </c>
      <c r="H22" s="72"/>
      <c r="J22" t="s">
        <v>135</v>
      </c>
    </row>
    <row r="23" spans="1:10">
      <c r="A23" s="6">
        <v>45085</v>
      </c>
      <c r="B23" s="5">
        <v>20</v>
      </c>
      <c r="C23" s="31"/>
      <c r="D23" s="5" t="s">
        <v>67</v>
      </c>
      <c r="G23" s="5" t="s">
        <v>116</v>
      </c>
      <c r="H23" s="72"/>
    </row>
    <row r="24" spans="1:10">
      <c r="A24" s="6">
        <v>45086</v>
      </c>
      <c r="B24" s="5">
        <v>22</v>
      </c>
      <c r="C24" s="31"/>
      <c r="D24" s="5" t="s">
        <v>67</v>
      </c>
      <c r="G24" s="5" t="s">
        <v>117</v>
      </c>
      <c r="H24" s="72"/>
      <c r="J24" t="s">
        <v>136</v>
      </c>
    </row>
    <row r="25" spans="1:10">
      <c r="A25" s="6">
        <v>45087</v>
      </c>
      <c r="B25" s="5">
        <v>36</v>
      </c>
      <c r="C25" s="31"/>
      <c r="D25" s="5" t="s">
        <v>67</v>
      </c>
      <c r="G25" s="5" t="s">
        <v>118</v>
      </c>
      <c r="H25" s="72"/>
      <c r="J25" t="s">
        <v>137</v>
      </c>
    </row>
    <row r="26" spans="1:10">
      <c r="A26" s="6">
        <v>45088</v>
      </c>
      <c r="B26" s="5">
        <v>28</v>
      </c>
      <c r="C26" s="31"/>
      <c r="D26" s="5" t="s">
        <v>67</v>
      </c>
      <c r="G26" s="5" t="s">
        <v>96</v>
      </c>
      <c r="H26" s="93" t="s">
        <v>16</v>
      </c>
    </row>
    <row r="27" spans="1:10">
      <c r="A27" s="6">
        <v>45089</v>
      </c>
      <c r="B27" s="5">
        <v>0</v>
      </c>
      <c r="C27" s="31"/>
      <c r="D27" s="5" t="s">
        <v>90</v>
      </c>
      <c r="G27" s="5" t="s">
        <v>119</v>
      </c>
      <c r="H27" s="93" t="s">
        <v>16</v>
      </c>
      <c r="J27" t="s">
        <v>138</v>
      </c>
    </row>
    <row r="28" spans="1:10">
      <c r="A28" s="6">
        <v>45090</v>
      </c>
      <c r="B28" s="5">
        <v>20</v>
      </c>
      <c r="C28" s="31"/>
      <c r="D28" s="5" t="s">
        <v>67</v>
      </c>
      <c r="G28" s="5" t="s">
        <v>163</v>
      </c>
      <c r="H28" s="93" t="s">
        <v>16</v>
      </c>
      <c r="J28" t="s">
        <v>139</v>
      </c>
    </row>
    <row r="29" spans="1:10">
      <c r="A29" s="6">
        <v>45091</v>
      </c>
      <c r="B29" s="5">
        <v>40</v>
      </c>
      <c r="C29" s="63"/>
      <c r="D29" s="5" t="s">
        <v>67</v>
      </c>
      <c r="G29" s="5" t="s">
        <v>160</v>
      </c>
      <c r="H29" s="93" t="s">
        <v>16</v>
      </c>
    </row>
    <row r="30" spans="1:10">
      <c r="A30" s="6">
        <v>45092</v>
      </c>
      <c r="B30" s="5">
        <v>64</v>
      </c>
      <c r="C30" s="63"/>
      <c r="D30" s="5" t="s">
        <v>67</v>
      </c>
      <c r="G30" s="5" t="s">
        <v>197</v>
      </c>
      <c r="H30" s="72"/>
      <c r="J30" t="s">
        <v>140</v>
      </c>
    </row>
    <row r="31" spans="1:10">
      <c r="A31" s="6">
        <v>45093</v>
      </c>
      <c r="B31" s="5">
        <v>36</v>
      </c>
      <c r="C31" s="63"/>
      <c r="D31" s="5" t="s">
        <v>67</v>
      </c>
      <c r="G31" s="5" t="s">
        <v>202</v>
      </c>
      <c r="H31" s="72"/>
      <c r="J31" t="s">
        <v>141</v>
      </c>
    </row>
    <row r="32" spans="1:10">
      <c r="A32" s="6">
        <v>45094</v>
      </c>
      <c r="B32" s="5">
        <v>50</v>
      </c>
      <c r="C32" s="63"/>
      <c r="D32" s="5" t="s">
        <v>67</v>
      </c>
      <c r="G32" s="5" t="s">
        <v>211</v>
      </c>
      <c r="H32" s="93" t="s">
        <v>16</v>
      </c>
    </row>
    <row r="33" spans="1:10">
      <c r="A33" s="6">
        <v>45095</v>
      </c>
      <c r="B33" s="5">
        <v>50</v>
      </c>
      <c r="C33" s="63"/>
      <c r="D33" s="5" t="s">
        <v>67</v>
      </c>
      <c r="G33" s="5" t="s">
        <v>212</v>
      </c>
      <c r="H33" s="93" t="s">
        <v>16</v>
      </c>
      <c r="J33" t="s">
        <v>142</v>
      </c>
    </row>
    <row r="34" spans="1:10" ht="18.75">
      <c r="A34" s="71">
        <v>45096</v>
      </c>
      <c r="B34" s="488" t="s">
        <v>102</v>
      </c>
      <c r="C34" s="489"/>
      <c r="D34" s="490"/>
      <c r="J34" t="s">
        <v>143</v>
      </c>
    </row>
    <row r="35" spans="1:10">
      <c r="A35"/>
      <c r="B35"/>
      <c r="C35"/>
      <c r="D35"/>
    </row>
    <row r="36" spans="1:10" ht="30">
      <c r="A36" s="92" t="s">
        <v>156</v>
      </c>
      <c r="B36" s="5"/>
      <c r="C36" s="5"/>
      <c r="D36" s="5"/>
      <c r="J36" t="s">
        <v>144</v>
      </c>
    </row>
    <row r="37" spans="1:10">
      <c r="A37" s="17" t="s">
        <v>32</v>
      </c>
      <c r="B37" s="17" t="s">
        <v>157</v>
      </c>
      <c r="C37" s="17" t="s">
        <v>158</v>
      </c>
      <c r="D37" s="17" t="s">
        <v>66</v>
      </c>
      <c r="J37" t="s">
        <v>145</v>
      </c>
    </row>
    <row r="38" spans="1:10">
      <c r="A38" s="6">
        <v>45151</v>
      </c>
      <c r="B38" s="5" t="s">
        <v>159</v>
      </c>
      <c r="C38" s="5" t="s">
        <v>161</v>
      </c>
      <c r="D38" s="5" t="s">
        <v>162</v>
      </c>
    </row>
    <row r="39" spans="1:10">
      <c r="A39" s="6">
        <v>45151</v>
      </c>
      <c r="B39" s="5" t="s">
        <v>160</v>
      </c>
      <c r="C39" s="5" t="s">
        <v>161</v>
      </c>
      <c r="D39" s="5" t="s">
        <v>162</v>
      </c>
      <c r="J39" t="s">
        <v>146</v>
      </c>
    </row>
    <row r="40" spans="1:10" ht="18.75">
      <c r="A40" s="71">
        <v>45151</v>
      </c>
      <c r="B40" s="488" t="s">
        <v>102</v>
      </c>
      <c r="C40" s="489"/>
      <c r="D40" s="490"/>
      <c r="J40" t="s">
        <v>147</v>
      </c>
    </row>
    <row r="41" spans="1:10">
      <c r="A41"/>
      <c r="B41"/>
      <c r="C41"/>
      <c r="D41"/>
    </row>
    <row r="42" spans="1:10" ht="30">
      <c r="A42" s="92" t="s">
        <v>169</v>
      </c>
      <c r="B42" s="5"/>
      <c r="C42" s="5"/>
      <c r="D42" s="5"/>
      <c r="J42" t="s">
        <v>148</v>
      </c>
    </row>
    <row r="43" spans="1:10">
      <c r="A43" s="17" t="s">
        <v>32</v>
      </c>
      <c r="B43" s="17" t="s">
        <v>157</v>
      </c>
      <c r="C43" s="17" t="s">
        <v>171</v>
      </c>
      <c r="D43" s="17" t="s">
        <v>66</v>
      </c>
      <c r="J43" t="s">
        <v>149</v>
      </c>
    </row>
    <row r="44" spans="1:10">
      <c r="A44" s="6">
        <v>45157</v>
      </c>
      <c r="B44" s="5" t="s">
        <v>170</v>
      </c>
      <c r="C44" s="5" t="s">
        <v>170</v>
      </c>
      <c r="D44" s="5" t="s">
        <v>172</v>
      </c>
    </row>
    <row r="45" spans="1:10">
      <c r="A45"/>
      <c r="B45"/>
      <c r="C45"/>
      <c r="D45"/>
      <c r="J45" t="s">
        <v>150</v>
      </c>
    </row>
    <row r="46" spans="1:10">
      <c r="A46"/>
      <c r="B46"/>
      <c r="C46"/>
      <c r="D46"/>
      <c r="J46" t="s">
        <v>151</v>
      </c>
    </row>
    <row r="47" spans="1:10">
      <c r="A47"/>
      <c r="B47"/>
      <c r="C47"/>
      <c r="D47"/>
    </row>
    <row r="48" spans="1:10">
      <c r="A48"/>
      <c r="B48"/>
      <c r="C48"/>
      <c r="D48"/>
      <c r="J48" t="s">
        <v>152</v>
      </c>
    </row>
    <row r="49" spans="1:10">
      <c r="A49"/>
      <c r="B49"/>
      <c r="C49"/>
      <c r="D49"/>
      <c r="J49" t="s">
        <v>153</v>
      </c>
    </row>
    <row r="50" spans="1:10">
      <c r="A50"/>
      <c r="B50"/>
      <c r="C50"/>
      <c r="D50"/>
    </row>
    <row r="51" spans="1:10">
      <c r="A51"/>
      <c r="B51"/>
      <c r="C51"/>
      <c r="D51"/>
      <c r="J51" t="s">
        <v>154</v>
      </c>
    </row>
    <row r="52" spans="1:10">
      <c r="A52"/>
      <c r="B52"/>
      <c r="C52"/>
      <c r="D52"/>
      <c r="J52" t="s">
        <v>155</v>
      </c>
    </row>
    <row r="53" spans="1:10">
      <c r="A53"/>
      <c r="B53"/>
      <c r="C53"/>
      <c r="D53"/>
    </row>
    <row r="54" spans="1:10">
      <c r="A54"/>
      <c r="B54"/>
      <c r="C54"/>
      <c r="D54"/>
    </row>
  </sheetData>
  <mergeCells count="3">
    <mergeCell ref="G1:H1"/>
    <mergeCell ref="B34:D34"/>
    <mergeCell ref="B40:D40"/>
  </mergeCells>
  <conditionalFormatting sqref="C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{6D69F2D3-2F68-486F-87F2-ECAD974DA7F0}</x14:id>
        </ext>
      </extLst>
    </cfRule>
  </conditionalFormatting>
  <conditionalFormatting sqref="E13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{0CD16AAD-9919-4A57-8261-7346DE69B410}</x14:id>
        </ext>
      </extLst>
    </cfRule>
  </conditionalFormatting>
  <hyperlinks>
    <hyperlink ref="J2" r:id="rId1" display="https://www.upwork.com/ab/jobs/search/?occupation_uid=1044578476142100494" xr:uid="{AF580A3A-8B8E-4458-ACA7-E3855870FEB9}"/>
  </hyperlinks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69F2D3-2F68-486F-87F2-ECAD974DA7F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C4</xm:sqref>
        </x14:conditionalFormatting>
        <x14:conditionalFormatting xmlns:xm="http://schemas.microsoft.com/office/excel/2006/main">
          <x14:cfRule type="dataBar" id="{0CD16AAD-9919-4A57-8261-7346DE69B410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E13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D5F2-2A66-4DF6-A2F5-4C5AE1814AE5}">
  <dimension ref="A1:K217"/>
  <sheetViews>
    <sheetView workbookViewId="0">
      <pane ySplit="3" topLeftCell="A13" activePane="bottomLeft" state="frozen"/>
      <selection pane="bottomLeft" activeCell="H23" sqref="H23"/>
    </sheetView>
  </sheetViews>
  <sheetFormatPr defaultRowHeight="15"/>
  <cols>
    <col min="1" max="1" width="28.140625" bestFit="1" customWidth="1"/>
    <col min="2" max="2" width="19.42578125" customWidth="1"/>
    <col min="3" max="3" width="2.7109375" style="9" customWidth="1"/>
    <col min="4" max="4" width="26" style="7" bestFit="1" customWidth="1"/>
    <col min="5" max="5" width="20.140625" style="7" bestFit="1" customWidth="1"/>
    <col min="6" max="6" width="12.42578125" customWidth="1"/>
    <col min="7" max="7" width="19" style="7" customWidth="1"/>
    <col min="8" max="8" width="19" customWidth="1"/>
  </cols>
  <sheetData>
    <row r="1" spans="1:11" ht="24" thickBot="1">
      <c r="A1" s="12" t="s">
        <v>18</v>
      </c>
      <c r="B1" s="13" t="s">
        <v>23</v>
      </c>
      <c r="D1" s="21" t="s">
        <v>25</v>
      </c>
      <c r="E1" s="219" t="s">
        <v>27</v>
      </c>
      <c r="F1" s="220" t="s">
        <v>394</v>
      </c>
      <c r="G1" s="177" t="s">
        <v>30</v>
      </c>
      <c r="H1" s="175" t="s">
        <v>54</v>
      </c>
      <c r="I1" s="491" t="s">
        <v>343</v>
      </c>
      <c r="J1" s="492"/>
      <c r="K1" s="493"/>
    </row>
    <row r="2" spans="1:11" ht="24" thickBot="1">
      <c r="A2" s="39" t="s">
        <v>78</v>
      </c>
      <c r="B2" s="109">
        <f>COUNTA(A3:A17) - 1</f>
        <v>11</v>
      </c>
      <c r="D2" s="218" t="s">
        <v>1149</v>
      </c>
      <c r="E2" s="11">
        <f>SUM(E20:E219)</f>
        <v>45</v>
      </c>
      <c r="F2" s="221">
        <v>129</v>
      </c>
      <c r="G2" s="178">
        <f>(E2/F2)</f>
        <v>0.34883720930232559</v>
      </c>
      <c r="H2" s="176">
        <f>F2-E2</f>
        <v>84</v>
      </c>
      <c r="I2" s="494" t="s">
        <v>393</v>
      </c>
      <c r="J2" s="495"/>
      <c r="K2" s="496"/>
    </row>
    <row r="3" spans="1:11">
      <c r="A3" s="116" t="s">
        <v>19</v>
      </c>
      <c r="B3" s="117"/>
      <c r="D3" s="19" t="s">
        <v>28</v>
      </c>
      <c r="E3" s="19" t="s">
        <v>29</v>
      </c>
      <c r="F3" s="19" t="s">
        <v>30</v>
      </c>
      <c r="G3" s="19" t="s">
        <v>66</v>
      </c>
    </row>
    <row r="4" spans="1:11">
      <c r="A4" s="118" t="s">
        <v>20</v>
      </c>
      <c r="B4" s="119"/>
      <c r="D4" s="6">
        <v>45658</v>
      </c>
      <c r="E4" s="5" t="s">
        <v>358</v>
      </c>
      <c r="F4" s="38">
        <f>(E2/F2)</f>
        <v>0.34883720930232559</v>
      </c>
      <c r="G4" s="336" t="s">
        <v>358</v>
      </c>
    </row>
    <row r="5" spans="1:11">
      <c r="A5" s="118" t="s">
        <v>21</v>
      </c>
      <c r="B5" s="119"/>
      <c r="D5" s="6">
        <v>45659</v>
      </c>
      <c r="E5" s="336" t="s">
        <v>358</v>
      </c>
      <c r="F5" s="10" t="s">
        <v>54</v>
      </c>
      <c r="G5" s="336" t="s">
        <v>358</v>
      </c>
    </row>
    <row r="6" spans="1:11">
      <c r="A6" s="118" t="s">
        <v>22</v>
      </c>
      <c r="B6" s="119"/>
      <c r="D6" s="6">
        <v>45660</v>
      </c>
      <c r="E6" s="336" t="s">
        <v>358</v>
      </c>
      <c r="F6" s="18">
        <f>F2-E2</f>
        <v>84</v>
      </c>
      <c r="G6" s="336" t="s">
        <v>358</v>
      </c>
    </row>
    <row r="7" spans="1:11">
      <c r="A7" s="118" t="s">
        <v>24</v>
      </c>
      <c r="B7" s="119"/>
      <c r="D7" s="6">
        <v>45661</v>
      </c>
      <c r="E7" s="336" t="s">
        <v>358</v>
      </c>
      <c r="F7" s="217"/>
      <c r="G7" s="336" t="s">
        <v>358</v>
      </c>
    </row>
    <row r="8" spans="1:11">
      <c r="A8" s="72" t="s">
        <v>26</v>
      </c>
      <c r="B8" s="214"/>
      <c r="D8" s="6">
        <v>45662</v>
      </c>
      <c r="E8" s="336" t="s">
        <v>358</v>
      </c>
      <c r="F8" s="217"/>
      <c r="G8" s="336" t="s">
        <v>358</v>
      </c>
    </row>
    <row r="9" spans="1:11">
      <c r="A9" s="72" t="s">
        <v>58</v>
      </c>
      <c r="B9" s="214"/>
      <c r="D9" s="6">
        <v>45663</v>
      </c>
      <c r="E9" s="336" t="s">
        <v>358</v>
      </c>
      <c r="F9" s="217"/>
      <c r="G9" s="336" t="s">
        <v>358</v>
      </c>
    </row>
    <row r="10" spans="1:11">
      <c r="A10" s="72" t="s">
        <v>203</v>
      </c>
      <c r="B10" s="214"/>
      <c r="D10" s="6">
        <v>45664</v>
      </c>
      <c r="E10" s="336" t="s">
        <v>358</v>
      </c>
      <c r="F10" s="217"/>
      <c r="G10" s="336" t="s">
        <v>358</v>
      </c>
    </row>
    <row r="11" spans="1:11">
      <c r="A11" s="72" t="s">
        <v>204</v>
      </c>
      <c r="B11" s="214"/>
      <c r="D11" s="6">
        <v>45665</v>
      </c>
      <c r="E11" s="336" t="s">
        <v>358</v>
      </c>
      <c r="F11" s="217"/>
      <c r="G11" s="336" t="s">
        <v>358</v>
      </c>
    </row>
    <row r="12" spans="1:11">
      <c r="A12" s="215" t="s">
        <v>213</v>
      </c>
      <c r="B12" s="214"/>
      <c r="D12" s="6">
        <v>45666</v>
      </c>
      <c r="E12" s="336" t="s">
        <v>358</v>
      </c>
      <c r="F12" s="217"/>
      <c r="G12" s="336" t="s">
        <v>358</v>
      </c>
    </row>
    <row r="13" spans="1:11">
      <c r="A13" s="216" t="s">
        <v>214</v>
      </c>
      <c r="B13" s="214"/>
      <c r="D13" s="6">
        <v>45667</v>
      </c>
      <c r="E13" s="336" t="s">
        <v>358</v>
      </c>
      <c r="F13" s="217"/>
      <c r="G13" s="336" t="s">
        <v>358</v>
      </c>
    </row>
    <row r="14" spans="1:11">
      <c r="A14" s="215" t="s">
        <v>392</v>
      </c>
      <c r="B14" s="214"/>
      <c r="D14" s="6">
        <v>45668</v>
      </c>
      <c r="E14" s="336" t="s">
        <v>358</v>
      </c>
      <c r="F14" s="217"/>
      <c r="G14" s="336" t="s">
        <v>358</v>
      </c>
    </row>
    <row r="15" spans="1:11">
      <c r="D15" s="6">
        <v>45669</v>
      </c>
      <c r="E15" s="336" t="s">
        <v>358</v>
      </c>
      <c r="F15" s="217"/>
      <c r="G15" s="336" t="s">
        <v>358</v>
      </c>
    </row>
    <row r="16" spans="1:11">
      <c r="D16" s="6">
        <v>45670</v>
      </c>
      <c r="E16" s="336" t="s">
        <v>358</v>
      </c>
      <c r="F16" s="217"/>
      <c r="G16" s="336" t="s">
        <v>358</v>
      </c>
    </row>
    <row r="17" spans="4:7">
      <c r="D17" s="6">
        <v>45671</v>
      </c>
      <c r="E17" s="115" t="s">
        <v>1151</v>
      </c>
      <c r="F17" s="217"/>
      <c r="G17" s="115" t="s">
        <v>67</v>
      </c>
    </row>
    <row r="18" spans="4:7">
      <c r="D18" s="6">
        <v>45672</v>
      </c>
      <c r="E18" s="115" t="s">
        <v>1151</v>
      </c>
      <c r="F18" s="217"/>
      <c r="G18" s="115" t="s">
        <v>67</v>
      </c>
    </row>
    <row r="19" spans="4:7">
      <c r="D19" s="6">
        <v>45673</v>
      </c>
      <c r="E19" s="5" t="s">
        <v>1150</v>
      </c>
      <c r="F19" s="217"/>
      <c r="G19" s="115" t="s">
        <v>67</v>
      </c>
    </row>
    <row r="20" spans="4:7">
      <c r="D20" s="6">
        <v>45674</v>
      </c>
      <c r="E20" s="115">
        <v>5</v>
      </c>
      <c r="F20" s="217"/>
      <c r="G20" s="115" t="s">
        <v>67</v>
      </c>
    </row>
    <row r="21" spans="4:7">
      <c r="D21" s="6">
        <v>45675</v>
      </c>
      <c r="E21" s="336">
        <v>5</v>
      </c>
      <c r="F21" s="217"/>
      <c r="G21" s="336" t="s">
        <v>67</v>
      </c>
    </row>
    <row r="22" spans="4:7">
      <c r="D22" s="6">
        <v>45676</v>
      </c>
      <c r="E22" s="336">
        <v>0</v>
      </c>
      <c r="F22" s="217"/>
      <c r="G22" s="336" t="s">
        <v>1154</v>
      </c>
    </row>
    <row r="23" spans="4:7">
      <c r="D23" s="6">
        <v>45677</v>
      </c>
      <c r="E23" s="336">
        <v>0</v>
      </c>
      <c r="F23" s="217"/>
      <c r="G23" s="336" t="s">
        <v>1154</v>
      </c>
    </row>
    <row r="24" spans="4:7">
      <c r="D24" s="6">
        <v>45678</v>
      </c>
      <c r="E24" s="115">
        <v>0</v>
      </c>
      <c r="F24" s="217"/>
      <c r="G24" s="115" t="s">
        <v>1160</v>
      </c>
    </row>
    <row r="25" spans="4:7">
      <c r="D25" s="6">
        <v>45679</v>
      </c>
      <c r="E25" s="336">
        <v>5</v>
      </c>
      <c r="F25" s="217"/>
      <c r="G25" s="336" t="s">
        <v>67</v>
      </c>
    </row>
    <row r="26" spans="4:7">
      <c r="D26" s="6">
        <v>45680</v>
      </c>
      <c r="E26" s="336">
        <v>5</v>
      </c>
      <c r="F26" s="217"/>
      <c r="G26" s="336" t="s">
        <v>67</v>
      </c>
    </row>
    <row r="27" spans="4:7">
      <c r="D27" s="6">
        <v>45681</v>
      </c>
      <c r="E27" s="336">
        <v>6</v>
      </c>
      <c r="F27" s="217"/>
      <c r="G27" s="336" t="s">
        <v>67</v>
      </c>
    </row>
    <row r="28" spans="4:7">
      <c r="D28" s="6">
        <v>45682</v>
      </c>
      <c r="E28" s="115">
        <v>7</v>
      </c>
      <c r="F28" s="217"/>
      <c r="G28" s="115" t="s">
        <v>67</v>
      </c>
    </row>
    <row r="29" spans="4:7">
      <c r="D29" s="6">
        <v>45683</v>
      </c>
      <c r="E29" s="5">
        <v>7</v>
      </c>
      <c r="F29" s="217"/>
      <c r="G29" s="112" t="s">
        <v>67</v>
      </c>
    </row>
    <row r="30" spans="4:7">
      <c r="D30" s="6">
        <v>45684</v>
      </c>
      <c r="E30" s="5">
        <v>5</v>
      </c>
      <c r="F30" s="217"/>
      <c r="G30" s="112" t="s">
        <v>67</v>
      </c>
    </row>
    <row r="31" spans="4:7">
      <c r="D31" s="6">
        <v>45685</v>
      </c>
      <c r="E31" s="5"/>
      <c r="F31" s="217"/>
      <c r="G31" s="112"/>
    </row>
    <row r="32" spans="4:7">
      <c r="D32" s="6">
        <v>45686</v>
      </c>
      <c r="E32" s="5"/>
      <c r="F32" s="217"/>
      <c r="G32" s="112"/>
    </row>
    <row r="33" spans="4:7">
      <c r="D33" s="6">
        <v>45687</v>
      </c>
      <c r="E33" s="5"/>
      <c r="F33" s="217"/>
      <c r="G33" s="112"/>
    </row>
    <row r="34" spans="4:7">
      <c r="D34" s="6">
        <v>45688</v>
      </c>
      <c r="E34" s="5"/>
      <c r="F34" s="217"/>
      <c r="G34" s="112"/>
    </row>
    <row r="35" spans="4:7">
      <c r="D35" s="6">
        <v>45689</v>
      </c>
      <c r="E35" s="5"/>
      <c r="F35" s="217"/>
      <c r="G35" s="112"/>
    </row>
    <row r="36" spans="4:7">
      <c r="D36" s="6">
        <v>45690</v>
      </c>
      <c r="E36" s="115"/>
      <c r="F36" s="20"/>
      <c r="G36" s="115"/>
    </row>
    <row r="37" spans="4:7">
      <c r="D37" s="6">
        <v>45691</v>
      </c>
      <c r="E37" s="115"/>
      <c r="F37" s="20"/>
      <c r="G37" s="115"/>
    </row>
    <row r="38" spans="4:7">
      <c r="D38" s="6">
        <v>45692</v>
      </c>
      <c r="E38" s="115"/>
      <c r="F38" s="20"/>
      <c r="G38" s="115"/>
    </row>
    <row r="39" spans="4:7">
      <c r="D39" s="6">
        <v>45693</v>
      </c>
      <c r="E39" s="115"/>
      <c r="F39" s="20"/>
      <c r="G39" s="115"/>
    </row>
    <row r="40" spans="4:7">
      <c r="D40" s="6">
        <v>45694</v>
      </c>
      <c r="E40" s="115"/>
      <c r="F40" s="20"/>
      <c r="G40" s="115"/>
    </row>
    <row r="41" spans="4:7">
      <c r="D41" s="6">
        <v>45695</v>
      </c>
      <c r="E41" s="115"/>
      <c r="F41" s="20"/>
      <c r="G41" s="115"/>
    </row>
    <row r="42" spans="4:7">
      <c r="D42" s="6">
        <v>45696</v>
      </c>
      <c r="E42" s="115"/>
      <c r="F42" s="20"/>
      <c r="G42" s="5"/>
    </row>
    <row r="43" spans="4:7">
      <c r="D43" s="6">
        <v>45697</v>
      </c>
      <c r="E43" s="115"/>
      <c r="F43" s="20"/>
      <c r="G43" s="115"/>
    </row>
    <row r="44" spans="4:7">
      <c r="D44" s="6">
        <v>45698</v>
      </c>
      <c r="E44" s="115"/>
      <c r="F44" s="20"/>
      <c r="G44" s="115"/>
    </row>
    <row r="45" spans="4:7">
      <c r="D45" s="6">
        <v>45699</v>
      </c>
      <c r="E45" s="5"/>
      <c r="F45" s="20"/>
      <c r="G45" s="245"/>
    </row>
    <row r="46" spans="4:7">
      <c r="D46" s="6">
        <v>45700</v>
      </c>
      <c r="E46" s="115"/>
      <c r="F46" s="20"/>
      <c r="G46" s="245"/>
    </row>
    <row r="47" spans="4:7">
      <c r="D47" s="6">
        <v>45701</v>
      </c>
      <c r="E47" s="115"/>
      <c r="F47" s="20"/>
      <c r="G47" s="245"/>
    </row>
    <row r="48" spans="4:7">
      <c r="D48" s="6">
        <v>45702</v>
      </c>
      <c r="E48" s="115"/>
      <c r="F48" s="20"/>
      <c r="G48" s="245"/>
    </row>
    <row r="49" spans="4:7">
      <c r="D49" s="6">
        <v>45703</v>
      </c>
      <c r="E49" s="115"/>
      <c r="F49" s="20"/>
      <c r="G49" s="245"/>
    </row>
    <row r="50" spans="4:7">
      <c r="D50" s="6">
        <v>45704</v>
      </c>
      <c r="E50" s="115"/>
      <c r="F50" s="20"/>
      <c r="G50" s="245"/>
    </row>
    <row r="51" spans="4:7">
      <c r="D51" s="6">
        <v>45705</v>
      </c>
      <c r="E51" s="115"/>
      <c r="F51" s="20"/>
      <c r="G51" s="245"/>
    </row>
    <row r="52" spans="4:7">
      <c r="D52" s="6">
        <v>45706</v>
      </c>
      <c r="E52" s="115"/>
      <c r="F52" s="20"/>
      <c r="G52" s="245"/>
    </row>
    <row r="53" spans="4:7">
      <c r="D53" s="6">
        <v>45707</v>
      </c>
      <c r="E53" s="115"/>
      <c r="F53" s="20"/>
      <c r="G53" s="245"/>
    </row>
    <row r="54" spans="4:7">
      <c r="D54" s="6">
        <v>45708</v>
      </c>
      <c r="E54" s="115"/>
      <c r="F54" s="20"/>
      <c r="G54" s="245"/>
    </row>
    <row r="55" spans="4:7">
      <c r="D55" s="6">
        <v>45709</v>
      </c>
      <c r="E55" s="115"/>
      <c r="F55" s="20"/>
      <c r="G55" s="245"/>
    </row>
    <row r="56" spans="4:7">
      <c r="D56" s="6">
        <v>45710</v>
      </c>
      <c r="E56" s="115"/>
      <c r="F56" s="20"/>
      <c r="G56" s="245"/>
    </row>
    <row r="57" spans="4:7">
      <c r="D57" s="6">
        <v>45711</v>
      </c>
      <c r="E57" s="115"/>
      <c r="F57" s="20"/>
      <c r="G57" s="245"/>
    </row>
    <row r="58" spans="4:7">
      <c r="D58" s="6">
        <v>45712</v>
      </c>
      <c r="E58" s="115"/>
      <c r="F58" s="20"/>
      <c r="G58" s="245"/>
    </row>
    <row r="59" spans="4:7">
      <c r="D59" s="6">
        <v>45713</v>
      </c>
      <c r="E59" s="115"/>
      <c r="F59" s="20"/>
      <c r="G59" s="245"/>
    </row>
    <row r="60" spans="4:7">
      <c r="D60" s="6">
        <v>45714</v>
      </c>
      <c r="E60" s="115"/>
      <c r="F60" s="20"/>
      <c r="G60" s="245"/>
    </row>
    <row r="61" spans="4:7">
      <c r="D61" s="6">
        <v>45715</v>
      </c>
      <c r="E61" s="115"/>
      <c r="F61" s="20"/>
      <c r="G61" s="245"/>
    </row>
    <row r="62" spans="4:7">
      <c r="D62" s="6">
        <v>45716</v>
      </c>
      <c r="E62" s="115"/>
      <c r="F62" s="20"/>
      <c r="G62" s="245"/>
    </row>
    <row r="63" spans="4:7">
      <c r="D63" s="6">
        <v>45717</v>
      </c>
      <c r="E63" s="115"/>
      <c r="F63" s="20"/>
      <c r="G63" s="245"/>
    </row>
    <row r="64" spans="4:7">
      <c r="D64" s="6">
        <v>45718</v>
      </c>
      <c r="E64" s="115"/>
      <c r="F64" s="20"/>
      <c r="G64" s="245"/>
    </row>
    <row r="65" spans="4:7">
      <c r="D65" s="6">
        <v>45719</v>
      </c>
      <c r="E65" s="115"/>
      <c r="F65" s="20"/>
      <c r="G65" s="245"/>
    </row>
    <row r="66" spans="4:7">
      <c r="D66" s="6">
        <v>45720</v>
      </c>
      <c r="E66" s="115"/>
      <c r="F66" s="20"/>
      <c r="G66" s="245"/>
    </row>
    <row r="67" spans="4:7">
      <c r="D67" s="6">
        <v>45721</v>
      </c>
      <c r="E67" s="115"/>
      <c r="F67" s="20"/>
      <c r="G67" s="245"/>
    </row>
    <row r="68" spans="4:7">
      <c r="D68" s="6">
        <v>45722</v>
      </c>
      <c r="E68" s="115"/>
      <c r="F68" s="20"/>
      <c r="G68" s="245"/>
    </row>
    <row r="69" spans="4:7">
      <c r="D69" s="6">
        <v>45723</v>
      </c>
      <c r="E69" s="115"/>
      <c r="F69" s="20"/>
      <c r="G69" s="245"/>
    </row>
    <row r="70" spans="4:7">
      <c r="D70" s="6">
        <v>45724</v>
      </c>
      <c r="E70" s="115"/>
      <c r="F70" s="20"/>
      <c r="G70" s="245"/>
    </row>
    <row r="71" spans="4:7">
      <c r="D71" s="6">
        <v>45725</v>
      </c>
      <c r="E71" s="115"/>
      <c r="F71" s="20"/>
      <c r="G71" s="245"/>
    </row>
    <row r="72" spans="4:7">
      <c r="D72" s="6">
        <v>45726</v>
      </c>
      <c r="E72" s="115"/>
      <c r="F72" s="20"/>
      <c r="G72" s="245"/>
    </row>
    <row r="73" spans="4:7">
      <c r="D73" s="6">
        <v>45727</v>
      </c>
      <c r="E73" s="115"/>
      <c r="F73" s="20"/>
      <c r="G73" s="245"/>
    </row>
    <row r="74" spans="4:7">
      <c r="D74" s="6">
        <v>45728</v>
      </c>
      <c r="E74" s="115"/>
      <c r="F74" s="20"/>
      <c r="G74" s="245"/>
    </row>
    <row r="75" spans="4:7">
      <c r="D75" s="6">
        <v>45729</v>
      </c>
      <c r="E75" s="115"/>
      <c r="F75" s="20"/>
      <c r="G75" s="245"/>
    </row>
    <row r="76" spans="4:7">
      <c r="D76" s="6">
        <v>45730</v>
      </c>
      <c r="E76" s="115"/>
      <c r="F76" s="20"/>
      <c r="G76" s="245"/>
    </row>
    <row r="77" spans="4:7">
      <c r="D77" s="6">
        <v>45731</v>
      </c>
      <c r="E77" s="115"/>
      <c r="F77" s="20"/>
      <c r="G77" s="245"/>
    </row>
    <row r="78" spans="4:7">
      <c r="D78" s="6">
        <v>45732</v>
      </c>
      <c r="E78" s="115"/>
      <c r="F78" s="20"/>
      <c r="G78" s="245"/>
    </row>
    <row r="79" spans="4:7">
      <c r="D79" s="6">
        <v>45733</v>
      </c>
      <c r="E79" s="115"/>
      <c r="F79" s="20"/>
      <c r="G79" s="245"/>
    </row>
    <row r="80" spans="4:7">
      <c r="D80" s="6">
        <v>45734</v>
      </c>
      <c r="E80" s="115"/>
      <c r="F80" s="20"/>
      <c r="G80" s="245"/>
    </row>
    <row r="81" spans="4:7">
      <c r="D81" s="6">
        <v>45735</v>
      </c>
      <c r="E81" s="115"/>
      <c r="F81" s="20"/>
      <c r="G81" s="245"/>
    </row>
    <row r="82" spans="4:7">
      <c r="D82" s="6">
        <v>45736</v>
      </c>
      <c r="E82" s="115"/>
      <c r="F82" s="20"/>
      <c r="G82" s="245"/>
    </row>
    <row r="83" spans="4:7">
      <c r="D83" s="6">
        <v>45737</v>
      </c>
      <c r="E83" s="115"/>
      <c r="F83" s="20"/>
      <c r="G83" s="245"/>
    </row>
    <row r="84" spans="4:7">
      <c r="D84" s="6">
        <v>45738</v>
      </c>
      <c r="E84" s="115"/>
      <c r="F84" s="20"/>
      <c r="G84" s="245"/>
    </row>
    <row r="85" spans="4:7">
      <c r="D85" s="6">
        <v>45739</v>
      </c>
      <c r="E85" s="115"/>
      <c r="F85" s="20"/>
      <c r="G85" s="245"/>
    </row>
    <row r="86" spans="4:7">
      <c r="D86" s="6">
        <v>45740</v>
      </c>
      <c r="E86" s="115"/>
      <c r="F86" s="20"/>
      <c r="G86" s="245"/>
    </row>
    <row r="87" spans="4:7">
      <c r="D87" s="6">
        <v>45741</v>
      </c>
      <c r="E87" s="115"/>
      <c r="F87" s="20"/>
      <c r="G87" s="245"/>
    </row>
    <row r="88" spans="4:7">
      <c r="D88" s="6">
        <v>45742</v>
      </c>
      <c r="E88" s="115"/>
      <c r="F88" s="20"/>
      <c r="G88" s="245"/>
    </row>
    <row r="89" spans="4:7">
      <c r="D89" s="6">
        <v>45743</v>
      </c>
      <c r="E89" s="115"/>
      <c r="F89" s="20"/>
      <c r="G89" s="245"/>
    </row>
    <row r="90" spans="4:7">
      <c r="D90" s="6">
        <v>45744</v>
      </c>
      <c r="E90" s="115"/>
      <c r="F90" s="20"/>
      <c r="G90" s="245"/>
    </row>
    <row r="91" spans="4:7">
      <c r="D91" s="6">
        <v>45745</v>
      </c>
      <c r="E91" s="115"/>
      <c r="F91" s="20"/>
      <c r="G91" s="245"/>
    </row>
    <row r="92" spans="4:7">
      <c r="D92" s="6">
        <v>45746</v>
      </c>
      <c r="E92" s="115"/>
      <c r="F92" s="20"/>
      <c r="G92" s="245"/>
    </row>
    <row r="93" spans="4:7">
      <c r="D93" s="6">
        <v>45747</v>
      </c>
      <c r="E93" s="115"/>
      <c r="F93" s="20"/>
      <c r="G93" s="245"/>
    </row>
    <row r="94" spans="4:7">
      <c r="D94" s="6">
        <v>45748</v>
      </c>
      <c r="E94" s="115"/>
      <c r="F94" s="20"/>
      <c r="G94" s="245"/>
    </row>
    <row r="95" spans="4:7">
      <c r="D95" s="6">
        <v>45749</v>
      </c>
      <c r="E95" s="115"/>
      <c r="F95" s="20"/>
      <c r="G95" s="245"/>
    </row>
    <row r="96" spans="4:7">
      <c r="D96" s="6">
        <v>45750</v>
      </c>
      <c r="E96" s="115"/>
      <c r="F96" s="20"/>
      <c r="G96" s="245"/>
    </row>
    <row r="97" spans="4:7">
      <c r="D97" s="6">
        <v>45751</v>
      </c>
      <c r="E97" s="115"/>
      <c r="F97" s="20"/>
      <c r="G97" s="245"/>
    </row>
    <row r="98" spans="4:7">
      <c r="D98" s="6">
        <v>45752</v>
      </c>
      <c r="E98" s="115"/>
      <c r="F98" s="20"/>
      <c r="G98" s="245"/>
    </row>
    <row r="99" spans="4:7">
      <c r="D99" s="6">
        <v>45753</v>
      </c>
      <c r="E99" s="115"/>
      <c r="F99" s="20"/>
      <c r="G99" s="245"/>
    </row>
    <row r="100" spans="4:7">
      <c r="D100" s="6">
        <v>45754</v>
      </c>
      <c r="E100" s="115"/>
      <c r="F100" s="20"/>
      <c r="G100" s="245"/>
    </row>
    <row r="101" spans="4:7">
      <c r="D101" s="6">
        <v>45755</v>
      </c>
      <c r="E101" s="115"/>
      <c r="F101" s="20"/>
      <c r="G101" s="245"/>
    </row>
    <row r="102" spans="4:7">
      <c r="D102" s="6">
        <v>45756</v>
      </c>
      <c r="E102" s="244"/>
      <c r="F102" s="20"/>
      <c r="G102" s="245"/>
    </row>
    <row r="103" spans="4:7">
      <c r="D103" s="6">
        <v>45757</v>
      </c>
      <c r="E103" s="244"/>
      <c r="F103" s="20"/>
      <c r="G103" s="245"/>
    </row>
    <row r="104" spans="4:7">
      <c r="D104" s="6">
        <v>45758</v>
      </c>
      <c r="E104" s="244"/>
      <c r="F104" s="20"/>
      <c r="G104" s="245"/>
    </row>
    <row r="105" spans="4:7">
      <c r="D105" s="6">
        <v>45759</v>
      </c>
      <c r="E105" s="244"/>
      <c r="F105" s="20"/>
      <c r="G105" s="245"/>
    </row>
    <row r="106" spans="4:7">
      <c r="D106" s="6">
        <v>45760</v>
      </c>
      <c r="E106" s="244"/>
      <c r="F106" s="20"/>
      <c r="G106" s="245"/>
    </row>
    <row r="107" spans="4:7">
      <c r="D107" s="6">
        <v>45761</v>
      </c>
      <c r="E107" s="244"/>
      <c r="F107" s="20"/>
      <c r="G107" s="245"/>
    </row>
    <row r="108" spans="4:7">
      <c r="D108" s="6">
        <v>45762</v>
      </c>
      <c r="E108" s="244"/>
      <c r="F108" s="20"/>
      <c r="G108" s="245"/>
    </row>
    <row r="109" spans="4:7">
      <c r="D109" s="6">
        <v>45763</v>
      </c>
      <c r="E109" s="248"/>
      <c r="F109" s="20"/>
      <c r="G109" s="245"/>
    </row>
    <row r="110" spans="4:7">
      <c r="D110" s="6">
        <v>45764</v>
      </c>
      <c r="E110" s="248"/>
      <c r="F110" s="20"/>
      <c r="G110" s="245"/>
    </row>
    <row r="111" spans="4:7">
      <c r="D111" s="6">
        <v>45765</v>
      </c>
      <c r="E111" s="249"/>
      <c r="F111" s="20"/>
      <c r="G111" s="245"/>
    </row>
    <row r="112" spans="4:7">
      <c r="D112" s="6">
        <v>45766</v>
      </c>
      <c r="E112" s="249"/>
      <c r="F112" s="20"/>
      <c r="G112" s="245"/>
    </row>
    <row r="113" spans="4:7">
      <c r="D113" s="6">
        <v>45767</v>
      </c>
      <c r="E113" s="269"/>
      <c r="F113" s="20"/>
      <c r="G113" s="245"/>
    </row>
    <row r="114" spans="4:7">
      <c r="D114" s="6">
        <v>45768</v>
      </c>
      <c r="E114" s="269"/>
      <c r="F114" s="20"/>
      <c r="G114" s="245"/>
    </row>
    <row r="115" spans="4:7">
      <c r="D115" s="6">
        <v>45769</v>
      </c>
      <c r="E115" s="269"/>
      <c r="F115" s="20"/>
      <c r="G115" s="245"/>
    </row>
    <row r="116" spans="4:7">
      <c r="D116" s="6">
        <v>45770</v>
      </c>
      <c r="E116" s="269"/>
      <c r="F116" s="20"/>
      <c r="G116" s="245"/>
    </row>
    <row r="117" spans="4:7">
      <c r="D117" s="6">
        <v>45771</v>
      </c>
      <c r="E117" s="274"/>
      <c r="F117" s="20"/>
      <c r="G117" s="245"/>
    </row>
    <row r="118" spans="4:7">
      <c r="D118" s="6">
        <v>45772</v>
      </c>
      <c r="E118" s="275"/>
      <c r="F118" s="20"/>
      <c r="G118" s="245"/>
    </row>
    <row r="119" spans="4:7">
      <c r="D119" s="6">
        <v>45773</v>
      </c>
      <c r="E119" s="275"/>
      <c r="F119" s="20"/>
      <c r="G119" s="245"/>
    </row>
    <row r="120" spans="4:7">
      <c r="D120" s="6">
        <v>45774</v>
      </c>
      <c r="E120" s="275"/>
      <c r="F120" s="20"/>
      <c r="G120" s="245"/>
    </row>
    <row r="121" spans="4:7">
      <c r="D121" s="6">
        <v>45775</v>
      </c>
      <c r="E121" s="276"/>
      <c r="F121" s="20"/>
      <c r="G121" s="245"/>
    </row>
    <row r="122" spans="4:7">
      <c r="D122" s="6">
        <v>45776</v>
      </c>
      <c r="E122" s="276"/>
      <c r="F122" s="20"/>
      <c r="G122" s="245"/>
    </row>
    <row r="123" spans="4:7">
      <c r="D123" s="6">
        <v>45777</v>
      </c>
      <c r="E123" s="276"/>
      <c r="F123" s="20"/>
      <c r="G123" s="245"/>
    </row>
    <row r="124" spans="4:7">
      <c r="D124" s="6">
        <v>45778</v>
      </c>
      <c r="E124" s="277"/>
      <c r="F124" s="20"/>
      <c r="G124" s="245"/>
    </row>
    <row r="125" spans="4:7">
      <c r="D125" s="6">
        <v>45779</v>
      </c>
      <c r="E125" s="277"/>
      <c r="F125" s="20"/>
      <c r="G125" s="245"/>
    </row>
    <row r="126" spans="4:7">
      <c r="D126" s="6">
        <v>45780</v>
      </c>
      <c r="E126" s="278"/>
      <c r="F126" s="20"/>
      <c r="G126" s="245"/>
    </row>
    <row r="127" spans="4:7">
      <c r="D127" s="6">
        <v>45781</v>
      </c>
      <c r="E127" s="279"/>
      <c r="F127" s="20"/>
      <c r="G127" s="245"/>
    </row>
    <row r="128" spans="4:7">
      <c r="D128" s="6">
        <v>45782</v>
      </c>
      <c r="E128" s="223"/>
      <c r="F128" s="20"/>
      <c r="G128" s="245"/>
    </row>
    <row r="129" spans="4:7">
      <c r="D129" s="6">
        <v>45783</v>
      </c>
      <c r="E129" s="279"/>
      <c r="F129" s="20"/>
      <c r="G129" s="245"/>
    </row>
    <row r="130" spans="4:7">
      <c r="D130" s="6">
        <v>45784</v>
      </c>
      <c r="E130" s="279"/>
      <c r="F130" s="20"/>
      <c r="G130" s="245"/>
    </row>
    <row r="131" spans="4:7">
      <c r="D131" s="6">
        <v>45785</v>
      </c>
      <c r="E131" s="281"/>
      <c r="F131" s="20"/>
      <c r="G131" s="245"/>
    </row>
    <row r="132" spans="4:7">
      <c r="D132" s="6">
        <v>45786</v>
      </c>
      <c r="E132" s="282"/>
      <c r="F132" s="20"/>
      <c r="G132" s="245"/>
    </row>
    <row r="133" spans="4:7">
      <c r="D133" s="6">
        <v>45787</v>
      </c>
      <c r="E133" s="283"/>
      <c r="F133" s="20"/>
      <c r="G133" s="245"/>
    </row>
    <row r="134" spans="4:7">
      <c r="D134" s="6">
        <v>45788</v>
      </c>
      <c r="E134" s="285"/>
      <c r="F134" s="20"/>
      <c r="G134" s="245"/>
    </row>
    <row r="135" spans="4:7">
      <c r="D135" s="6">
        <v>45789</v>
      </c>
      <c r="E135" s="285"/>
      <c r="F135" s="20"/>
      <c r="G135" s="245"/>
    </row>
    <row r="136" spans="4:7">
      <c r="D136" s="6">
        <v>45790</v>
      </c>
      <c r="E136" s="286"/>
      <c r="F136" s="20"/>
      <c r="G136" s="245"/>
    </row>
    <row r="137" spans="4:7">
      <c r="D137" s="6">
        <v>45791</v>
      </c>
      <c r="E137" s="287"/>
      <c r="F137" s="20"/>
      <c r="G137" s="245"/>
    </row>
    <row r="138" spans="4:7">
      <c r="D138" s="6">
        <v>45792</v>
      </c>
      <c r="E138" s="288"/>
      <c r="F138" s="20"/>
      <c r="G138" s="245"/>
    </row>
    <row r="139" spans="4:7">
      <c r="D139" s="6">
        <v>45793</v>
      </c>
      <c r="E139" s="289"/>
      <c r="F139" s="20"/>
      <c r="G139" s="245"/>
    </row>
    <row r="140" spans="4:7">
      <c r="D140" s="6">
        <v>45794</v>
      </c>
      <c r="E140" s="293"/>
      <c r="F140" s="20"/>
      <c r="G140" s="245"/>
    </row>
    <row r="141" spans="4:7">
      <c r="D141" s="6">
        <v>45795</v>
      </c>
      <c r="E141" s="293"/>
      <c r="F141" s="20"/>
      <c r="G141" s="245"/>
    </row>
    <row r="142" spans="4:7">
      <c r="D142" s="6">
        <v>45796</v>
      </c>
      <c r="E142" s="294"/>
      <c r="F142" s="20"/>
      <c r="G142" s="245"/>
    </row>
    <row r="143" spans="4:7">
      <c r="D143" s="6">
        <v>45797</v>
      </c>
      <c r="E143" s="299"/>
      <c r="F143" s="20"/>
      <c r="G143" s="245"/>
    </row>
    <row r="144" spans="4:7">
      <c r="D144" s="6">
        <v>45798</v>
      </c>
      <c r="E144" s="302"/>
      <c r="F144" s="20"/>
      <c r="G144" s="245"/>
    </row>
    <row r="145" spans="4:7">
      <c r="D145" s="6">
        <v>45799</v>
      </c>
      <c r="E145" s="303"/>
      <c r="F145" s="20"/>
      <c r="G145" s="245"/>
    </row>
    <row r="146" spans="4:7">
      <c r="D146" s="6">
        <v>45800</v>
      </c>
      <c r="E146" s="303"/>
      <c r="F146" s="20"/>
      <c r="G146" s="245"/>
    </row>
    <row r="147" spans="4:7">
      <c r="D147" s="6">
        <v>45801</v>
      </c>
      <c r="E147" s="303"/>
      <c r="F147" s="20"/>
      <c r="G147" s="245"/>
    </row>
    <row r="148" spans="4:7">
      <c r="D148" s="6">
        <v>45802</v>
      </c>
      <c r="E148" s="304"/>
      <c r="F148" s="20"/>
      <c r="G148" s="245"/>
    </row>
    <row r="149" spans="4:7">
      <c r="D149" s="6">
        <v>45803</v>
      </c>
      <c r="E149" s="305"/>
      <c r="F149" s="20"/>
      <c r="G149" s="245"/>
    </row>
    <row r="150" spans="4:7">
      <c r="D150" s="6">
        <v>45804</v>
      </c>
      <c r="E150" s="306"/>
      <c r="F150" s="20"/>
      <c r="G150" s="245"/>
    </row>
    <row r="151" spans="4:7">
      <c r="D151" s="6">
        <v>45805</v>
      </c>
      <c r="E151" s="307"/>
      <c r="F151" s="20"/>
      <c r="G151" s="245"/>
    </row>
    <row r="152" spans="4:7">
      <c r="D152" s="6">
        <v>45806</v>
      </c>
      <c r="E152" s="308"/>
      <c r="F152" s="20"/>
      <c r="G152" s="245"/>
    </row>
    <row r="153" spans="4:7">
      <c r="D153" s="6">
        <v>45807</v>
      </c>
      <c r="E153" s="309"/>
      <c r="F153" s="20"/>
      <c r="G153" s="245"/>
    </row>
    <row r="154" spans="4:7">
      <c r="D154" s="6">
        <v>45808</v>
      </c>
      <c r="E154" s="309"/>
      <c r="F154" s="20"/>
      <c r="G154" s="245"/>
    </row>
    <row r="155" spans="4:7">
      <c r="D155" s="6">
        <v>45809</v>
      </c>
      <c r="E155" s="310"/>
      <c r="F155" s="20"/>
      <c r="G155" s="245"/>
    </row>
    <row r="156" spans="4:7">
      <c r="D156" s="6">
        <v>45810</v>
      </c>
      <c r="E156" s="311"/>
      <c r="F156" s="20"/>
      <c r="G156" s="245"/>
    </row>
    <row r="157" spans="4:7">
      <c r="D157" s="6">
        <v>45811</v>
      </c>
      <c r="E157" s="312"/>
      <c r="F157" s="20"/>
      <c r="G157" s="245"/>
    </row>
    <row r="158" spans="4:7">
      <c r="D158" s="6">
        <v>45812</v>
      </c>
      <c r="E158" s="313"/>
      <c r="F158" s="20"/>
      <c r="G158" s="245"/>
    </row>
    <row r="159" spans="4:7">
      <c r="D159" s="6">
        <v>45813</v>
      </c>
      <c r="E159" s="313"/>
      <c r="F159" s="20"/>
      <c r="G159" s="245"/>
    </row>
    <row r="160" spans="4:7">
      <c r="D160" s="6">
        <v>45814</v>
      </c>
      <c r="E160" s="314"/>
      <c r="F160" s="20"/>
      <c r="G160" s="245"/>
    </row>
    <row r="161" spans="4:7">
      <c r="D161" s="6">
        <v>45815</v>
      </c>
      <c r="E161" s="315"/>
      <c r="F161" s="20"/>
      <c r="G161" s="245"/>
    </row>
    <row r="162" spans="4:7">
      <c r="D162" s="6">
        <v>45816</v>
      </c>
      <c r="E162" s="316"/>
      <c r="F162" s="20"/>
      <c r="G162" s="245"/>
    </row>
    <row r="163" spans="4:7">
      <c r="D163" s="6">
        <v>45817</v>
      </c>
      <c r="E163" s="317"/>
      <c r="F163" s="20"/>
      <c r="G163" s="245"/>
    </row>
    <row r="164" spans="4:7">
      <c r="D164" s="6">
        <v>45818</v>
      </c>
      <c r="E164" s="318"/>
      <c r="F164" s="20"/>
      <c r="G164" s="245"/>
    </row>
    <row r="165" spans="4:7">
      <c r="D165" s="6">
        <v>45819</v>
      </c>
      <c r="E165" s="318"/>
      <c r="F165" s="20"/>
      <c r="G165" s="245"/>
    </row>
    <row r="166" spans="4:7">
      <c r="D166" s="6">
        <v>45820</v>
      </c>
      <c r="E166" s="319"/>
      <c r="F166" s="20"/>
      <c r="G166" s="245"/>
    </row>
    <row r="167" spans="4:7">
      <c r="D167" s="6">
        <v>45821</v>
      </c>
      <c r="E167" s="320"/>
      <c r="F167" s="20"/>
      <c r="G167" s="245"/>
    </row>
    <row r="168" spans="4:7">
      <c r="D168" s="6">
        <v>45822</v>
      </c>
      <c r="E168" s="321"/>
      <c r="F168" s="20"/>
      <c r="G168" s="245"/>
    </row>
    <row r="169" spans="4:7">
      <c r="D169" s="6">
        <v>45823</v>
      </c>
      <c r="E169" s="322"/>
      <c r="F169" s="20"/>
      <c r="G169" s="245"/>
    </row>
    <row r="170" spans="4:7">
      <c r="D170" s="6">
        <v>45824</v>
      </c>
      <c r="E170" s="322"/>
      <c r="F170" s="20"/>
      <c r="G170" s="245"/>
    </row>
    <row r="171" spans="4:7">
      <c r="D171" s="6">
        <v>45825</v>
      </c>
      <c r="E171" s="323"/>
      <c r="F171" s="20"/>
      <c r="G171" s="245"/>
    </row>
    <row r="172" spans="4:7">
      <c r="D172" s="6">
        <v>45826</v>
      </c>
      <c r="E172" s="323"/>
      <c r="F172" s="20"/>
      <c r="G172" s="245"/>
    </row>
    <row r="173" spans="4:7">
      <c r="D173" s="6">
        <v>45827</v>
      </c>
      <c r="E173" s="323"/>
      <c r="F173" s="20"/>
      <c r="G173" s="245"/>
    </row>
    <row r="174" spans="4:7">
      <c r="D174" s="6">
        <v>45828</v>
      </c>
      <c r="E174" s="324"/>
      <c r="F174" s="20"/>
      <c r="G174" s="245"/>
    </row>
    <row r="175" spans="4:7">
      <c r="D175" s="6">
        <v>45829</v>
      </c>
      <c r="E175" s="325"/>
      <c r="F175" s="20"/>
      <c r="G175" s="245"/>
    </row>
    <row r="176" spans="4:7">
      <c r="D176" s="6">
        <v>45830</v>
      </c>
      <c r="E176" s="326"/>
      <c r="F176" s="20"/>
      <c r="G176" s="245"/>
    </row>
    <row r="177" spans="4:7">
      <c r="D177" s="6">
        <v>45831</v>
      </c>
      <c r="E177" s="327"/>
      <c r="F177" s="20"/>
      <c r="G177" s="245"/>
    </row>
    <row r="178" spans="4:7">
      <c r="D178" s="6">
        <v>45832</v>
      </c>
      <c r="E178" s="328"/>
      <c r="F178" s="20"/>
      <c r="G178" s="245"/>
    </row>
    <row r="179" spans="4:7">
      <c r="D179" s="6">
        <v>45833</v>
      </c>
      <c r="E179" s="328"/>
      <c r="F179" s="20"/>
      <c r="G179" s="245"/>
    </row>
    <row r="180" spans="4:7">
      <c r="D180" s="6">
        <v>45834</v>
      </c>
      <c r="E180" s="328"/>
      <c r="F180" s="20"/>
      <c r="G180" s="245"/>
    </row>
    <row r="181" spans="4:7">
      <c r="D181" s="6">
        <v>45835</v>
      </c>
      <c r="E181" s="328"/>
      <c r="F181" s="20"/>
      <c r="G181" s="245"/>
    </row>
    <row r="182" spans="4:7">
      <c r="D182" s="6">
        <v>45836</v>
      </c>
      <c r="E182" s="328"/>
      <c r="F182" s="20"/>
      <c r="G182" s="245"/>
    </row>
    <row r="183" spans="4:7">
      <c r="D183" s="6">
        <v>45837</v>
      </c>
      <c r="E183" s="328"/>
      <c r="F183" s="20"/>
      <c r="G183" s="245"/>
    </row>
    <row r="184" spans="4:7">
      <c r="D184" s="6">
        <v>45838</v>
      </c>
      <c r="E184" s="328"/>
      <c r="F184" s="20"/>
      <c r="G184" s="245"/>
    </row>
    <row r="185" spans="4:7">
      <c r="D185" s="6">
        <v>45839</v>
      </c>
      <c r="E185" s="328"/>
      <c r="F185" s="20"/>
      <c r="G185" s="245"/>
    </row>
    <row r="186" spans="4:7">
      <c r="D186" s="6">
        <v>45840</v>
      </c>
      <c r="E186" s="328"/>
      <c r="F186" s="20"/>
      <c r="G186" s="245"/>
    </row>
    <row r="187" spans="4:7">
      <c r="D187" s="6">
        <v>45841</v>
      </c>
      <c r="E187" s="329"/>
      <c r="F187" s="20"/>
      <c r="G187" s="245"/>
    </row>
    <row r="188" spans="4:7">
      <c r="D188" s="6">
        <v>45842</v>
      </c>
      <c r="E188" s="330"/>
      <c r="F188" s="20"/>
      <c r="G188" s="245"/>
    </row>
    <row r="189" spans="4:7">
      <c r="D189" s="6">
        <v>45843</v>
      </c>
      <c r="E189" s="330"/>
      <c r="F189" s="20"/>
      <c r="G189" s="245"/>
    </row>
    <row r="190" spans="4:7">
      <c r="D190" s="6">
        <v>45844</v>
      </c>
      <c r="E190" s="330"/>
      <c r="F190" s="20"/>
      <c r="G190" s="245"/>
    </row>
    <row r="191" spans="4:7">
      <c r="D191" s="6">
        <v>45845</v>
      </c>
      <c r="E191" s="330"/>
      <c r="F191" s="20"/>
      <c r="G191" s="245"/>
    </row>
    <row r="192" spans="4:7">
      <c r="D192" s="6">
        <v>45846</v>
      </c>
      <c r="E192" s="330"/>
      <c r="F192" s="20"/>
      <c r="G192" s="330"/>
    </row>
    <row r="193" spans="4:7">
      <c r="D193" s="6">
        <v>45847</v>
      </c>
      <c r="E193" s="331"/>
      <c r="F193" s="20"/>
      <c r="G193" s="331"/>
    </row>
    <row r="194" spans="4:7">
      <c r="D194" s="6">
        <v>45848</v>
      </c>
      <c r="E194" s="331"/>
      <c r="F194" s="20"/>
      <c r="G194" s="331"/>
    </row>
    <row r="195" spans="4:7">
      <c r="D195" s="6">
        <v>45849</v>
      </c>
      <c r="E195" s="331"/>
      <c r="F195" s="20"/>
      <c r="G195" s="331"/>
    </row>
    <row r="196" spans="4:7">
      <c r="D196" s="6">
        <v>45850</v>
      </c>
      <c r="E196" s="331"/>
      <c r="F196" s="20"/>
      <c r="G196" s="331"/>
    </row>
    <row r="197" spans="4:7">
      <c r="D197" s="6">
        <v>45851</v>
      </c>
      <c r="E197" s="331"/>
      <c r="F197" s="20"/>
      <c r="G197" s="331"/>
    </row>
    <row r="198" spans="4:7">
      <c r="D198" s="6">
        <v>45852</v>
      </c>
      <c r="E198" s="332"/>
      <c r="F198" s="20"/>
      <c r="G198" s="332"/>
    </row>
    <row r="199" spans="4:7">
      <c r="D199" s="6">
        <v>45853</v>
      </c>
      <c r="E199" s="332"/>
      <c r="F199" s="20"/>
      <c r="G199" s="332"/>
    </row>
    <row r="200" spans="4:7">
      <c r="D200" s="6">
        <v>45854</v>
      </c>
      <c r="E200" s="332"/>
      <c r="F200" s="20"/>
      <c r="G200" s="332"/>
    </row>
    <row r="201" spans="4:7">
      <c r="D201" s="6">
        <v>45855</v>
      </c>
      <c r="E201" s="332"/>
      <c r="F201" s="20"/>
      <c r="G201" s="332"/>
    </row>
    <row r="202" spans="4:7">
      <c r="D202" s="6">
        <v>45856</v>
      </c>
      <c r="E202" s="332"/>
      <c r="F202" s="20"/>
      <c r="G202" s="332"/>
    </row>
    <row r="203" spans="4:7">
      <c r="D203" s="6">
        <v>45857</v>
      </c>
      <c r="E203" s="331"/>
      <c r="F203" s="72"/>
      <c r="G203" s="331"/>
    </row>
    <row r="204" spans="4:7">
      <c r="D204" s="6">
        <v>45858</v>
      </c>
      <c r="E204" s="331"/>
      <c r="F204" s="72"/>
      <c r="G204" s="331"/>
    </row>
    <row r="205" spans="4:7">
      <c r="D205" s="6">
        <v>45859</v>
      </c>
      <c r="E205" s="331"/>
      <c r="F205" s="72"/>
      <c r="G205" s="331"/>
    </row>
    <row r="206" spans="4:7">
      <c r="D206" s="6">
        <v>45860</v>
      </c>
      <c r="E206" s="331"/>
      <c r="F206" s="72"/>
      <c r="G206" s="331"/>
    </row>
    <row r="207" spans="4:7">
      <c r="D207" s="6">
        <v>45861</v>
      </c>
      <c r="E207" s="331"/>
      <c r="F207" s="72"/>
      <c r="G207" s="331"/>
    </row>
    <row r="208" spans="4:7">
      <c r="D208" s="6">
        <v>45862</v>
      </c>
      <c r="E208" s="331"/>
      <c r="F208" s="72"/>
      <c r="G208" s="331"/>
    </row>
    <row r="209" spans="4:7">
      <c r="D209" s="6">
        <v>45863</v>
      </c>
      <c r="E209" s="331"/>
      <c r="F209" s="72"/>
      <c r="G209" s="331"/>
    </row>
    <row r="210" spans="4:7">
      <c r="D210" s="6">
        <v>45864</v>
      </c>
      <c r="E210" s="331"/>
      <c r="F210" s="72"/>
      <c r="G210" s="331"/>
    </row>
    <row r="211" spans="4:7">
      <c r="D211" s="6">
        <v>45865</v>
      </c>
      <c r="E211" s="331"/>
      <c r="F211" s="72"/>
      <c r="G211" s="331"/>
    </row>
    <row r="212" spans="4:7">
      <c r="D212" s="6">
        <v>45866</v>
      </c>
      <c r="E212" s="331"/>
      <c r="F212" s="72"/>
      <c r="G212" s="331"/>
    </row>
    <row r="213" spans="4:7">
      <c r="D213" s="6">
        <v>45867</v>
      </c>
      <c r="E213" s="331"/>
      <c r="F213" s="72"/>
      <c r="G213" s="331"/>
    </row>
    <row r="214" spans="4:7">
      <c r="D214" s="6">
        <v>45868</v>
      </c>
      <c r="E214" s="331"/>
      <c r="F214" s="72"/>
      <c r="G214" s="331"/>
    </row>
    <row r="215" spans="4:7">
      <c r="D215" s="6">
        <v>45869</v>
      </c>
      <c r="E215" s="331"/>
      <c r="F215" s="72"/>
      <c r="G215" s="331"/>
    </row>
    <row r="216" spans="4:7">
      <c r="D216" s="6">
        <v>45870</v>
      </c>
      <c r="E216" s="331"/>
      <c r="F216" s="72"/>
      <c r="G216" s="331"/>
    </row>
    <row r="217" spans="4:7">
      <c r="D217" s="6">
        <v>45871</v>
      </c>
      <c r="E217" s="331"/>
      <c r="F217" s="72"/>
      <c r="G217" s="331"/>
    </row>
  </sheetData>
  <mergeCells count="2">
    <mergeCell ref="I1:K1"/>
    <mergeCell ref="I2:K2"/>
  </mergeCells>
  <conditionalFormatting sqref="F4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{04F65C7D-76C0-4F92-A275-2B15FC1EDE49}</x14:id>
        </ext>
      </extLst>
    </cfRule>
  </conditionalFormatting>
  <conditionalFormatting sqref="G2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{45B58348-674D-4798-92B5-8A8BBF67BCA8}</x14:id>
        </ext>
      </extLst>
    </cfRule>
  </conditionalFormatting>
  <pageMargins left="0.7" right="0.7" top="0.75" bottom="0.75" header="0.3" footer="0.3"/>
  <pageSetup orientation="portrait" horizontalDpi="4294967293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65C7D-76C0-4F92-A275-2B15FC1EDE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5B58348-674D-4798-92B5-8A8BBF67BCA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3A8CD-7722-493E-9A9E-FEB37CF4A41B}">
  <dimension ref="A1:H375"/>
  <sheetViews>
    <sheetView zoomScaleNormal="100" workbookViewId="0">
      <pane xSplit="19" ySplit="10" topLeftCell="T29" activePane="bottomRight" state="frozen"/>
      <selection pane="topRight" activeCell="T1" sqref="T1"/>
      <selection pane="bottomLeft" activeCell="A11" sqref="A11"/>
      <selection pane="bottomRight" activeCell="B37" sqref="B37:E37"/>
    </sheetView>
  </sheetViews>
  <sheetFormatPr defaultRowHeight="15"/>
  <cols>
    <col min="1" max="1" width="18.5703125" bestFit="1" customWidth="1"/>
    <col min="2" max="2" width="21.7109375" customWidth="1"/>
    <col min="3" max="3" width="25.7109375" customWidth="1"/>
    <col min="4" max="4" width="18.7109375" customWidth="1"/>
    <col min="5" max="5" width="18.42578125" customWidth="1"/>
  </cols>
  <sheetData>
    <row r="1" spans="1:8" ht="28.5" customHeight="1" thickBot="1">
      <c r="A1" s="497" t="s">
        <v>235</v>
      </c>
      <c r="B1" s="498"/>
      <c r="C1" s="498"/>
      <c r="D1" s="498"/>
      <c r="E1" s="499">
        <f>D5</f>
        <v>0</v>
      </c>
      <c r="F1" s="500"/>
      <c r="G1" s="500"/>
      <c r="H1" s="501"/>
    </row>
    <row r="2" spans="1:8">
      <c r="A2" s="54" t="s">
        <v>92</v>
      </c>
      <c r="B2" s="55" t="s">
        <v>30</v>
      </c>
      <c r="C2" s="54" t="s">
        <v>92</v>
      </c>
      <c r="D2" s="55" t="s">
        <v>30</v>
      </c>
      <c r="E2" s="502" t="s">
        <v>343</v>
      </c>
      <c r="F2" s="503"/>
      <c r="G2" s="503"/>
      <c r="H2" s="504"/>
    </row>
    <row r="3" spans="1:8" ht="15.75" thickBot="1">
      <c r="A3" s="56">
        <v>45658</v>
      </c>
      <c r="B3" s="52">
        <f>COUNTA(C11:C41)/31</f>
        <v>0.87096774193548387</v>
      </c>
      <c r="C3" s="56">
        <v>45839</v>
      </c>
      <c r="D3" s="52">
        <f>COUNTA(C193:C223)/31</f>
        <v>0</v>
      </c>
      <c r="E3" s="505"/>
      <c r="F3" s="506"/>
      <c r="G3" s="506"/>
      <c r="H3" s="507"/>
    </row>
    <row r="4" spans="1:8">
      <c r="A4" s="57">
        <v>45689</v>
      </c>
      <c r="B4" s="52">
        <f>COUNTA(C42:C70)/29</f>
        <v>0</v>
      </c>
      <c r="C4" s="57">
        <v>45870</v>
      </c>
      <c r="D4" s="52">
        <f>COUNTA(C224:C254)/31</f>
        <v>0</v>
      </c>
      <c r="E4" s="508" t="s">
        <v>345</v>
      </c>
      <c r="F4" s="509"/>
      <c r="G4" s="509"/>
      <c r="H4" s="510"/>
    </row>
    <row r="5" spans="1:8" ht="15.75" thickBot="1">
      <c r="A5" s="58">
        <v>45717</v>
      </c>
      <c r="B5" s="52">
        <f>COUNTA(C71:C101)/31</f>
        <v>0</v>
      </c>
      <c r="C5" s="58">
        <v>45901</v>
      </c>
      <c r="D5" s="52">
        <f>COUNTA(C255:C284)/30</f>
        <v>0</v>
      </c>
      <c r="E5" s="511"/>
      <c r="F5" s="512"/>
      <c r="G5" s="512"/>
      <c r="H5" s="513"/>
    </row>
    <row r="6" spans="1:8">
      <c r="A6" s="80">
        <v>45748</v>
      </c>
      <c r="B6" s="52">
        <f>COUNTA(C102:C131)/30</f>
        <v>0</v>
      </c>
      <c r="C6" s="62">
        <v>45931</v>
      </c>
      <c r="D6" s="52">
        <f>COUNTA(C285:C315)/31</f>
        <v>0</v>
      </c>
      <c r="E6" s="7"/>
    </row>
    <row r="7" spans="1:8">
      <c r="A7" s="78">
        <v>45778</v>
      </c>
      <c r="B7" s="52">
        <f>COUNTA(C132:C162)/31</f>
        <v>0</v>
      </c>
      <c r="C7" s="78">
        <v>45962</v>
      </c>
      <c r="D7" s="52">
        <f>COUNTA(C316:C345)/30</f>
        <v>0</v>
      </c>
      <c r="E7" s="7"/>
    </row>
    <row r="8" spans="1:8">
      <c r="A8" s="79">
        <v>45809</v>
      </c>
      <c r="B8" s="52">
        <f>COUNTA(C163:C192)/30</f>
        <v>0</v>
      </c>
      <c r="C8" s="79">
        <v>45992</v>
      </c>
      <c r="D8" s="52">
        <f>COUNTA(C346:C376)/31</f>
        <v>0</v>
      </c>
      <c r="E8" s="7"/>
    </row>
    <row r="9" spans="1:8" ht="15.75" thickBot="1"/>
    <row r="10" spans="1:8" ht="15.75" thickBot="1">
      <c r="A10" s="82" t="s">
        <v>60</v>
      </c>
      <c r="B10" s="81" t="s">
        <v>236</v>
      </c>
      <c r="C10" s="82" t="s">
        <v>237</v>
      </c>
      <c r="D10" s="82" t="s">
        <v>239</v>
      </c>
      <c r="E10" s="83" t="s">
        <v>66</v>
      </c>
    </row>
    <row r="11" spans="1:8">
      <c r="A11" s="120">
        <v>45658</v>
      </c>
      <c r="B11" s="59" t="s">
        <v>159</v>
      </c>
      <c r="C11" s="132" t="s">
        <v>391</v>
      </c>
      <c r="D11" s="132" t="s">
        <v>238</v>
      </c>
      <c r="E11" s="132" t="s">
        <v>67</v>
      </c>
    </row>
    <row r="12" spans="1:8">
      <c r="A12" s="120">
        <v>45659</v>
      </c>
      <c r="B12" s="59" t="s">
        <v>159</v>
      </c>
      <c r="C12" s="132" t="s">
        <v>391</v>
      </c>
      <c r="D12" s="132" t="s">
        <v>238</v>
      </c>
      <c r="E12" s="132" t="s">
        <v>67</v>
      </c>
    </row>
    <row r="13" spans="1:8">
      <c r="A13" s="120">
        <v>45660</v>
      </c>
      <c r="B13" s="59" t="s">
        <v>159</v>
      </c>
      <c r="C13" s="132" t="s">
        <v>391</v>
      </c>
      <c r="D13" s="132" t="s">
        <v>238</v>
      </c>
      <c r="E13" s="132" t="s">
        <v>67</v>
      </c>
    </row>
    <row r="14" spans="1:8">
      <c r="A14" s="120">
        <v>45661</v>
      </c>
      <c r="B14" s="59" t="s">
        <v>159</v>
      </c>
      <c r="C14" s="132" t="s">
        <v>391</v>
      </c>
      <c r="D14" s="132" t="s">
        <v>238</v>
      </c>
      <c r="E14" s="132" t="s">
        <v>67</v>
      </c>
    </row>
    <row r="15" spans="1:8">
      <c r="A15" s="120">
        <v>45662</v>
      </c>
      <c r="B15" s="59" t="s">
        <v>159</v>
      </c>
      <c r="C15" s="132" t="s">
        <v>391</v>
      </c>
      <c r="D15" s="132" t="s">
        <v>238</v>
      </c>
      <c r="E15" s="132" t="s">
        <v>67</v>
      </c>
    </row>
    <row r="16" spans="1:8">
      <c r="A16" s="120">
        <v>45663</v>
      </c>
      <c r="B16" s="59" t="s">
        <v>159</v>
      </c>
      <c r="C16" s="132" t="s">
        <v>391</v>
      </c>
      <c r="D16" s="132" t="s">
        <v>238</v>
      </c>
      <c r="E16" s="132" t="s">
        <v>67</v>
      </c>
    </row>
    <row r="17" spans="1:5">
      <c r="A17" s="120">
        <v>45664</v>
      </c>
      <c r="B17" s="59" t="s">
        <v>159</v>
      </c>
      <c r="C17" s="132" t="s">
        <v>391</v>
      </c>
      <c r="D17" s="132" t="s">
        <v>238</v>
      </c>
      <c r="E17" s="132" t="s">
        <v>67</v>
      </c>
    </row>
    <row r="18" spans="1:5">
      <c r="A18" s="120">
        <v>45665</v>
      </c>
      <c r="B18" s="59" t="s">
        <v>159</v>
      </c>
      <c r="C18" s="132" t="s">
        <v>391</v>
      </c>
      <c r="D18" s="132" t="s">
        <v>238</v>
      </c>
      <c r="E18" s="132" t="s">
        <v>67</v>
      </c>
    </row>
    <row r="19" spans="1:5">
      <c r="A19" s="120">
        <v>45666</v>
      </c>
      <c r="B19" s="59" t="s">
        <v>159</v>
      </c>
      <c r="C19" s="132" t="s">
        <v>391</v>
      </c>
      <c r="D19" s="132" t="s">
        <v>238</v>
      </c>
      <c r="E19" s="132" t="s">
        <v>67</v>
      </c>
    </row>
    <row r="20" spans="1:5">
      <c r="A20" s="120">
        <v>45667</v>
      </c>
      <c r="B20" s="59" t="s">
        <v>159</v>
      </c>
      <c r="C20" s="132" t="s">
        <v>391</v>
      </c>
      <c r="D20" s="132" t="s">
        <v>238</v>
      </c>
      <c r="E20" s="132" t="s">
        <v>67</v>
      </c>
    </row>
    <row r="21" spans="1:5">
      <c r="A21" s="120">
        <v>45668</v>
      </c>
      <c r="B21" s="59" t="s">
        <v>159</v>
      </c>
      <c r="C21" s="132" t="s">
        <v>391</v>
      </c>
      <c r="D21" s="132" t="s">
        <v>238</v>
      </c>
      <c r="E21" s="132" t="s">
        <v>67</v>
      </c>
    </row>
    <row r="22" spans="1:5">
      <c r="A22" s="120">
        <v>45669</v>
      </c>
      <c r="B22" s="59" t="s">
        <v>159</v>
      </c>
      <c r="C22" s="132" t="s">
        <v>391</v>
      </c>
      <c r="D22" s="132" t="s">
        <v>238</v>
      </c>
      <c r="E22" s="132" t="s">
        <v>67</v>
      </c>
    </row>
    <row r="23" spans="1:5">
      <c r="A23" s="120">
        <v>45670</v>
      </c>
      <c r="B23" s="59" t="s">
        <v>159</v>
      </c>
      <c r="C23" s="132" t="s">
        <v>391</v>
      </c>
      <c r="D23" s="132" t="s">
        <v>238</v>
      </c>
      <c r="E23" s="132" t="s">
        <v>67</v>
      </c>
    </row>
    <row r="24" spans="1:5">
      <c r="A24" s="120">
        <v>45671</v>
      </c>
      <c r="B24" s="59" t="s">
        <v>159</v>
      </c>
      <c r="C24" s="132" t="s">
        <v>391</v>
      </c>
      <c r="D24" s="132" t="s">
        <v>238</v>
      </c>
      <c r="E24" s="132" t="s">
        <v>67</v>
      </c>
    </row>
    <row r="25" spans="1:5">
      <c r="A25" s="120">
        <v>45672</v>
      </c>
      <c r="B25" s="59" t="s">
        <v>159</v>
      </c>
      <c r="C25" s="132" t="s">
        <v>391</v>
      </c>
      <c r="D25" s="132" t="s">
        <v>238</v>
      </c>
      <c r="E25" s="132" t="s">
        <v>67</v>
      </c>
    </row>
    <row r="26" spans="1:5">
      <c r="A26" s="120">
        <v>45673</v>
      </c>
      <c r="B26" s="59" t="s">
        <v>159</v>
      </c>
      <c r="C26" s="132" t="s">
        <v>391</v>
      </c>
      <c r="D26" s="132" t="s">
        <v>238</v>
      </c>
      <c r="E26" s="132" t="s">
        <v>67</v>
      </c>
    </row>
    <row r="27" spans="1:5">
      <c r="A27" s="120">
        <v>45674</v>
      </c>
      <c r="B27" s="59" t="s">
        <v>159</v>
      </c>
      <c r="C27" s="132" t="s">
        <v>391</v>
      </c>
      <c r="D27" s="132" t="s">
        <v>238</v>
      </c>
      <c r="E27" s="132" t="s">
        <v>67</v>
      </c>
    </row>
    <row r="28" spans="1:5">
      <c r="A28" s="120">
        <v>45675</v>
      </c>
      <c r="B28" s="59" t="s">
        <v>159</v>
      </c>
      <c r="C28" s="132" t="s">
        <v>391</v>
      </c>
      <c r="D28" s="132" t="s">
        <v>238</v>
      </c>
      <c r="E28" s="132" t="s">
        <v>67</v>
      </c>
    </row>
    <row r="29" spans="1:5">
      <c r="A29" s="120">
        <v>45676</v>
      </c>
      <c r="B29" s="59" t="s">
        <v>159</v>
      </c>
      <c r="C29" s="132" t="s">
        <v>391</v>
      </c>
      <c r="D29" s="132" t="s">
        <v>238</v>
      </c>
      <c r="E29" s="132" t="s">
        <v>67</v>
      </c>
    </row>
    <row r="30" spans="1:5">
      <c r="A30" s="120">
        <v>45677</v>
      </c>
      <c r="B30" s="59" t="s">
        <v>159</v>
      </c>
      <c r="C30" s="132" t="s">
        <v>391</v>
      </c>
      <c r="D30" s="132" t="s">
        <v>238</v>
      </c>
      <c r="E30" s="132" t="s">
        <v>67</v>
      </c>
    </row>
    <row r="31" spans="1:5">
      <c r="A31" s="120">
        <v>45678</v>
      </c>
      <c r="B31" s="59" t="s">
        <v>159</v>
      </c>
      <c r="C31" s="132" t="s">
        <v>391</v>
      </c>
      <c r="D31" s="132" t="s">
        <v>238</v>
      </c>
      <c r="E31" s="132" t="s">
        <v>67</v>
      </c>
    </row>
    <row r="32" spans="1:5">
      <c r="A32" s="120">
        <v>45679</v>
      </c>
      <c r="B32" s="59" t="s">
        <v>159</v>
      </c>
      <c r="C32" s="132" t="s">
        <v>391</v>
      </c>
      <c r="D32" s="132" t="s">
        <v>238</v>
      </c>
      <c r="E32" s="132" t="s">
        <v>67</v>
      </c>
    </row>
    <row r="33" spans="1:5">
      <c r="A33" s="120">
        <v>45680</v>
      </c>
      <c r="B33" s="59" t="s">
        <v>159</v>
      </c>
      <c r="C33" s="132" t="s">
        <v>391</v>
      </c>
      <c r="D33" s="132" t="s">
        <v>238</v>
      </c>
      <c r="E33" s="132" t="s">
        <v>67</v>
      </c>
    </row>
    <row r="34" spans="1:5">
      <c r="A34" s="120">
        <v>45681</v>
      </c>
      <c r="B34" s="59" t="s">
        <v>159</v>
      </c>
      <c r="C34" s="132" t="s">
        <v>391</v>
      </c>
      <c r="D34" s="132" t="s">
        <v>238</v>
      </c>
      <c r="E34" s="132" t="s">
        <v>67</v>
      </c>
    </row>
    <row r="35" spans="1:5">
      <c r="A35" s="120">
        <v>45682</v>
      </c>
      <c r="B35" s="59" t="s">
        <v>159</v>
      </c>
      <c r="C35" s="132" t="s">
        <v>391</v>
      </c>
      <c r="D35" s="132" t="s">
        <v>238</v>
      </c>
      <c r="E35" s="132" t="s">
        <v>67</v>
      </c>
    </row>
    <row r="36" spans="1:5">
      <c r="A36" s="120">
        <v>45683</v>
      </c>
      <c r="B36" s="59" t="s">
        <v>159</v>
      </c>
      <c r="C36" s="132" t="s">
        <v>391</v>
      </c>
      <c r="D36" s="132" t="s">
        <v>238</v>
      </c>
      <c r="E36" s="132" t="s">
        <v>67</v>
      </c>
    </row>
    <row r="37" spans="1:5">
      <c r="A37" s="120">
        <v>45684</v>
      </c>
      <c r="B37" s="59" t="s">
        <v>159</v>
      </c>
      <c r="C37" s="132" t="s">
        <v>391</v>
      </c>
      <c r="D37" s="132" t="s">
        <v>238</v>
      </c>
      <c r="E37" s="132" t="s">
        <v>67</v>
      </c>
    </row>
    <row r="38" spans="1:5">
      <c r="A38" s="120">
        <v>45685</v>
      </c>
      <c r="B38" s="59"/>
      <c r="C38" s="132"/>
      <c r="D38" s="59"/>
      <c r="E38" s="132"/>
    </row>
    <row r="39" spans="1:5">
      <c r="A39" s="120">
        <v>45686</v>
      </c>
      <c r="B39" s="59"/>
      <c r="C39" s="132"/>
      <c r="D39" s="59"/>
      <c r="E39" s="132"/>
    </row>
    <row r="40" spans="1:5">
      <c r="A40" s="120">
        <v>45687</v>
      </c>
      <c r="B40" s="59"/>
      <c r="C40" s="132"/>
      <c r="D40" s="59"/>
      <c r="E40" s="132"/>
    </row>
    <row r="41" spans="1:5">
      <c r="A41" s="120">
        <v>45688</v>
      </c>
      <c r="B41" s="59"/>
      <c r="C41" s="132"/>
      <c r="D41" s="59"/>
      <c r="E41" s="132"/>
    </row>
    <row r="42" spans="1:5">
      <c r="A42" s="121">
        <v>45689</v>
      </c>
      <c r="B42" s="61"/>
      <c r="C42" s="61"/>
      <c r="D42" s="61"/>
      <c r="E42" s="61"/>
    </row>
    <row r="43" spans="1:5">
      <c r="A43" s="121">
        <v>45690</v>
      </c>
      <c r="B43" s="61"/>
      <c r="C43" s="61"/>
      <c r="D43" s="61"/>
      <c r="E43" s="61"/>
    </row>
    <row r="44" spans="1:5">
      <c r="A44" s="121">
        <v>45691</v>
      </c>
      <c r="B44" s="61"/>
      <c r="C44" s="61"/>
      <c r="D44" s="61"/>
      <c r="E44" s="61"/>
    </row>
    <row r="45" spans="1:5">
      <c r="A45" s="121">
        <v>45692</v>
      </c>
      <c r="B45" s="61"/>
      <c r="C45" s="61"/>
      <c r="D45" s="61"/>
      <c r="E45" s="61"/>
    </row>
    <row r="46" spans="1:5">
      <c r="A46" s="121">
        <v>45693</v>
      </c>
      <c r="B46" s="61"/>
      <c r="C46" s="61"/>
      <c r="D46" s="61"/>
      <c r="E46" s="61"/>
    </row>
    <row r="47" spans="1:5">
      <c r="A47" s="121">
        <v>45694</v>
      </c>
      <c r="B47" s="61"/>
      <c r="C47" s="61"/>
      <c r="D47" s="61"/>
      <c r="E47" s="61"/>
    </row>
    <row r="48" spans="1:5">
      <c r="A48" s="121">
        <v>45695</v>
      </c>
      <c r="B48" s="61"/>
      <c r="C48" s="61"/>
      <c r="D48" s="61"/>
      <c r="E48" s="61"/>
    </row>
    <row r="49" spans="1:5">
      <c r="A49" s="121">
        <v>45696</v>
      </c>
      <c r="B49" s="61"/>
      <c r="C49" s="61"/>
      <c r="D49" s="61"/>
      <c r="E49" s="61"/>
    </row>
    <row r="50" spans="1:5">
      <c r="A50" s="121">
        <v>45697</v>
      </c>
      <c r="B50" s="61"/>
      <c r="C50" s="61"/>
      <c r="D50" s="61"/>
      <c r="E50" s="61"/>
    </row>
    <row r="51" spans="1:5">
      <c r="A51" s="121">
        <v>45698</v>
      </c>
      <c r="B51" s="61"/>
      <c r="C51" s="61"/>
      <c r="D51" s="61"/>
      <c r="E51" s="61"/>
    </row>
    <row r="52" spans="1:5">
      <c r="A52" s="121">
        <v>45699</v>
      </c>
      <c r="B52" s="61"/>
      <c r="C52" s="61"/>
      <c r="D52" s="61"/>
      <c r="E52" s="61"/>
    </row>
    <row r="53" spans="1:5">
      <c r="A53" s="121">
        <v>45700</v>
      </c>
      <c r="B53" s="61"/>
      <c r="C53" s="61"/>
      <c r="D53" s="61"/>
      <c r="E53" s="61"/>
    </row>
    <row r="54" spans="1:5">
      <c r="A54" s="121">
        <v>45701</v>
      </c>
      <c r="B54" s="61"/>
      <c r="C54" s="61"/>
      <c r="D54" s="61"/>
      <c r="E54" s="61"/>
    </row>
    <row r="55" spans="1:5">
      <c r="A55" s="121">
        <v>45702</v>
      </c>
      <c r="B55" s="61"/>
      <c r="C55" s="61"/>
      <c r="D55" s="61"/>
      <c r="E55" s="61"/>
    </row>
    <row r="56" spans="1:5">
      <c r="A56" s="121">
        <v>45703</v>
      </c>
      <c r="B56" s="61"/>
      <c r="C56" s="61"/>
      <c r="D56" s="61"/>
      <c r="E56" s="61"/>
    </row>
    <row r="57" spans="1:5">
      <c r="A57" s="121">
        <v>45704</v>
      </c>
      <c r="B57" s="61"/>
      <c r="C57" s="61"/>
      <c r="D57" s="61"/>
      <c r="E57" s="61"/>
    </row>
    <row r="58" spans="1:5">
      <c r="A58" s="121">
        <v>45705</v>
      </c>
      <c r="B58" s="61"/>
      <c r="C58" s="61"/>
      <c r="D58" s="61"/>
      <c r="E58" s="61"/>
    </row>
    <row r="59" spans="1:5">
      <c r="A59" s="121">
        <v>45706</v>
      </c>
      <c r="B59" s="61"/>
      <c r="C59" s="61"/>
      <c r="D59" s="61"/>
      <c r="E59" s="61"/>
    </row>
    <row r="60" spans="1:5">
      <c r="A60" s="121">
        <v>45707</v>
      </c>
      <c r="B60" s="61"/>
      <c r="C60" s="61"/>
      <c r="D60" s="61"/>
      <c r="E60" s="61"/>
    </row>
    <row r="61" spans="1:5">
      <c r="A61" s="121">
        <v>45708</v>
      </c>
      <c r="B61" s="61"/>
      <c r="C61" s="61"/>
      <c r="D61" s="61"/>
      <c r="E61" s="61"/>
    </row>
    <row r="62" spans="1:5">
      <c r="A62" s="121">
        <v>45709</v>
      </c>
      <c r="B62" s="61"/>
      <c r="C62" s="61"/>
      <c r="D62" s="61"/>
      <c r="E62" s="61"/>
    </row>
    <row r="63" spans="1:5">
      <c r="A63" s="121">
        <v>45710</v>
      </c>
      <c r="B63" s="61"/>
      <c r="C63" s="61"/>
      <c r="D63" s="61"/>
      <c r="E63" s="61"/>
    </row>
    <row r="64" spans="1:5">
      <c r="A64" s="121">
        <v>45711</v>
      </c>
      <c r="B64" s="61"/>
      <c r="C64" s="61"/>
      <c r="D64" s="61"/>
      <c r="E64" s="61"/>
    </row>
    <row r="65" spans="1:5">
      <c r="A65" s="121">
        <v>45712</v>
      </c>
      <c r="B65" s="61"/>
      <c r="C65" s="61"/>
      <c r="D65" s="61"/>
      <c r="E65" s="61"/>
    </row>
    <row r="66" spans="1:5">
      <c r="A66" s="121">
        <v>45713</v>
      </c>
      <c r="B66" s="61"/>
      <c r="C66" s="61"/>
      <c r="D66" s="61"/>
      <c r="E66" s="61"/>
    </row>
    <row r="67" spans="1:5">
      <c r="A67" s="121">
        <v>45714</v>
      </c>
      <c r="B67" s="61"/>
      <c r="C67" s="61"/>
      <c r="D67" s="61"/>
      <c r="E67" s="61"/>
    </row>
    <row r="68" spans="1:5">
      <c r="A68" s="121">
        <v>45715</v>
      </c>
      <c r="B68" s="61"/>
      <c r="C68" s="61"/>
      <c r="D68" s="61"/>
      <c r="E68" s="61"/>
    </row>
    <row r="69" spans="1:5">
      <c r="A69" s="121">
        <v>45716</v>
      </c>
      <c r="B69" s="61"/>
      <c r="C69" s="61"/>
      <c r="D69" s="61"/>
      <c r="E69" s="61"/>
    </row>
    <row r="70" spans="1:5">
      <c r="A70" s="122">
        <v>45717</v>
      </c>
      <c r="B70" s="123"/>
      <c r="C70" s="123"/>
      <c r="D70" s="123"/>
      <c r="E70" s="123"/>
    </row>
    <row r="71" spans="1:5">
      <c r="A71" s="122">
        <v>45718</v>
      </c>
      <c r="B71" s="123"/>
      <c r="C71" s="123"/>
      <c r="D71" s="123"/>
      <c r="E71" s="123"/>
    </row>
    <row r="72" spans="1:5">
      <c r="A72" s="122">
        <v>45719</v>
      </c>
      <c r="B72" s="123"/>
      <c r="C72" s="123"/>
      <c r="D72" s="123"/>
      <c r="E72" s="123"/>
    </row>
    <row r="73" spans="1:5">
      <c r="A73" s="122">
        <v>45720</v>
      </c>
      <c r="B73" s="123"/>
      <c r="C73" s="123"/>
      <c r="D73" s="123"/>
      <c r="E73" s="123"/>
    </row>
    <row r="74" spans="1:5">
      <c r="A74" s="122">
        <v>45721</v>
      </c>
      <c r="B74" s="123"/>
      <c r="C74" s="123"/>
      <c r="D74" s="123"/>
      <c r="E74" s="123"/>
    </row>
    <row r="75" spans="1:5">
      <c r="A75" s="122">
        <v>45722</v>
      </c>
      <c r="B75" s="123"/>
      <c r="C75" s="123"/>
      <c r="D75" s="123"/>
      <c r="E75" s="123"/>
    </row>
    <row r="76" spans="1:5">
      <c r="A76" s="122">
        <v>45723</v>
      </c>
      <c r="B76" s="123"/>
      <c r="C76" s="123"/>
      <c r="D76" s="123"/>
      <c r="E76" s="123"/>
    </row>
    <row r="77" spans="1:5">
      <c r="A77" s="122">
        <v>45724</v>
      </c>
      <c r="B77" s="123"/>
      <c r="C77" s="123"/>
      <c r="D77" s="123"/>
      <c r="E77" s="123"/>
    </row>
    <row r="78" spans="1:5">
      <c r="A78" s="122">
        <v>45725</v>
      </c>
      <c r="B78" s="123"/>
      <c r="C78" s="123"/>
      <c r="D78" s="123"/>
      <c r="E78" s="123"/>
    </row>
    <row r="79" spans="1:5">
      <c r="A79" s="122">
        <v>45726</v>
      </c>
      <c r="B79" s="123"/>
      <c r="C79" s="123"/>
      <c r="D79" s="123"/>
      <c r="E79" s="123"/>
    </row>
    <row r="80" spans="1:5">
      <c r="A80" s="122">
        <v>45727</v>
      </c>
      <c r="B80" s="123"/>
      <c r="C80" s="123"/>
      <c r="D80" s="123"/>
      <c r="E80" s="123"/>
    </row>
    <row r="81" spans="1:5">
      <c r="A81" s="122">
        <v>45728</v>
      </c>
      <c r="B81" s="123"/>
      <c r="C81" s="123"/>
      <c r="D81" s="123"/>
      <c r="E81" s="123"/>
    </row>
    <row r="82" spans="1:5">
      <c r="A82" s="122">
        <v>45729</v>
      </c>
      <c r="B82" s="123"/>
      <c r="C82" s="123"/>
      <c r="D82" s="123"/>
      <c r="E82" s="123"/>
    </row>
    <row r="83" spans="1:5">
      <c r="A83" s="122">
        <v>45730</v>
      </c>
      <c r="B83" s="123"/>
      <c r="C83" s="123"/>
      <c r="D83" s="123"/>
      <c r="E83" s="123"/>
    </row>
    <row r="84" spans="1:5">
      <c r="A84" s="122">
        <v>45731</v>
      </c>
      <c r="B84" s="123"/>
      <c r="C84" s="123"/>
      <c r="D84" s="123"/>
      <c r="E84" s="123"/>
    </row>
    <row r="85" spans="1:5">
      <c r="A85" s="122">
        <v>45732</v>
      </c>
      <c r="B85" s="123"/>
      <c r="C85" s="123"/>
      <c r="D85" s="123"/>
      <c r="E85" s="123"/>
    </row>
    <row r="86" spans="1:5">
      <c r="A86" s="122">
        <v>45733</v>
      </c>
      <c r="B86" s="123"/>
      <c r="C86" s="123"/>
      <c r="D86" s="123"/>
      <c r="E86" s="123"/>
    </row>
    <row r="87" spans="1:5">
      <c r="A87" s="122">
        <v>45734</v>
      </c>
      <c r="B87" s="123"/>
      <c r="C87" s="123"/>
      <c r="D87" s="123"/>
      <c r="E87" s="123"/>
    </row>
    <row r="88" spans="1:5">
      <c r="A88" s="122">
        <v>45735</v>
      </c>
      <c r="B88" s="123"/>
      <c r="C88" s="123"/>
      <c r="D88" s="123"/>
      <c r="E88" s="123"/>
    </row>
    <row r="89" spans="1:5">
      <c r="A89" s="122">
        <v>45736</v>
      </c>
      <c r="B89" s="123"/>
      <c r="C89" s="123"/>
      <c r="D89" s="123"/>
      <c r="E89" s="123"/>
    </row>
    <row r="90" spans="1:5">
      <c r="A90" s="122">
        <v>45737</v>
      </c>
      <c r="B90" s="123"/>
      <c r="C90" s="123"/>
      <c r="D90" s="123"/>
      <c r="E90" s="123"/>
    </row>
    <row r="91" spans="1:5">
      <c r="A91" s="122">
        <v>45738</v>
      </c>
      <c r="B91" s="123"/>
      <c r="C91" s="123"/>
      <c r="D91" s="123"/>
      <c r="E91" s="123"/>
    </row>
    <row r="92" spans="1:5">
      <c r="A92" s="122">
        <v>45739</v>
      </c>
      <c r="B92" s="123"/>
      <c r="C92" s="123"/>
      <c r="D92" s="123"/>
      <c r="E92" s="123"/>
    </row>
    <row r="93" spans="1:5">
      <c r="A93" s="122">
        <v>45740</v>
      </c>
      <c r="B93" s="123"/>
      <c r="C93" s="123"/>
      <c r="D93" s="123"/>
      <c r="E93" s="123"/>
    </row>
    <row r="94" spans="1:5">
      <c r="A94" s="122">
        <v>45741</v>
      </c>
      <c r="B94" s="123"/>
      <c r="C94" s="123"/>
      <c r="D94" s="123"/>
      <c r="E94" s="123"/>
    </row>
    <row r="95" spans="1:5">
      <c r="A95" s="122">
        <v>45742</v>
      </c>
      <c r="B95" s="123"/>
      <c r="C95" s="123"/>
      <c r="D95" s="123"/>
      <c r="E95" s="123"/>
    </row>
    <row r="96" spans="1:5">
      <c r="A96" s="122">
        <v>45743</v>
      </c>
      <c r="B96" s="123"/>
      <c r="C96" s="123"/>
      <c r="D96" s="123"/>
      <c r="E96" s="123"/>
    </row>
    <row r="97" spans="1:5">
      <c r="A97" s="122">
        <v>45744</v>
      </c>
      <c r="B97" s="124"/>
      <c r="C97" s="124"/>
      <c r="D97" s="124"/>
      <c r="E97" s="123"/>
    </row>
    <row r="98" spans="1:5">
      <c r="A98" s="122">
        <v>45745</v>
      </c>
      <c r="B98" s="123"/>
      <c r="C98" s="123"/>
      <c r="D98" s="123"/>
      <c r="E98" s="123"/>
    </row>
    <row r="99" spans="1:5">
      <c r="A99" s="122">
        <v>45746</v>
      </c>
      <c r="B99" s="123"/>
      <c r="C99" s="123"/>
      <c r="D99" s="123"/>
      <c r="E99" s="123"/>
    </row>
    <row r="100" spans="1:5">
      <c r="A100" s="122">
        <v>45747</v>
      </c>
      <c r="B100" s="123"/>
      <c r="C100" s="123"/>
      <c r="D100" s="123"/>
      <c r="E100" s="123"/>
    </row>
    <row r="101" spans="1:5">
      <c r="A101" s="125">
        <v>45748</v>
      </c>
      <c r="B101" s="340"/>
      <c r="C101" s="340"/>
      <c r="D101" s="340"/>
      <c r="E101" s="340"/>
    </row>
    <row r="102" spans="1:5">
      <c r="A102" s="125">
        <v>45749</v>
      </c>
      <c r="B102" s="340"/>
      <c r="C102" s="340"/>
      <c r="D102" s="340"/>
      <c r="E102" s="340"/>
    </row>
    <row r="103" spans="1:5">
      <c r="A103" s="125">
        <v>45750</v>
      </c>
      <c r="B103" s="340"/>
      <c r="C103" s="340"/>
      <c r="D103" s="340"/>
      <c r="E103" s="340"/>
    </row>
    <row r="104" spans="1:5">
      <c r="A104" s="125">
        <v>45751</v>
      </c>
      <c r="B104" s="340"/>
      <c r="C104" s="340"/>
      <c r="D104" s="340"/>
      <c r="E104" s="340"/>
    </row>
    <row r="105" spans="1:5">
      <c r="A105" s="125">
        <v>45752</v>
      </c>
      <c r="B105" s="340"/>
      <c r="C105" s="340"/>
      <c r="D105" s="340"/>
      <c r="E105" s="340"/>
    </row>
    <row r="106" spans="1:5">
      <c r="A106" s="125">
        <v>45753</v>
      </c>
      <c r="B106" s="340"/>
      <c r="C106" s="340"/>
      <c r="D106" s="340"/>
      <c r="E106" s="340"/>
    </row>
    <row r="107" spans="1:5">
      <c r="A107" s="125">
        <v>45754</v>
      </c>
      <c r="B107" s="340"/>
      <c r="C107" s="340"/>
      <c r="D107" s="340"/>
      <c r="E107" s="340"/>
    </row>
    <row r="108" spans="1:5">
      <c r="A108" s="125">
        <v>45755</v>
      </c>
      <c r="B108" s="340"/>
      <c r="C108" s="340"/>
      <c r="D108" s="340"/>
      <c r="E108" s="340"/>
    </row>
    <row r="109" spans="1:5">
      <c r="A109" s="125">
        <v>45756</v>
      </c>
      <c r="B109" s="340"/>
      <c r="C109" s="340"/>
      <c r="D109" s="340"/>
      <c r="E109" s="340"/>
    </row>
    <row r="110" spans="1:5">
      <c r="A110" s="125">
        <v>45757</v>
      </c>
      <c r="B110" s="340"/>
      <c r="C110" s="340"/>
      <c r="D110" s="340"/>
      <c r="E110" s="340"/>
    </row>
    <row r="111" spans="1:5">
      <c r="A111" s="125">
        <v>45758</v>
      </c>
      <c r="B111" s="340"/>
      <c r="C111" s="340"/>
      <c r="D111" s="340"/>
      <c r="E111" s="340"/>
    </row>
    <row r="112" spans="1:5">
      <c r="A112" s="125">
        <v>45759</v>
      </c>
      <c r="B112" s="340"/>
      <c r="C112" s="340"/>
      <c r="D112" s="340"/>
      <c r="E112" s="340"/>
    </row>
    <row r="113" spans="1:5">
      <c r="A113" s="125">
        <v>45760</v>
      </c>
      <c r="B113" s="340"/>
      <c r="C113" s="340"/>
      <c r="D113" s="340"/>
      <c r="E113" s="340"/>
    </row>
    <row r="114" spans="1:5">
      <c r="A114" s="125">
        <v>45761</v>
      </c>
      <c r="B114" s="340"/>
      <c r="C114" s="340"/>
      <c r="D114" s="340"/>
      <c r="E114" s="340"/>
    </row>
    <row r="115" spans="1:5">
      <c r="A115" s="125">
        <v>45762</v>
      </c>
      <c r="B115" s="340"/>
      <c r="C115" s="340"/>
      <c r="D115" s="340"/>
      <c r="E115" s="340"/>
    </row>
    <row r="116" spans="1:5">
      <c r="A116" s="125">
        <v>45763</v>
      </c>
      <c r="B116" s="340"/>
      <c r="C116" s="340"/>
      <c r="D116" s="340"/>
      <c r="E116" s="340"/>
    </row>
    <row r="117" spans="1:5">
      <c r="A117" s="125">
        <v>45764</v>
      </c>
      <c r="B117" s="340"/>
      <c r="C117" s="340"/>
      <c r="D117" s="340"/>
      <c r="E117" s="340"/>
    </row>
    <row r="118" spans="1:5">
      <c r="A118" s="125">
        <v>45765</v>
      </c>
      <c r="B118" s="340"/>
      <c r="C118" s="340"/>
      <c r="D118" s="340"/>
      <c r="E118" s="340"/>
    </row>
    <row r="119" spans="1:5">
      <c r="A119" s="125">
        <v>45766</v>
      </c>
      <c r="B119" s="340"/>
      <c r="C119" s="340"/>
      <c r="D119" s="340"/>
      <c r="E119" s="340"/>
    </row>
    <row r="120" spans="1:5">
      <c r="A120" s="125">
        <v>45767</v>
      </c>
      <c r="B120" s="340"/>
      <c r="C120" s="340"/>
      <c r="D120" s="340"/>
      <c r="E120" s="340"/>
    </row>
    <row r="121" spans="1:5">
      <c r="A121" s="125">
        <v>45768</v>
      </c>
      <c r="B121" s="340"/>
      <c r="C121" s="340"/>
      <c r="D121" s="340"/>
      <c r="E121" s="340"/>
    </row>
    <row r="122" spans="1:5">
      <c r="A122" s="125">
        <v>45769</v>
      </c>
      <c r="B122" s="340"/>
      <c r="C122" s="340"/>
      <c r="D122" s="340"/>
      <c r="E122" s="340"/>
    </row>
    <row r="123" spans="1:5">
      <c r="A123" s="125">
        <v>45770</v>
      </c>
      <c r="B123" s="340"/>
      <c r="C123" s="340"/>
      <c r="D123" s="340"/>
      <c r="E123" s="340"/>
    </row>
    <row r="124" spans="1:5">
      <c r="A124" s="125">
        <v>45771</v>
      </c>
      <c r="B124" s="340"/>
      <c r="C124" s="340"/>
      <c r="D124" s="340"/>
      <c r="E124" s="340"/>
    </row>
    <row r="125" spans="1:5">
      <c r="A125" s="125">
        <v>45772</v>
      </c>
      <c r="B125" s="340"/>
      <c r="C125" s="340"/>
      <c r="D125" s="340"/>
      <c r="E125" s="340"/>
    </row>
    <row r="126" spans="1:5">
      <c r="A126" s="125">
        <v>45773</v>
      </c>
      <c r="B126" s="340"/>
      <c r="C126" s="340"/>
      <c r="D126" s="340"/>
      <c r="E126" s="340"/>
    </row>
    <row r="127" spans="1:5">
      <c r="A127" s="125">
        <v>45774</v>
      </c>
      <c r="B127" s="340"/>
      <c r="C127" s="340"/>
      <c r="D127" s="340"/>
      <c r="E127" s="340"/>
    </row>
    <row r="128" spans="1:5">
      <c r="A128" s="125">
        <v>45775</v>
      </c>
      <c r="B128" s="340"/>
      <c r="C128" s="340"/>
      <c r="D128" s="340"/>
      <c r="E128" s="340"/>
    </row>
    <row r="129" spans="1:5">
      <c r="A129" s="125">
        <v>45776</v>
      </c>
      <c r="B129" s="340"/>
      <c r="C129" s="340"/>
      <c r="D129" s="340"/>
      <c r="E129" s="340"/>
    </row>
    <row r="130" spans="1:5">
      <c r="A130" s="125">
        <v>45777</v>
      </c>
      <c r="B130" s="340"/>
      <c r="C130" s="340"/>
      <c r="D130" s="340"/>
      <c r="E130" s="340"/>
    </row>
    <row r="131" spans="1:5">
      <c r="A131" s="126">
        <v>45778</v>
      </c>
      <c r="B131" s="127"/>
      <c r="C131" s="127"/>
      <c r="D131" s="127"/>
      <c r="E131" s="127"/>
    </row>
    <row r="132" spans="1:5">
      <c r="A132" s="126">
        <v>45779</v>
      </c>
      <c r="B132" s="127"/>
      <c r="C132" s="127"/>
      <c r="D132" s="127"/>
      <c r="E132" s="127"/>
    </row>
    <row r="133" spans="1:5">
      <c r="A133" s="126">
        <v>45780</v>
      </c>
      <c r="B133" s="127"/>
      <c r="C133" s="127"/>
      <c r="D133" s="127"/>
      <c r="E133" s="127"/>
    </row>
    <row r="134" spans="1:5">
      <c r="A134" s="126">
        <v>45781</v>
      </c>
      <c r="B134" s="127"/>
      <c r="C134" s="127"/>
      <c r="D134" s="127"/>
      <c r="E134" s="127"/>
    </row>
    <row r="135" spans="1:5">
      <c r="A135" s="126">
        <v>45782</v>
      </c>
      <c r="B135" s="127"/>
      <c r="C135" s="127"/>
      <c r="D135" s="127"/>
      <c r="E135" s="127"/>
    </row>
    <row r="136" spans="1:5">
      <c r="A136" s="126">
        <v>45783</v>
      </c>
      <c r="B136" s="127"/>
      <c r="C136" s="127"/>
      <c r="D136" s="127"/>
      <c r="E136" s="127"/>
    </row>
    <row r="137" spans="1:5">
      <c r="A137" s="126">
        <v>45784</v>
      </c>
      <c r="B137" s="127"/>
      <c r="C137" s="127"/>
      <c r="D137" s="127"/>
      <c r="E137" s="127"/>
    </row>
    <row r="138" spans="1:5">
      <c r="A138" s="126">
        <v>45785</v>
      </c>
      <c r="B138" s="127"/>
      <c r="C138" s="127"/>
      <c r="D138" s="127"/>
      <c r="E138" s="127"/>
    </row>
    <row r="139" spans="1:5">
      <c r="A139" s="126">
        <v>45786</v>
      </c>
      <c r="B139" s="127"/>
      <c r="C139" s="127"/>
      <c r="D139" s="127"/>
      <c r="E139" s="127"/>
    </row>
    <row r="140" spans="1:5">
      <c r="A140" s="126">
        <v>45787</v>
      </c>
      <c r="B140" s="127"/>
      <c r="C140" s="127"/>
      <c r="D140" s="127"/>
      <c r="E140" s="127"/>
    </row>
    <row r="141" spans="1:5">
      <c r="A141" s="126">
        <v>45788</v>
      </c>
      <c r="B141" s="127"/>
      <c r="C141" s="127"/>
      <c r="D141" s="127"/>
      <c r="E141" s="127"/>
    </row>
    <row r="142" spans="1:5">
      <c r="A142" s="126">
        <v>45789</v>
      </c>
      <c r="B142" s="127"/>
      <c r="C142" s="127"/>
      <c r="D142" s="127"/>
      <c r="E142" s="127"/>
    </row>
    <row r="143" spans="1:5">
      <c r="A143" s="126">
        <v>45790</v>
      </c>
      <c r="B143" s="127"/>
      <c r="C143" s="127"/>
      <c r="D143" s="127"/>
      <c r="E143" s="127"/>
    </row>
    <row r="144" spans="1:5">
      <c r="A144" s="126">
        <v>45791</v>
      </c>
      <c r="B144" s="127"/>
      <c r="C144" s="127"/>
      <c r="D144" s="127"/>
      <c r="E144" s="127"/>
    </row>
    <row r="145" spans="1:5">
      <c r="A145" s="126">
        <v>45792</v>
      </c>
      <c r="B145" s="127"/>
      <c r="C145" s="127"/>
      <c r="D145" s="127"/>
      <c r="E145" s="127"/>
    </row>
    <row r="146" spans="1:5">
      <c r="A146" s="126">
        <v>45793</v>
      </c>
      <c r="B146" s="127"/>
      <c r="C146" s="127"/>
      <c r="D146" s="127"/>
      <c r="E146" s="127"/>
    </row>
    <row r="147" spans="1:5">
      <c r="A147" s="126">
        <v>45794</v>
      </c>
      <c r="B147" s="127"/>
      <c r="C147" s="127"/>
      <c r="D147" s="127"/>
      <c r="E147" s="127"/>
    </row>
    <row r="148" spans="1:5">
      <c r="A148" s="126">
        <v>45795</v>
      </c>
      <c r="B148" s="127"/>
      <c r="C148" s="127"/>
      <c r="D148" s="127"/>
      <c r="E148" s="127"/>
    </row>
    <row r="149" spans="1:5">
      <c r="A149" s="126">
        <v>45796</v>
      </c>
      <c r="B149" s="127"/>
      <c r="C149" s="127"/>
      <c r="D149" s="127"/>
      <c r="E149" s="127"/>
    </row>
    <row r="150" spans="1:5">
      <c r="A150" s="126">
        <v>45797</v>
      </c>
      <c r="B150" s="127"/>
      <c r="C150" s="127"/>
      <c r="D150" s="127"/>
      <c r="E150" s="127"/>
    </row>
    <row r="151" spans="1:5">
      <c r="A151" s="126">
        <v>45798</v>
      </c>
      <c r="B151" s="127"/>
      <c r="C151" s="127"/>
      <c r="D151" s="127"/>
      <c r="E151" s="127"/>
    </row>
    <row r="152" spans="1:5">
      <c r="A152" s="126">
        <v>45799</v>
      </c>
      <c r="B152" s="127"/>
      <c r="C152" s="127"/>
      <c r="D152" s="127"/>
      <c r="E152" s="127"/>
    </row>
    <row r="153" spans="1:5">
      <c r="A153" s="126">
        <v>45800</v>
      </c>
      <c r="B153" s="127"/>
      <c r="C153" s="127"/>
      <c r="D153" s="127"/>
      <c r="E153" s="127"/>
    </row>
    <row r="154" spans="1:5">
      <c r="A154" s="126">
        <v>45801</v>
      </c>
      <c r="B154" s="127"/>
      <c r="C154" s="127"/>
      <c r="D154" s="127"/>
      <c r="E154" s="127"/>
    </row>
    <row r="155" spans="1:5">
      <c r="A155" s="126">
        <v>45802</v>
      </c>
      <c r="B155" s="127"/>
      <c r="C155" s="127"/>
      <c r="D155" s="127"/>
      <c r="E155" s="127"/>
    </row>
    <row r="156" spans="1:5">
      <c r="A156" s="126">
        <v>45803</v>
      </c>
      <c r="B156" s="127"/>
      <c r="C156" s="127"/>
      <c r="D156" s="127"/>
      <c r="E156" s="127"/>
    </row>
    <row r="157" spans="1:5">
      <c r="A157" s="126">
        <v>45804</v>
      </c>
      <c r="B157" s="127"/>
      <c r="C157" s="127"/>
      <c r="D157" s="127"/>
      <c r="E157" s="127"/>
    </row>
    <row r="158" spans="1:5">
      <c r="A158" s="126">
        <v>45805</v>
      </c>
      <c r="B158" s="127"/>
      <c r="C158" s="127"/>
      <c r="D158" s="127"/>
      <c r="E158" s="127"/>
    </row>
    <row r="159" spans="1:5">
      <c r="A159" s="126">
        <v>45806</v>
      </c>
      <c r="B159" s="127"/>
      <c r="C159" s="127"/>
      <c r="D159" s="127"/>
      <c r="E159" s="127"/>
    </row>
    <row r="160" spans="1:5">
      <c r="A160" s="126">
        <v>45807</v>
      </c>
      <c r="B160" s="222"/>
      <c r="C160" s="222"/>
      <c r="D160" s="222"/>
      <c r="E160" s="127"/>
    </row>
    <row r="161" spans="1:5">
      <c r="A161" s="126">
        <v>45808</v>
      </c>
      <c r="B161" s="127"/>
      <c r="C161" s="127"/>
      <c r="D161" s="127"/>
      <c r="E161" s="127"/>
    </row>
    <row r="162" spans="1:5">
      <c r="A162" s="128">
        <v>45809</v>
      </c>
      <c r="B162" s="84"/>
      <c r="C162" s="84"/>
      <c r="D162" s="84"/>
      <c r="E162" s="84"/>
    </row>
    <row r="163" spans="1:5">
      <c r="A163" s="128">
        <v>45810</v>
      </c>
      <c r="B163" s="224"/>
      <c r="C163" s="224"/>
      <c r="D163" s="224"/>
      <c r="E163" s="84"/>
    </row>
    <row r="164" spans="1:5">
      <c r="A164" s="128">
        <v>45811</v>
      </c>
      <c r="B164" s="84"/>
      <c r="C164" s="84"/>
      <c r="D164" s="84"/>
      <c r="E164" s="84"/>
    </row>
    <row r="165" spans="1:5">
      <c r="A165" s="128">
        <v>45812</v>
      </c>
      <c r="B165" s="84"/>
      <c r="C165" s="84"/>
      <c r="D165" s="84"/>
      <c r="E165" s="84"/>
    </row>
    <row r="166" spans="1:5">
      <c r="A166" s="128">
        <v>45813</v>
      </c>
      <c r="B166" s="84"/>
      <c r="C166" s="84"/>
      <c r="D166" s="84"/>
      <c r="E166" s="84"/>
    </row>
    <row r="167" spans="1:5">
      <c r="A167" s="128">
        <v>45814</v>
      </c>
      <c r="B167" s="84"/>
      <c r="C167" s="84"/>
      <c r="D167" s="84"/>
      <c r="E167" s="84"/>
    </row>
    <row r="168" spans="1:5">
      <c r="A168" s="128">
        <v>45815</v>
      </c>
      <c r="B168" s="84"/>
      <c r="C168" s="84"/>
      <c r="D168" s="84"/>
      <c r="E168" s="84"/>
    </row>
    <row r="169" spans="1:5">
      <c r="A169" s="128">
        <v>45816</v>
      </c>
      <c r="B169" s="224"/>
      <c r="C169" s="224"/>
      <c r="D169" s="224"/>
      <c r="E169" s="84"/>
    </row>
    <row r="170" spans="1:5">
      <c r="A170" s="128">
        <v>45817</v>
      </c>
      <c r="B170" s="84"/>
      <c r="C170" s="84"/>
      <c r="D170" s="84"/>
      <c r="E170" s="84"/>
    </row>
    <row r="171" spans="1:5">
      <c r="A171" s="128">
        <v>45818</v>
      </c>
      <c r="B171" s="84"/>
      <c r="C171" s="84"/>
      <c r="D171" s="84"/>
      <c r="E171" s="84"/>
    </row>
    <row r="172" spans="1:5">
      <c r="A172" s="128">
        <v>45819</v>
      </c>
      <c r="B172" s="84"/>
      <c r="C172" s="84"/>
      <c r="D172" s="84"/>
      <c r="E172" s="84"/>
    </row>
    <row r="173" spans="1:5">
      <c r="A173" s="128">
        <v>45820</v>
      </c>
      <c r="B173" s="84"/>
      <c r="C173" s="84"/>
      <c r="D173" s="84"/>
      <c r="E173" s="84"/>
    </row>
    <row r="174" spans="1:5">
      <c r="A174" s="128">
        <v>45821</v>
      </c>
      <c r="B174" s="84"/>
      <c r="C174" s="84"/>
      <c r="D174" s="84"/>
      <c r="E174" s="84"/>
    </row>
    <row r="175" spans="1:5">
      <c r="A175" s="128">
        <v>45822</v>
      </c>
      <c r="B175" s="84"/>
      <c r="C175" s="84"/>
      <c r="D175" s="84"/>
      <c r="E175" s="84"/>
    </row>
    <row r="176" spans="1:5">
      <c r="A176" s="128">
        <v>45823</v>
      </c>
      <c r="B176" s="84"/>
      <c r="C176" s="84"/>
      <c r="D176" s="84"/>
      <c r="E176" s="84"/>
    </row>
    <row r="177" spans="1:5">
      <c r="A177" s="128">
        <v>45824</v>
      </c>
      <c r="B177" s="84"/>
      <c r="C177" s="84"/>
      <c r="D177" s="84"/>
      <c r="E177" s="84"/>
    </row>
    <row r="178" spans="1:5">
      <c r="A178" s="128">
        <v>45825</v>
      </c>
      <c r="B178" s="84"/>
      <c r="C178" s="84"/>
      <c r="D178" s="84"/>
      <c r="E178" s="84"/>
    </row>
    <row r="179" spans="1:5">
      <c r="A179" s="128">
        <v>45826</v>
      </c>
      <c r="B179" s="84"/>
      <c r="C179" s="84"/>
      <c r="D179" s="84"/>
      <c r="E179" s="84"/>
    </row>
    <row r="180" spans="1:5">
      <c r="A180" s="128">
        <v>45827</v>
      </c>
      <c r="B180" s="84"/>
      <c r="C180" s="84"/>
      <c r="D180" s="84"/>
      <c r="E180" s="84"/>
    </row>
    <row r="181" spans="1:5">
      <c r="A181" s="128">
        <v>45828</v>
      </c>
      <c r="B181" s="84"/>
      <c r="C181" s="84"/>
      <c r="D181" s="84"/>
      <c r="E181" s="84"/>
    </row>
    <row r="182" spans="1:5">
      <c r="A182" s="128">
        <v>45829</v>
      </c>
      <c r="B182" s="84"/>
      <c r="C182" s="84"/>
      <c r="D182" s="84"/>
      <c r="E182" s="84"/>
    </row>
    <row r="183" spans="1:5">
      <c r="A183" s="128">
        <v>45830</v>
      </c>
      <c r="B183" s="84"/>
      <c r="C183" s="84"/>
      <c r="D183" s="84"/>
      <c r="E183" s="84"/>
    </row>
    <row r="184" spans="1:5">
      <c r="A184" s="128">
        <v>45831</v>
      </c>
      <c r="B184" s="84"/>
      <c r="C184" s="84"/>
      <c r="D184" s="84"/>
      <c r="E184" s="84"/>
    </row>
    <row r="185" spans="1:5">
      <c r="A185" s="128">
        <v>45832</v>
      </c>
      <c r="B185" s="84"/>
      <c r="C185" s="84"/>
      <c r="D185" s="84"/>
      <c r="E185" s="84"/>
    </row>
    <row r="186" spans="1:5">
      <c r="A186" s="128">
        <v>45833</v>
      </c>
      <c r="B186" s="84"/>
      <c r="C186" s="84"/>
      <c r="D186" s="84"/>
      <c r="E186" s="84"/>
    </row>
    <row r="187" spans="1:5">
      <c r="A187" s="128">
        <v>45834</v>
      </c>
      <c r="B187" s="84"/>
      <c r="C187" s="84"/>
      <c r="D187" s="84"/>
      <c r="E187" s="84"/>
    </row>
    <row r="188" spans="1:5">
      <c r="A188" s="128">
        <v>45835</v>
      </c>
      <c r="B188" s="84"/>
      <c r="C188" s="84"/>
      <c r="D188" s="84"/>
      <c r="E188" s="84"/>
    </row>
    <row r="189" spans="1:5">
      <c r="A189" s="128">
        <v>45836</v>
      </c>
      <c r="B189" s="84"/>
      <c r="C189" s="84"/>
      <c r="D189" s="84"/>
      <c r="E189" s="84"/>
    </row>
    <row r="190" spans="1:5">
      <c r="A190" s="128">
        <v>45837</v>
      </c>
      <c r="B190" s="84"/>
      <c r="C190" s="84"/>
      <c r="D190" s="84"/>
      <c r="E190" s="84"/>
    </row>
    <row r="191" spans="1:5">
      <c r="A191" s="128">
        <v>45838</v>
      </c>
      <c r="B191" s="84"/>
      <c r="C191" s="84"/>
      <c r="D191" s="84"/>
      <c r="E191" s="84"/>
    </row>
    <row r="192" spans="1:5">
      <c r="A192" s="120">
        <v>45839</v>
      </c>
      <c r="B192" s="59"/>
      <c r="C192" s="59"/>
      <c r="D192" s="59"/>
      <c r="E192" s="59"/>
    </row>
    <row r="193" spans="1:5">
      <c r="A193" s="120">
        <v>45840</v>
      </c>
      <c r="B193" s="59"/>
      <c r="C193" s="59"/>
      <c r="D193" s="59"/>
      <c r="E193" s="59"/>
    </row>
    <row r="194" spans="1:5">
      <c r="A194" s="120">
        <v>45841</v>
      </c>
      <c r="B194" s="59"/>
      <c r="C194" s="59"/>
      <c r="D194" s="59"/>
      <c r="E194" s="59"/>
    </row>
    <row r="195" spans="1:5">
      <c r="A195" s="120">
        <v>45842</v>
      </c>
      <c r="B195" s="59"/>
      <c r="C195" s="59"/>
      <c r="D195" s="59"/>
      <c r="E195" s="59"/>
    </row>
    <row r="196" spans="1:5">
      <c r="A196" s="120">
        <v>45843</v>
      </c>
      <c r="B196" s="59"/>
      <c r="C196" s="59"/>
      <c r="D196" s="59"/>
      <c r="E196" s="59"/>
    </row>
    <row r="197" spans="1:5">
      <c r="A197" s="120">
        <v>45844</v>
      </c>
      <c r="B197" s="59"/>
      <c r="C197" s="59"/>
      <c r="D197" s="59"/>
      <c r="E197" s="59"/>
    </row>
    <row r="198" spans="1:5">
      <c r="A198" s="120">
        <v>45845</v>
      </c>
      <c r="B198" s="59"/>
      <c r="C198" s="59"/>
      <c r="D198" s="59"/>
      <c r="E198" s="59"/>
    </row>
    <row r="199" spans="1:5">
      <c r="A199" s="120">
        <v>45846</v>
      </c>
      <c r="B199" s="59"/>
      <c r="C199" s="59"/>
      <c r="D199" s="59"/>
      <c r="E199" s="59"/>
    </row>
    <row r="200" spans="1:5">
      <c r="A200" s="120">
        <v>45847</v>
      </c>
      <c r="B200" s="59"/>
      <c r="C200" s="59"/>
      <c r="D200" s="59"/>
      <c r="E200" s="59"/>
    </row>
    <row r="201" spans="1:5">
      <c r="A201" s="120">
        <v>45848</v>
      </c>
      <c r="B201" s="59"/>
      <c r="C201" s="59"/>
      <c r="D201" s="59"/>
      <c r="E201" s="59"/>
    </row>
    <row r="202" spans="1:5">
      <c r="A202" s="120">
        <v>45849</v>
      </c>
      <c r="B202" s="59"/>
      <c r="C202" s="59"/>
      <c r="D202" s="59"/>
      <c r="E202" s="59"/>
    </row>
    <row r="203" spans="1:5">
      <c r="A203" s="120">
        <v>45850</v>
      </c>
      <c r="B203" s="59"/>
      <c r="C203" s="59"/>
      <c r="D203" s="59"/>
      <c r="E203" s="59"/>
    </row>
    <row r="204" spans="1:5">
      <c r="A204" s="120">
        <v>45851</v>
      </c>
      <c r="B204" s="59"/>
      <c r="C204" s="59"/>
      <c r="D204" s="59"/>
      <c r="E204" s="59"/>
    </row>
    <row r="205" spans="1:5">
      <c r="A205" s="120">
        <v>45852</v>
      </c>
      <c r="B205" s="59"/>
      <c r="C205" s="59"/>
      <c r="D205" s="59"/>
      <c r="E205" s="59"/>
    </row>
    <row r="206" spans="1:5">
      <c r="A206" s="120">
        <v>45853</v>
      </c>
      <c r="B206" s="60"/>
      <c r="C206" s="60"/>
      <c r="D206" s="60"/>
      <c r="E206" s="59"/>
    </row>
    <row r="207" spans="1:5">
      <c r="A207" s="120">
        <v>45854</v>
      </c>
      <c r="B207" s="59"/>
      <c r="C207" s="59"/>
      <c r="D207" s="59"/>
      <c r="E207" s="59"/>
    </row>
    <row r="208" spans="1:5">
      <c r="A208" s="120">
        <v>45855</v>
      </c>
      <c r="B208" s="59"/>
      <c r="C208" s="59"/>
      <c r="D208" s="59"/>
      <c r="E208" s="59"/>
    </row>
    <row r="209" spans="1:5">
      <c r="A209" s="120">
        <v>45856</v>
      </c>
      <c r="B209" s="59"/>
      <c r="C209" s="59"/>
      <c r="D209" s="59"/>
      <c r="E209" s="59"/>
    </row>
    <row r="210" spans="1:5">
      <c r="A210" s="120">
        <v>45857</v>
      </c>
      <c r="B210" s="59"/>
      <c r="C210" s="59"/>
      <c r="D210" s="59"/>
      <c r="E210" s="59"/>
    </row>
    <row r="211" spans="1:5">
      <c r="A211" s="120">
        <v>45858</v>
      </c>
      <c r="B211" s="59"/>
      <c r="C211" s="59"/>
      <c r="D211" s="59"/>
      <c r="E211" s="59"/>
    </row>
    <row r="212" spans="1:5">
      <c r="A212" s="120">
        <v>45859</v>
      </c>
      <c r="B212" s="59"/>
      <c r="C212" s="59"/>
      <c r="D212" s="59"/>
      <c r="E212" s="59"/>
    </row>
    <row r="213" spans="1:5">
      <c r="A213" s="120">
        <v>45860</v>
      </c>
      <c r="B213" s="59"/>
      <c r="C213" s="59"/>
      <c r="D213" s="59"/>
      <c r="E213" s="59"/>
    </row>
    <row r="214" spans="1:5">
      <c r="A214" s="120">
        <v>45861</v>
      </c>
      <c r="B214" s="59"/>
      <c r="C214" s="59"/>
      <c r="D214" s="59"/>
      <c r="E214" s="59"/>
    </row>
    <row r="215" spans="1:5">
      <c r="A215" s="120">
        <v>45862</v>
      </c>
      <c r="B215" s="59"/>
      <c r="C215" s="59"/>
      <c r="D215" s="59"/>
      <c r="E215" s="59"/>
    </row>
    <row r="216" spans="1:5">
      <c r="A216" s="120">
        <v>45863</v>
      </c>
      <c r="B216" s="59"/>
      <c r="C216" s="59"/>
      <c r="D216" s="59"/>
      <c r="E216" s="59"/>
    </row>
    <row r="217" spans="1:5">
      <c r="A217" s="120">
        <v>45864</v>
      </c>
      <c r="B217" s="59"/>
      <c r="C217" s="59"/>
      <c r="D217" s="59"/>
      <c r="E217" s="59"/>
    </row>
    <row r="218" spans="1:5">
      <c r="A218" s="120">
        <v>45865</v>
      </c>
      <c r="B218" s="59"/>
      <c r="C218" s="59"/>
      <c r="D218" s="59"/>
      <c r="E218" s="59"/>
    </row>
    <row r="219" spans="1:5">
      <c r="A219" s="120">
        <v>45866</v>
      </c>
      <c r="B219" s="59"/>
      <c r="C219" s="59"/>
      <c r="D219" s="59"/>
      <c r="E219" s="59"/>
    </row>
    <row r="220" spans="1:5">
      <c r="A220" s="120">
        <v>45867</v>
      </c>
      <c r="B220" s="59"/>
      <c r="C220" s="59"/>
      <c r="D220" s="59"/>
      <c r="E220" s="59"/>
    </row>
    <row r="221" spans="1:5">
      <c r="A221" s="120">
        <v>45868</v>
      </c>
      <c r="B221" s="59"/>
      <c r="C221" s="59"/>
      <c r="D221" s="59"/>
      <c r="E221" s="59"/>
    </row>
    <row r="222" spans="1:5">
      <c r="A222" s="120">
        <v>45869</v>
      </c>
      <c r="B222" s="59"/>
      <c r="C222" s="59"/>
      <c r="D222" s="59"/>
      <c r="E222" s="59"/>
    </row>
    <row r="223" spans="1:5">
      <c r="A223" s="121">
        <v>45870</v>
      </c>
      <c r="B223" s="61"/>
      <c r="C223" s="61"/>
      <c r="D223" s="61"/>
      <c r="E223" s="61"/>
    </row>
    <row r="224" spans="1:5">
      <c r="A224" s="121">
        <v>45871</v>
      </c>
      <c r="B224" s="61"/>
      <c r="C224" s="61"/>
      <c r="D224" s="61"/>
      <c r="E224" s="61"/>
    </row>
    <row r="225" spans="1:5">
      <c r="A225" s="121">
        <v>45872</v>
      </c>
      <c r="B225" s="61"/>
      <c r="C225" s="61"/>
      <c r="D225" s="61"/>
      <c r="E225" s="61"/>
    </row>
    <row r="226" spans="1:5">
      <c r="A226" s="121">
        <v>45873</v>
      </c>
      <c r="B226" s="61"/>
      <c r="C226" s="61"/>
      <c r="D226" s="61"/>
      <c r="E226" s="61"/>
    </row>
    <row r="227" spans="1:5">
      <c r="A227" s="121">
        <v>45874</v>
      </c>
      <c r="B227" s="61"/>
      <c r="C227" s="61"/>
      <c r="D227" s="61"/>
      <c r="E227" s="61"/>
    </row>
    <row r="228" spans="1:5">
      <c r="A228" s="121">
        <v>45875</v>
      </c>
      <c r="B228" s="61"/>
      <c r="C228" s="61"/>
      <c r="D228" s="61"/>
      <c r="E228" s="61"/>
    </row>
    <row r="229" spans="1:5">
      <c r="A229" s="121">
        <v>45876</v>
      </c>
      <c r="B229" s="61"/>
      <c r="C229" s="61"/>
      <c r="D229" s="61"/>
      <c r="E229" s="61"/>
    </row>
    <row r="230" spans="1:5">
      <c r="A230" s="121">
        <v>45877</v>
      </c>
      <c r="B230" s="61"/>
      <c r="C230" s="61"/>
      <c r="D230" s="61"/>
      <c r="E230" s="61"/>
    </row>
    <row r="231" spans="1:5">
      <c r="A231" s="121">
        <v>45878</v>
      </c>
      <c r="B231" s="61"/>
      <c r="C231" s="61"/>
      <c r="D231" s="61"/>
      <c r="E231" s="61"/>
    </row>
    <row r="232" spans="1:5">
      <c r="A232" s="121">
        <v>45879</v>
      </c>
      <c r="B232" s="61"/>
      <c r="C232" s="61"/>
      <c r="D232" s="61"/>
      <c r="E232" s="61"/>
    </row>
    <row r="233" spans="1:5">
      <c r="A233" s="121">
        <v>45880</v>
      </c>
      <c r="B233" s="61"/>
      <c r="C233" s="61"/>
      <c r="D233" s="61"/>
      <c r="E233" s="61"/>
    </row>
    <row r="234" spans="1:5">
      <c r="A234" s="121">
        <v>45881</v>
      </c>
      <c r="B234" s="61"/>
      <c r="C234" s="61"/>
      <c r="D234" s="61"/>
      <c r="E234" s="61"/>
    </row>
    <row r="235" spans="1:5">
      <c r="A235" s="121">
        <v>45882</v>
      </c>
      <c r="B235" s="61"/>
      <c r="C235" s="61"/>
      <c r="D235" s="61"/>
      <c r="E235" s="61"/>
    </row>
    <row r="236" spans="1:5">
      <c r="A236" s="121">
        <v>45883</v>
      </c>
      <c r="B236" s="61"/>
      <c r="C236" s="61"/>
      <c r="D236" s="61"/>
      <c r="E236" s="61"/>
    </row>
    <row r="237" spans="1:5">
      <c r="A237" s="121">
        <v>45884</v>
      </c>
      <c r="B237" s="61"/>
      <c r="C237" s="61"/>
      <c r="D237" s="61"/>
      <c r="E237" s="61"/>
    </row>
    <row r="238" spans="1:5">
      <c r="A238" s="121">
        <v>45885</v>
      </c>
      <c r="B238" s="89"/>
      <c r="C238" s="89"/>
      <c r="D238" s="89"/>
      <c r="E238" s="61"/>
    </row>
    <row r="239" spans="1:5">
      <c r="A239" s="121">
        <v>45886</v>
      </c>
      <c r="B239" s="89"/>
      <c r="C239" s="89"/>
      <c r="D239" s="89"/>
      <c r="E239" s="61"/>
    </row>
    <row r="240" spans="1:5">
      <c r="A240" s="121">
        <v>45887</v>
      </c>
      <c r="B240" s="61"/>
      <c r="C240" s="61"/>
      <c r="D240" s="61"/>
      <c r="E240" s="61"/>
    </row>
    <row r="241" spans="1:5">
      <c r="A241" s="121">
        <v>45888</v>
      </c>
      <c r="B241" s="89"/>
      <c r="C241" s="89"/>
      <c r="D241" s="89"/>
      <c r="E241" s="61"/>
    </row>
    <row r="242" spans="1:5">
      <c r="A242" s="121">
        <v>45889</v>
      </c>
      <c r="B242" s="61"/>
      <c r="C242" s="61"/>
      <c r="D242" s="61"/>
      <c r="E242" s="61"/>
    </row>
    <row r="243" spans="1:5">
      <c r="A243" s="121">
        <v>45890</v>
      </c>
      <c r="B243" s="61"/>
      <c r="C243" s="61"/>
      <c r="D243" s="61"/>
      <c r="E243" s="61"/>
    </row>
    <row r="244" spans="1:5">
      <c r="A244" s="121">
        <v>45891</v>
      </c>
      <c r="B244" s="61"/>
      <c r="C244" s="61"/>
      <c r="D244" s="61"/>
      <c r="E244" s="61"/>
    </row>
    <row r="245" spans="1:5">
      <c r="A245" s="121">
        <v>45892</v>
      </c>
      <c r="B245" s="61"/>
      <c r="C245" s="61"/>
      <c r="D245" s="61"/>
      <c r="E245" s="61"/>
    </row>
    <row r="246" spans="1:5">
      <c r="A246" s="121">
        <v>45893</v>
      </c>
      <c r="B246" s="61"/>
      <c r="C246" s="61"/>
      <c r="D246" s="61"/>
      <c r="E246" s="61"/>
    </row>
    <row r="247" spans="1:5">
      <c r="A247" s="121">
        <v>45894</v>
      </c>
      <c r="B247" s="61"/>
      <c r="C247" s="61"/>
      <c r="D247" s="61"/>
      <c r="E247" s="61"/>
    </row>
    <row r="248" spans="1:5">
      <c r="A248" s="121">
        <v>45895</v>
      </c>
      <c r="B248" s="61"/>
      <c r="C248" s="61"/>
      <c r="D248" s="61"/>
      <c r="E248" s="61"/>
    </row>
    <row r="249" spans="1:5">
      <c r="A249" s="121">
        <v>45896</v>
      </c>
      <c r="B249" s="61"/>
      <c r="C249" s="61"/>
      <c r="D249" s="61"/>
      <c r="E249" s="61"/>
    </row>
    <row r="250" spans="1:5">
      <c r="A250" s="121">
        <v>45897</v>
      </c>
      <c r="B250" s="61"/>
      <c r="C250" s="61"/>
      <c r="D250" s="61"/>
      <c r="E250" s="61"/>
    </row>
    <row r="251" spans="1:5">
      <c r="A251" s="121">
        <v>45898</v>
      </c>
      <c r="B251" s="61"/>
      <c r="C251" s="61"/>
      <c r="D251" s="61"/>
      <c r="E251" s="61"/>
    </row>
    <row r="252" spans="1:5">
      <c r="A252" s="121">
        <v>45899</v>
      </c>
      <c r="B252" s="61"/>
      <c r="C252" s="61"/>
      <c r="D252" s="61"/>
      <c r="E252" s="61"/>
    </row>
    <row r="253" spans="1:5">
      <c r="A253" s="121">
        <v>45900</v>
      </c>
      <c r="B253" s="89"/>
      <c r="C253" s="89"/>
      <c r="D253" s="89"/>
      <c r="E253" s="61"/>
    </row>
    <row r="254" spans="1:5">
      <c r="A254" s="349">
        <v>45901</v>
      </c>
      <c r="B254" s="350"/>
      <c r="C254" s="350"/>
      <c r="D254" s="350"/>
      <c r="E254" s="350"/>
    </row>
    <row r="255" spans="1:5">
      <c r="A255" s="349">
        <v>45902</v>
      </c>
      <c r="B255" s="350"/>
      <c r="C255" s="350"/>
      <c r="D255" s="350"/>
      <c r="E255" s="350"/>
    </row>
    <row r="256" spans="1:5">
      <c r="A256" s="349">
        <v>45903</v>
      </c>
      <c r="B256" s="350"/>
      <c r="C256" s="350"/>
      <c r="D256" s="350"/>
      <c r="E256" s="350"/>
    </row>
    <row r="257" spans="1:5">
      <c r="A257" s="349">
        <v>45904</v>
      </c>
      <c r="B257" s="350"/>
      <c r="C257" s="350"/>
      <c r="D257" s="350"/>
      <c r="E257" s="350"/>
    </row>
    <row r="258" spans="1:5">
      <c r="A258" s="349">
        <v>45905</v>
      </c>
      <c r="B258" s="350"/>
      <c r="C258" s="350"/>
      <c r="D258" s="350"/>
      <c r="E258" s="350"/>
    </row>
    <row r="259" spans="1:5">
      <c r="A259" s="349">
        <v>45906</v>
      </c>
      <c r="B259" s="350"/>
      <c r="C259" s="350"/>
      <c r="D259" s="350"/>
      <c r="E259" s="350"/>
    </row>
    <row r="260" spans="1:5">
      <c r="A260" s="349">
        <v>45907</v>
      </c>
      <c r="B260" s="350"/>
      <c r="C260" s="350"/>
      <c r="D260" s="350"/>
      <c r="E260" s="350"/>
    </row>
    <row r="261" spans="1:5">
      <c r="A261" s="349">
        <v>45908</v>
      </c>
      <c r="B261" s="350"/>
      <c r="C261" s="350"/>
      <c r="D261" s="350"/>
      <c r="E261" s="350"/>
    </row>
    <row r="262" spans="1:5">
      <c r="A262" s="349">
        <v>45909</v>
      </c>
      <c r="B262" s="350"/>
      <c r="C262" s="350"/>
      <c r="D262" s="350"/>
      <c r="E262" s="350"/>
    </row>
    <row r="263" spans="1:5">
      <c r="A263" s="349">
        <v>45910</v>
      </c>
      <c r="B263" s="350"/>
      <c r="C263" s="350"/>
      <c r="D263" s="350"/>
      <c r="E263" s="350"/>
    </row>
    <row r="264" spans="1:5">
      <c r="A264" s="349">
        <v>45911</v>
      </c>
      <c r="B264" s="350"/>
      <c r="C264" s="350"/>
      <c r="D264" s="350"/>
      <c r="E264" s="350"/>
    </row>
    <row r="265" spans="1:5">
      <c r="A265" s="349">
        <v>45912</v>
      </c>
      <c r="B265" s="350"/>
      <c r="C265" s="350"/>
      <c r="D265" s="350"/>
      <c r="E265" s="350"/>
    </row>
    <row r="266" spans="1:5">
      <c r="A266" s="349">
        <v>45913</v>
      </c>
      <c r="B266" s="350"/>
      <c r="C266" s="350"/>
      <c r="D266" s="350"/>
      <c r="E266" s="350"/>
    </row>
    <row r="267" spans="1:5">
      <c r="A267" s="349">
        <v>45914</v>
      </c>
      <c r="B267" s="350"/>
      <c r="C267" s="350"/>
      <c r="D267" s="350"/>
      <c r="E267" s="350"/>
    </row>
    <row r="268" spans="1:5">
      <c r="A268" s="349">
        <v>45915</v>
      </c>
      <c r="B268" s="350"/>
      <c r="C268" s="350"/>
      <c r="D268" s="350"/>
      <c r="E268" s="350"/>
    </row>
    <row r="269" spans="1:5">
      <c r="A269" s="349">
        <v>45916</v>
      </c>
      <c r="B269" s="350"/>
      <c r="C269" s="350"/>
      <c r="D269" s="350"/>
      <c r="E269" s="350"/>
    </row>
    <row r="270" spans="1:5">
      <c r="A270" s="349">
        <v>45917</v>
      </c>
      <c r="B270" s="350"/>
      <c r="C270" s="350"/>
      <c r="D270" s="350"/>
      <c r="E270" s="350"/>
    </row>
    <row r="271" spans="1:5">
      <c r="A271" s="349">
        <v>45918</v>
      </c>
      <c r="B271" s="350"/>
      <c r="C271" s="350"/>
      <c r="D271" s="350"/>
      <c r="E271" s="350"/>
    </row>
    <row r="272" spans="1:5">
      <c r="A272" s="349">
        <v>45919</v>
      </c>
      <c r="B272" s="350"/>
      <c r="C272" s="350"/>
      <c r="D272" s="350"/>
      <c r="E272" s="350"/>
    </row>
    <row r="273" spans="1:5">
      <c r="A273" s="349">
        <v>45920</v>
      </c>
      <c r="B273" s="350"/>
      <c r="C273" s="350"/>
      <c r="D273" s="350"/>
      <c r="E273" s="350"/>
    </row>
    <row r="274" spans="1:5">
      <c r="A274" s="349">
        <v>45921</v>
      </c>
      <c r="B274" s="350"/>
      <c r="C274" s="350"/>
      <c r="D274" s="350"/>
      <c r="E274" s="350"/>
    </row>
    <row r="275" spans="1:5">
      <c r="A275" s="349">
        <v>45922</v>
      </c>
      <c r="B275" s="350"/>
      <c r="C275" s="350"/>
      <c r="D275" s="350"/>
      <c r="E275" s="350"/>
    </row>
    <row r="276" spans="1:5">
      <c r="A276" s="349">
        <v>45923</v>
      </c>
      <c r="B276" s="350"/>
      <c r="C276" s="350"/>
      <c r="D276" s="350"/>
      <c r="E276" s="350"/>
    </row>
    <row r="277" spans="1:5">
      <c r="A277" s="349">
        <v>45924</v>
      </c>
      <c r="B277" s="350"/>
      <c r="C277" s="350"/>
      <c r="D277" s="350"/>
      <c r="E277" s="350"/>
    </row>
    <row r="278" spans="1:5">
      <c r="A278" s="349">
        <v>45925</v>
      </c>
      <c r="B278" s="350"/>
      <c r="C278" s="350"/>
      <c r="D278" s="350"/>
      <c r="E278" s="350"/>
    </row>
    <row r="279" spans="1:5">
      <c r="A279" s="349">
        <v>45926</v>
      </c>
      <c r="B279" s="350"/>
      <c r="C279" s="350"/>
      <c r="D279" s="350"/>
      <c r="E279" s="350"/>
    </row>
    <row r="280" spans="1:5">
      <c r="A280" s="349">
        <v>45927</v>
      </c>
      <c r="B280" s="350"/>
      <c r="C280" s="350"/>
      <c r="D280" s="350"/>
      <c r="E280" s="350"/>
    </row>
    <row r="281" spans="1:5">
      <c r="A281" s="349">
        <v>45928</v>
      </c>
      <c r="B281" s="350"/>
      <c r="C281" s="350"/>
      <c r="D281" s="350"/>
      <c r="E281" s="350"/>
    </row>
    <row r="282" spans="1:5">
      <c r="A282" s="349">
        <v>45929</v>
      </c>
      <c r="B282" s="350"/>
      <c r="C282" s="350"/>
      <c r="D282" s="350"/>
      <c r="E282" s="350"/>
    </row>
    <row r="283" spans="1:5">
      <c r="A283" s="349">
        <v>45930</v>
      </c>
      <c r="B283" s="350"/>
      <c r="C283" s="350"/>
      <c r="D283" s="350"/>
      <c r="E283" s="350"/>
    </row>
    <row r="284" spans="1:5">
      <c r="A284" s="125">
        <v>45931</v>
      </c>
      <c r="B284" s="340"/>
      <c r="C284" s="340"/>
      <c r="D284" s="340"/>
      <c r="E284" s="340"/>
    </row>
    <row r="285" spans="1:5">
      <c r="A285" s="125">
        <v>45932</v>
      </c>
      <c r="B285" s="340"/>
      <c r="C285" s="340"/>
      <c r="D285" s="340"/>
      <c r="E285" s="340"/>
    </row>
    <row r="286" spans="1:5">
      <c r="A286" s="125">
        <v>45933</v>
      </c>
      <c r="B286" s="340"/>
      <c r="C286" s="340"/>
      <c r="D286" s="340"/>
      <c r="E286" s="340"/>
    </row>
    <row r="287" spans="1:5">
      <c r="A287" s="125">
        <v>45934</v>
      </c>
      <c r="B287" s="340"/>
      <c r="C287" s="340"/>
      <c r="D287" s="340"/>
      <c r="E287" s="340"/>
    </row>
    <row r="288" spans="1:5">
      <c r="A288" s="125">
        <v>45935</v>
      </c>
      <c r="B288" s="340"/>
      <c r="C288" s="340"/>
      <c r="D288" s="340"/>
      <c r="E288" s="340"/>
    </row>
    <row r="289" spans="1:5">
      <c r="A289" s="125">
        <v>45936</v>
      </c>
      <c r="B289" s="340"/>
      <c r="C289" s="340"/>
      <c r="D289" s="340"/>
      <c r="E289" s="340"/>
    </row>
    <row r="290" spans="1:5">
      <c r="A290" s="125">
        <v>45937</v>
      </c>
      <c r="B290" s="340"/>
      <c r="C290" s="340"/>
      <c r="D290" s="340"/>
      <c r="E290" s="340"/>
    </row>
    <row r="291" spans="1:5">
      <c r="A291" s="125">
        <v>45938</v>
      </c>
      <c r="B291" s="340"/>
      <c r="C291" s="340"/>
      <c r="D291" s="340"/>
      <c r="E291" s="340"/>
    </row>
    <row r="292" spans="1:5">
      <c r="A292" s="125">
        <v>45939</v>
      </c>
      <c r="B292" s="340"/>
      <c r="C292" s="340"/>
      <c r="D292" s="340"/>
      <c r="E292" s="340"/>
    </row>
    <row r="293" spans="1:5">
      <c r="A293" s="125">
        <v>45940</v>
      </c>
      <c r="B293" s="340"/>
      <c r="C293" s="340"/>
      <c r="D293" s="340"/>
      <c r="E293" s="340"/>
    </row>
    <row r="294" spans="1:5">
      <c r="A294" s="125">
        <v>45941</v>
      </c>
      <c r="B294" s="340"/>
      <c r="C294" s="340"/>
      <c r="D294" s="340"/>
      <c r="E294" s="340"/>
    </row>
    <row r="295" spans="1:5">
      <c r="A295" s="125">
        <v>45942</v>
      </c>
      <c r="B295" s="340"/>
      <c r="C295" s="340"/>
      <c r="D295" s="340"/>
      <c r="E295" s="340"/>
    </row>
    <row r="296" spans="1:5">
      <c r="A296" s="125">
        <v>45943</v>
      </c>
      <c r="B296" s="340"/>
      <c r="C296" s="340"/>
      <c r="D296" s="340"/>
      <c r="E296" s="340"/>
    </row>
    <row r="297" spans="1:5">
      <c r="A297" s="125">
        <v>45944</v>
      </c>
      <c r="B297" s="340"/>
      <c r="C297" s="340"/>
      <c r="D297" s="340"/>
      <c r="E297" s="340"/>
    </row>
    <row r="298" spans="1:5">
      <c r="A298" s="125">
        <v>45945</v>
      </c>
      <c r="B298" s="340"/>
      <c r="C298" s="340"/>
      <c r="D298" s="340"/>
      <c r="E298" s="340"/>
    </row>
    <row r="299" spans="1:5">
      <c r="A299" s="125">
        <v>45946</v>
      </c>
      <c r="B299" s="340"/>
      <c r="C299" s="340"/>
      <c r="D299" s="340"/>
      <c r="E299" s="340"/>
    </row>
    <row r="300" spans="1:5">
      <c r="A300" s="125">
        <v>45947</v>
      </c>
      <c r="B300" s="340"/>
      <c r="C300" s="340"/>
      <c r="D300" s="340"/>
      <c r="E300" s="340"/>
    </row>
    <row r="301" spans="1:5">
      <c r="A301" s="125">
        <v>45948</v>
      </c>
      <c r="B301" s="340"/>
      <c r="C301" s="340"/>
      <c r="D301" s="340"/>
      <c r="E301" s="340"/>
    </row>
    <row r="302" spans="1:5">
      <c r="A302" s="125">
        <v>45949</v>
      </c>
      <c r="B302" s="340"/>
      <c r="C302" s="340"/>
      <c r="D302" s="340"/>
      <c r="E302" s="340"/>
    </row>
    <row r="303" spans="1:5">
      <c r="A303" s="125">
        <v>45950</v>
      </c>
      <c r="B303" s="340"/>
      <c r="C303" s="340"/>
      <c r="D303" s="340"/>
      <c r="E303" s="340"/>
    </row>
    <row r="304" spans="1:5">
      <c r="A304" s="125">
        <v>45951</v>
      </c>
      <c r="B304" s="340"/>
      <c r="C304" s="340"/>
      <c r="D304" s="340"/>
      <c r="E304" s="340"/>
    </row>
    <row r="305" spans="1:5">
      <c r="A305" s="125">
        <v>45952</v>
      </c>
      <c r="B305" s="340"/>
      <c r="C305" s="340"/>
      <c r="D305" s="340"/>
      <c r="E305" s="340"/>
    </row>
    <row r="306" spans="1:5">
      <c r="A306" s="125">
        <v>45953</v>
      </c>
      <c r="B306" s="340"/>
      <c r="C306" s="340"/>
      <c r="D306" s="340"/>
      <c r="E306" s="340"/>
    </row>
    <row r="307" spans="1:5">
      <c r="A307" s="125">
        <v>45954</v>
      </c>
      <c r="B307" s="340"/>
      <c r="C307" s="340"/>
      <c r="D307" s="340"/>
      <c r="E307" s="340"/>
    </row>
    <row r="308" spans="1:5">
      <c r="A308" s="125">
        <v>45955</v>
      </c>
      <c r="B308" s="340"/>
      <c r="C308" s="340"/>
      <c r="D308" s="340"/>
      <c r="E308" s="340"/>
    </row>
    <row r="309" spans="1:5">
      <c r="A309" s="125">
        <v>45956</v>
      </c>
      <c r="B309" s="340"/>
      <c r="C309" s="340"/>
      <c r="D309" s="340"/>
      <c r="E309" s="340"/>
    </row>
    <row r="310" spans="1:5">
      <c r="A310" s="125">
        <v>45957</v>
      </c>
      <c r="B310" s="340"/>
      <c r="C310" s="340"/>
      <c r="D310" s="340"/>
      <c r="E310" s="340"/>
    </row>
    <row r="311" spans="1:5">
      <c r="A311" s="125">
        <v>45958</v>
      </c>
      <c r="B311" s="340"/>
      <c r="C311" s="340"/>
      <c r="D311" s="340"/>
      <c r="E311" s="340"/>
    </row>
    <row r="312" spans="1:5">
      <c r="A312" s="125">
        <v>45959</v>
      </c>
      <c r="B312" s="340"/>
      <c r="C312" s="340"/>
      <c r="D312" s="340"/>
      <c r="E312" s="340"/>
    </row>
    <row r="313" spans="1:5">
      <c r="A313" s="125">
        <v>45960</v>
      </c>
      <c r="B313" s="340"/>
      <c r="C313" s="340"/>
      <c r="D313" s="340"/>
      <c r="E313" s="340"/>
    </row>
    <row r="314" spans="1:5">
      <c r="A314" s="125">
        <v>45961</v>
      </c>
      <c r="B314" s="340"/>
      <c r="C314" s="340"/>
      <c r="D314" s="340"/>
      <c r="E314" s="340"/>
    </row>
    <row r="315" spans="1:5">
      <c r="A315" s="126">
        <v>45962</v>
      </c>
      <c r="B315" s="127"/>
      <c r="C315" s="127"/>
      <c r="D315" s="127"/>
      <c r="E315" s="127"/>
    </row>
    <row r="316" spans="1:5">
      <c r="A316" s="126">
        <v>45963</v>
      </c>
      <c r="B316" s="127"/>
      <c r="C316" s="127"/>
      <c r="D316" s="127"/>
      <c r="E316" s="127"/>
    </row>
    <row r="317" spans="1:5">
      <c r="A317" s="126">
        <v>45964</v>
      </c>
      <c r="B317" s="127"/>
      <c r="C317" s="127"/>
      <c r="D317" s="127"/>
      <c r="E317" s="127"/>
    </row>
    <row r="318" spans="1:5">
      <c r="A318" s="126">
        <v>45965</v>
      </c>
      <c r="B318" s="127"/>
      <c r="C318" s="127"/>
      <c r="D318" s="127"/>
      <c r="E318" s="127"/>
    </row>
    <row r="319" spans="1:5">
      <c r="A319" s="126">
        <v>45966</v>
      </c>
      <c r="B319" s="127"/>
      <c r="C319" s="127"/>
      <c r="D319" s="127"/>
      <c r="E319" s="127"/>
    </row>
    <row r="320" spans="1:5">
      <c r="A320" s="126">
        <v>45967</v>
      </c>
      <c r="B320" s="127"/>
      <c r="C320" s="127"/>
      <c r="D320" s="127"/>
      <c r="E320" s="127"/>
    </row>
    <row r="321" spans="1:5">
      <c r="A321" s="126">
        <v>45968</v>
      </c>
      <c r="B321" s="127"/>
      <c r="C321" s="127"/>
      <c r="D321" s="127"/>
      <c r="E321" s="127"/>
    </row>
    <row r="322" spans="1:5">
      <c r="A322" s="126">
        <v>45969</v>
      </c>
      <c r="B322" s="127"/>
      <c r="C322" s="127"/>
      <c r="D322" s="127"/>
      <c r="E322" s="127"/>
    </row>
    <row r="323" spans="1:5">
      <c r="A323" s="126">
        <v>45970</v>
      </c>
      <c r="B323" s="127"/>
      <c r="C323" s="127"/>
      <c r="D323" s="127"/>
      <c r="E323" s="127"/>
    </row>
    <row r="324" spans="1:5">
      <c r="A324" s="126">
        <v>45971</v>
      </c>
      <c r="B324" s="127"/>
      <c r="C324" s="127"/>
      <c r="D324" s="127"/>
      <c r="E324" s="127"/>
    </row>
    <row r="325" spans="1:5">
      <c r="A325" s="126">
        <v>45972</v>
      </c>
      <c r="B325" s="127"/>
      <c r="C325" s="127"/>
      <c r="D325" s="127"/>
      <c r="E325" s="127"/>
    </row>
    <row r="326" spans="1:5">
      <c r="A326" s="126">
        <v>45973</v>
      </c>
      <c r="B326" s="127"/>
      <c r="C326" s="127"/>
      <c r="D326" s="127"/>
      <c r="E326" s="127"/>
    </row>
    <row r="327" spans="1:5">
      <c r="A327" s="126">
        <v>45974</v>
      </c>
      <c r="B327" s="127"/>
      <c r="C327" s="127"/>
      <c r="D327" s="127"/>
      <c r="E327" s="127"/>
    </row>
    <row r="328" spans="1:5">
      <c r="A328" s="126">
        <v>45975</v>
      </c>
      <c r="B328" s="127"/>
      <c r="C328" s="127"/>
      <c r="D328" s="127"/>
      <c r="E328" s="127"/>
    </row>
    <row r="329" spans="1:5">
      <c r="A329" s="126">
        <v>45976</v>
      </c>
      <c r="B329" s="127"/>
      <c r="C329" s="127"/>
      <c r="D329" s="127"/>
      <c r="E329" s="127"/>
    </row>
    <row r="330" spans="1:5">
      <c r="A330" s="126">
        <v>45977</v>
      </c>
      <c r="B330" s="127"/>
      <c r="C330" s="127"/>
      <c r="D330" s="127"/>
      <c r="E330" s="127"/>
    </row>
    <row r="331" spans="1:5">
      <c r="A331" s="126">
        <v>45978</v>
      </c>
      <c r="B331" s="127"/>
      <c r="C331" s="127"/>
      <c r="D331" s="127"/>
      <c r="E331" s="127"/>
    </row>
    <row r="332" spans="1:5">
      <c r="A332" s="126">
        <v>45979</v>
      </c>
      <c r="B332" s="127"/>
      <c r="C332" s="127"/>
      <c r="D332" s="127"/>
      <c r="E332" s="127"/>
    </row>
    <row r="333" spans="1:5">
      <c r="A333" s="126">
        <v>45980</v>
      </c>
      <c r="B333" s="127"/>
      <c r="C333" s="127"/>
      <c r="D333" s="127"/>
      <c r="E333" s="127"/>
    </row>
    <row r="334" spans="1:5">
      <c r="A334" s="126">
        <v>45981</v>
      </c>
      <c r="B334" s="127"/>
      <c r="C334" s="127"/>
      <c r="D334" s="127"/>
      <c r="E334" s="127"/>
    </row>
    <row r="335" spans="1:5">
      <c r="A335" s="126">
        <v>45982</v>
      </c>
      <c r="B335" s="127"/>
      <c r="C335" s="127"/>
      <c r="D335" s="127"/>
      <c r="E335" s="127"/>
    </row>
    <row r="336" spans="1:5">
      <c r="A336" s="126">
        <v>45983</v>
      </c>
      <c r="B336" s="127"/>
      <c r="C336" s="127"/>
      <c r="D336" s="127"/>
      <c r="E336" s="127"/>
    </row>
    <row r="337" spans="1:5">
      <c r="A337" s="126">
        <v>45984</v>
      </c>
      <c r="B337" s="127"/>
      <c r="C337" s="127"/>
      <c r="D337" s="127"/>
      <c r="E337" s="127"/>
    </row>
    <row r="338" spans="1:5">
      <c r="A338" s="126">
        <v>45985</v>
      </c>
      <c r="B338" s="127"/>
      <c r="C338" s="127"/>
      <c r="D338" s="127"/>
      <c r="E338" s="127"/>
    </row>
    <row r="339" spans="1:5">
      <c r="A339" s="126">
        <v>45986</v>
      </c>
      <c r="B339" s="127"/>
      <c r="C339" s="127"/>
      <c r="D339" s="127"/>
      <c r="E339" s="127"/>
    </row>
    <row r="340" spans="1:5">
      <c r="A340" s="126">
        <v>45987</v>
      </c>
      <c r="B340" s="127"/>
      <c r="C340" s="127"/>
      <c r="D340" s="127"/>
      <c r="E340" s="127"/>
    </row>
    <row r="341" spans="1:5">
      <c r="A341" s="126">
        <v>45988</v>
      </c>
      <c r="B341" s="127"/>
      <c r="C341" s="127"/>
      <c r="D341" s="127"/>
      <c r="E341" s="127"/>
    </row>
    <row r="342" spans="1:5">
      <c r="A342" s="126">
        <v>45989</v>
      </c>
      <c r="B342" s="127"/>
      <c r="C342" s="127"/>
      <c r="D342" s="127"/>
      <c r="E342" s="127"/>
    </row>
    <row r="343" spans="1:5">
      <c r="A343" s="126">
        <v>45990</v>
      </c>
      <c r="B343" s="127"/>
      <c r="C343" s="127"/>
      <c r="D343" s="127"/>
      <c r="E343" s="127"/>
    </row>
    <row r="344" spans="1:5">
      <c r="A344" s="126">
        <v>45991</v>
      </c>
      <c r="B344" s="127"/>
      <c r="C344" s="127"/>
      <c r="D344" s="127"/>
      <c r="E344" s="127"/>
    </row>
    <row r="345" spans="1:5">
      <c r="A345" s="128">
        <v>45992</v>
      </c>
      <c r="B345" s="84"/>
      <c r="C345" s="84"/>
      <c r="D345" s="84"/>
      <c r="E345" s="84"/>
    </row>
    <row r="346" spans="1:5">
      <c r="A346" s="128">
        <v>45993</v>
      </c>
      <c r="B346" s="84"/>
      <c r="C346" s="84"/>
      <c r="D346" s="84"/>
      <c r="E346" s="84"/>
    </row>
    <row r="347" spans="1:5">
      <c r="A347" s="128">
        <v>45994</v>
      </c>
      <c r="B347" s="84"/>
      <c r="C347" s="84"/>
      <c r="D347" s="84"/>
      <c r="E347" s="84"/>
    </row>
    <row r="348" spans="1:5">
      <c r="A348" s="128">
        <v>45995</v>
      </c>
      <c r="B348" s="84"/>
      <c r="C348" s="84"/>
      <c r="D348" s="84"/>
      <c r="E348" s="84"/>
    </row>
    <row r="349" spans="1:5">
      <c r="A349" s="128">
        <v>45996</v>
      </c>
      <c r="B349" s="84"/>
      <c r="C349" s="84"/>
      <c r="D349" s="84"/>
      <c r="E349" s="84"/>
    </row>
    <row r="350" spans="1:5">
      <c r="A350" s="128">
        <v>45997</v>
      </c>
      <c r="B350" s="84"/>
      <c r="C350" s="84"/>
      <c r="D350" s="84"/>
      <c r="E350" s="84"/>
    </row>
    <row r="351" spans="1:5">
      <c r="A351" s="128">
        <v>45998</v>
      </c>
      <c r="B351" s="84"/>
      <c r="C351" s="84"/>
      <c r="D351" s="84"/>
      <c r="E351" s="84"/>
    </row>
    <row r="352" spans="1:5">
      <c r="A352" s="128">
        <v>45999</v>
      </c>
      <c r="B352" s="84"/>
      <c r="C352" s="84"/>
      <c r="D352" s="84"/>
      <c r="E352" s="84"/>
    </row>
    <row r="353" spans="1:5">
      <c r="A353" s="128">
        <v>46000</v>
      </c>
      <c r="B353" s="84"/>
      <c r="C353" s="84"/>
      <c r="D353" s="84"/>
      <c r="E353" s="84"/>
    </row>
    <row r="354" spans="1:5">
      <c r="A354" s="128">
        <v>46001</v>
      </c>
      <c r="B354" s="84"/>
      <c r="C354" s="84"/>
      <c r="D354" s="84"/>
      <c r="E354" s="84"/>
    </row>
    <row r="355" spans="1:5">
      <c r="A355" s="128">
        <v>46002</v>
      </c>
      <c r="B355" s="84"/>
      <c r="C355" s="84"/>
      <c r="D355" s="84"/>
      <c r="E355" s="84"/>
    </row>
    <row r="356" spans="1:5">
      <c r="A356" s="128">
        <v>46003</v>
      </c>
      <c r="B356" s="84"/>
      <c r="C356" s="84"/>
      <c r="D356" s="84"/>
      <c r="E356" s="84"/>
    </row>
    <row r="357" spans="1:5">
      <c r="A357" s="128">
        <v>46004</v>
      </c>
      <c r="B357" s="84"/>
      <c r="C357" s="84"/>
      <c r="D357" s="84"/>
      <c r="E357" s="84"/>
    </row>
    <row r="358" spans="1:5">
      <c r="A358" s="128">
        <v>46005</v>
      </c>
      <c r="B358" s="84"/>
      <c r="C358" s="84"/>
      <c r="D358" s="84"/>
      <c r="E358" s="84"/>
    </row>
    <row r="359" spans="1:5">
      <c r="A359" s="128">
        <v>46006</v>
      </c>
      <c r="B359" s="84"/>
      <c r="C359" s="84"/>
      <c r="D359" s="84"/>
      <c r="E359" s="84"/>
    </row>
    <row r="360" spans="1:5">
      <c r="A360" s="128">
        <v>46007</v>
      </c>
      <c r="B360" s="84"/>
      <c r="C360" s="84"/>
      <c r="D360" s="84"/>
      <c r="E360" s="84"/>
    </row>
    <row r="361" spans="1:5">
      <c r="A361" s="128">
        <v>46008</v>
      </c>
      <c r="B361" s="84"/>
      <c r="C361" s="84"/>
      <c r="D361" s="84"/>
      <c r="E361" s="84"/>
    </row>
    <row r="362" spans="1:5">
      <c r="A362" s="128">
        <v>46009</v>
      </c>
      <c r="B362" s="84"/>
      <c r="C362" s="84"/>
      <c r="D362" s="84"/>
      <c r="E362" s="84"/>
    </row>
    <row r="363" spans="1:5">
      <c r="A363" s="128">
        <v>46010</v>
      </c>
      <c r="B363" s="84"/>
      <c r="C363" s="84"/>
      <c r="D363" s="84"/>
      <c r="E363" s="84"/>
    </row>
    <row r="364" spans="1:5">
      <c r="A364" s="128">
        <v>46011</v>
      </c>
      <c r="B364" s="84"/>
      <c r="C364" s="84"/>
      <c r="D364" s="84"/>
      <c r="E364" s="84"/>
    </row>
    <row r="365" spans="1:5">
      <c r="A365" s="128">
        <v>46012</v>
      </c>
      <c r="B365" s="84"/>
      <c r="C365" s="84"/>
      <c r="D365" s="84"/>
      <c r="E365" s="84"/>
    </row>
    <row r="366" spans="1:5">
      <c r="A366" s="128">
        <v>46013</v>
      </c>
      <c r="B366" s="84"/>
      <c r="C366" s="84"/>
      <c r="D366" s="84"/>
      <c r="E366" s="84"/>
    </row>
    <row r="367" spans="1:5">
      <c r="A367" s="128">
        <v>46014</v>
      </c>
      <c r="B367" s="84"/>
      <c r="C367" s="84"/>
      <c r="D367" s="84"/>
      <c r="E367" s="84"/>
    </row>
    <row r="368" spans="1:5">
      <c r="A368" s="128">
        <v>46015</v>
      </c>
      <c r="B368" s="84"/>
      <c r="C368" s="84"/>
      <c r="D368" s="84"/>
      <c r="E368" s="84"/>
    </row>
    <row r="369" spans="1:5">
      <c r="A369" s="128">
        <v>46016</v>
      </c>
      <c r="B369" s="84"/>
      <c r="C369" s="84"/>
      <c r="D369" s="84"/>
      <c r="E369" s="84"/>
    </row>
    <row r="370" spans="1:5">
      <c r="A370" s="128">
        <v>46017</v>
      </c>
      <c r="B370" s="84"/>
      <c r="C370" s="84"/>
      <c r="D370" s="84"/>
      <c r="E370" s="84"/>
    </row>
    <row r="371" spans="1:5">
      <c r="A371" s="128">
        <v>46018</v>
      </c>
      <c r="B371" s="84"/>
      <c r="C371" s="84"/>
      <c r="D371" s="84"/>
      <c r="E371" s="84"/>
    </row>
    <row r="372" spans="1:5">
      <c r="A372" s="128">
        <v>46019</v>
      </c>
      <c r="B372" s="84"/>
      <c r="C372" s="84"/>
      <c r="D372" s="84"/>
      <c r="E372" s="84"/>
    </row>
    <row r="373" spans="1:5">
      <c r="A373" s="128">
        <v>46020</v>
      </c>
      <c r="B373" s="84"/>
      <c r="C373" s="84"/>
      <c r="D373" s="84"/>
      <c r="E373" s="84"/>
    </row>
    <row r="374" spans="1:5">
      <c r="A374" s="128">
        <v>46021</v>
      </c>
      <c r="B374" s="84"/>
      <c r="C374" s="84"/>
      <c r="D374" s="84"/>
      <c r="E374" s="84"/>
    </row>
    <row r="375" spans="1:5">
      <c r="A375" s="128">
        <v>46022</v>
      </c>
      <c r="B375" s="84"/>
      <c r="C375" s="84"/>
      <c r="D375" s="84"/>
      <c r="E375" s="84"/>
    </row>
  </sheetData>
  <mergeCells count="4">
    <mergeCell ref="A1:D1"/>
    <mergeCell ref="E1:H1"/>
    <mergeCell ref="E2:H3"/>
    <mergeCell ref="E4:H5"/>
  </mergeCells>
  <conditionalFormatting sqref="E1:H1">
    <cfRule type="dataBar" priority="1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{BBDD5D12-2CCA-4545-A58F-5FE36B2D25FB}</x14:id>
        </ext>
      </extLst>
    </cfRule>
  </conditionalFormatting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{CD060659-CDAB-48F2-B04F-7BCFC529FA34}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{69C95CB2-7969-47B0-80B9-13261FF8919C}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{8D08BF90-0814-4C50-A118-669728ADBFA9}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{301EED62-1972-404D-BFEB-31D0C607D6A6}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{71F4687C-A706-4AE1-9F3C-18FD25B575F9}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{EC4FBDA6-B48C-4C6A-A548-6E6CDFDB075E}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{7F142928-3A22-4DFE-9DE6-AB34EA6B668E}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{9893C566-EC1F-486C-BF21-A312880C82AD}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{4BC39D16-A02E-43AD-9246-7A2B77B2BE37}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{6F9AECCD-F1B9-4C30-B1BE-11DDBB14093A}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{F33DFAEB-8DFD-4B63-843F-F692358DD959}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{ABD55ED9-BA37-49CD-84DF-8E1D697C6052}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DD5D12-2CCA-4545-A58F-5FE36B2D25F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E1:H1</xm:sqref>
        </x14:conditionalFormatting>
        <x14:conditionalFormatting xmlns:xm="http://schemas.microsoft.com/office/excel/2006/main">
          <x14:cfRule type="dataBar" id="{CD060659-CDAB-48F2-B04F-7BCFC529FA3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69C95CB2-7969-47B0-80B9-13261FF891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8D08BF90-0814-4C50-A118-669728ADBFA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301EED62-1972-404D-BFEB-31D0C607D6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71F4687C-A706-4AE1-9F3C-18FD25B575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EC4FBDA6-B48C-4C6A-A548-6E6CDFDB075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7F142928-3A22-4DFE-9DE6-AB34EA6B668E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9893C566-EC1F-486C-BF21-A312880C82A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BC39D16-A02E-43AD-9246-7A2B77B2BE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6F9AECCD-F1B9-4C30-B1BE-11DDBB14093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F33DFAEB-8DFD-4B63-843F-F692358DD9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ABD55ED9-BA37-49CD-84DF-8E1D697C605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9B9C-8127-4292-88C9-442F9E580F03}">
  <dimension ref="A1:O376"/>
  <sheetViews>
    <sheetView zoomScaleNormal="100" workbookViewId="0">
      <pane ySplit="10" topLeftCell="A26" activePane="bottomLeft" state="frozen"/>
      <selection pane="bottomLeft" activeCell="B37" sqref="B37:E37"/>
    </sheetView>
  </sheetViews>
  <sheetFormatPr defaultRowHeight="15"/>
  <cols>
    <col min="1" max="1" width="30.5703125" style="7" customWidth="1"/>
    <col min="2" max="2" width="23.140625" style="7" customWidth="1"/>
    <col min="3" max="3" width="11.140625" style="7" customWidth="1"/>
    <col min="4" max="4" width="17.5703125" style="7" customWidth="1"/>
    <col min="5" max="5" width="15.140625" style="7" customWidth="1"/>
    <col min="6" max="6" width="15.28515625" bestFit="1" customWidth="1"/>
    <col min="12" max="12" width="15.28515625" customWidth="1"/>
    <col min="13" max="13" width="15.140625" customWidth="1"/>
    <col min="14" max="14" width="14.85546875" customWidth="1"/>
    <col min="15" max="15" width="21" customWidth="1"/>
  </cols>
  <sheetData>
    <row r="1" spans="1:15" ht="42" customHeight="1" thickBot="1">
      <c r="A1" s="352" t="s">
        <v>395</v>
      </c>
      <c r="B1" s="514">
        <f>D5</f>
        <v>0</v>
      </c>
      <c r="C1" s="514"/>
      <c r="D1" s="515"/>
      <c r="F1" s="226" t="s">
        <v>400</v>
      </c>
      <c r="G1" s="9"/>
      <c r="H1" s="9"/>
      <c r="I1" s="9"/>
      <c r="J1" s="9"/>
      <c r="K1" s="9"/>
      <c r="L1" s="9"/>
      <c r="M1" s="9"/>
      <c r="N1" s="9"/>
      <c r="O1" s="9"/>
    </row>
    <row r="2" spans="1:15" ht="23.25">
      <c r="A2" s="54" t="s">
        <v>92</v>
      </c>
      <c r="B2" s="55" t="s">
        <v>30</v>
      </c>
      <c r="C2" s="54" t="s">
        <v>92</v>
      </c>
      <c r="D2" s="55" t="s">
        <v>30</v>
      </c>
      <c r="F2" s="225" t="s">
        <v>396</v>
      </c>
      <c r="G2" s="9"/>
      <c r="H2" s="9"/>
      <c r="I2" s="9"/>
      <c r="J2" s="9"/>
      <c r="K2" s="9"/>
      <c r="L2" s="9"/>
      <c r="M2" s="9"/>
      <c r="N2" s="9"/>
      <c r="O2" s="9"/>
    </row>
    <row r="3" spans="1:15" ht="23.25">
      <c r="A3" s="56">
        <v>45658</v>
      </c>
      <c r="B3" s="52">
        <f>SUM(C11:C41)/(30*31)</f>
        <v>0.84946236559139787</v>
      </c>
      <c r="C3" s="56">
        <v>45839</v>
      </c>
      <c r="D3" s="52">
        <f>SUM(C193:C223)/(30*31)</f>
        <v>0</v>
      </c>
      <c r="F3" s="225" t="s">
        <v>397</v>
      </c>
      <c r="G3" s="9"/>
      <c r="H3" s="9"/>
      <c r="I3" s="9"/>
      <c r="J3" s="9"/>
      <c r="K3" s="9"/>
      <c r="L3" s="9"/>
      <c r="M3" s="9"/>
      <c r="N3" s="9"/>
      <c r="O3" s="9"/>
    </row>
    <row r="4" spans="1:15" ht="23.25">
      <c r="A4" s="57">
        <v>45689</v>
      </c>
      <c r="B4" s="52">
        <f>SUM(C42:C70)/(30*29)</f>
        <v>0</v>
      </c>
      <c r="C4" s="57">
        <v>45870</v>
      </c>
      <c r="D4" s="52">
        <f>SUM(C224:C254)/(30*31)</f>
        <v>0</v>
      </c>
      <c r="F4" s="225" t="s">
        <v>398</v>
      </c>
      <c r="G4" s="9"/>
      <c r="H4" s="9"/>
      <c r="I4" s="9"/>
      <c r="J4" s="9"/>
      <c r="K4" s="9"/>
      <c r="L4" s="9"/>
      <c r="M4" s="9"/>
      <c r="N4" s="9"/>
      <c r="O4" s="9"/>
    </row>
    <row r="5" spans="1:15" ht="23.25">
      <c r="A5" s="58">
        <v>45717</v>
      </c>
      <c r="B5" s="52">
        <f>SUM(C71:C101)/(30*31)</f>
        <v>0</v>
      </c>
      <c r="C5" s="58">
        <v>45901</v>
      </c>
      <c r="D5" s="52">
        <f>SUM(C255:C284)/(30*30)</f>
        <v>0</v>
      </c>
      <c r="F5" s="225" t="s">
        <v>399</v>
      </c>
      <c r="G5" s="9"/>
      <c r="H5" s="9"/>
      <c r="I5" s="9"/>
      <c r="J5" s="9"/>
      <c r="K5" s="9"/>
      <c r="L5" s="9"/>
      <c r="M5" s="9"/>
      <c r="N5" s="9"/>
      <c r="O5" s="9"/>
    </row>
    <row r="6" spans="1:15" ht="23.25">
      <c r="A6" s="80">
        <v>45748</v>
      </c>
      <c r="B6" s="52">
        <f>SUM(C102:C131)/(30*30)</f>
        <v>0</v>
      </c>
      <c r="C6" s="62">
        <v>45931</v>
      </c>
      <c r="D6" s="52">
        <f>SUM(C285:C315)/(30*31)</f>
        <v>0</v>
      </c>
      <c r="F6" s="225" t="s">
        <v>401</v>
      </c>
      <c r="G6" s="9"/>
      <c r="H6" s="9"/>
      <c r="I6" s="9"/>
      <c r="J6" s="9"/>
      <c r="K6" s="9"/>
      <c r="L6" s="9"/>
      <c r="M6" s="9"/>
      <c r="N6" s="9"/>
      <c r="O6" s="9"/>
    </row>
    <row r="7" spans="1:15">
      <c r="A7" s="78">
        <v>45778</v>
      </c>
      <c r="B7" s="52">
        <f>SUM(C132:C162)/(30*31)</f>
        <v>0</v>
      </c>
      <c r="C7" s="78">
        <v>45962</v>
      </c>
      <c r="D7" s="52">
        <f>SUM(C316:C345)/(30*30)</f>
        <v>0</v>
      </c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>
      <c r="A8" s="79">
        <v>45809</v>
      </c>
      <c r="B8" s="52">
        <f>SUM(C163:C192)/(30*30)</f>
        <v>0</v>
      </c>
      <c r="C8" s="79">
        <v>45992</v>
      </c>
      <c r="D8" s="52">
        <f>SUM(C346:C376)/(30*31)</f>
        <v>0</v>
      </c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5.75" thickBot="1">
      <c r="A9"/>
      <c r="B9"/>
      <c r="C9"/>
      <c r="D9"/>
      <c r="E9"/>
    </row>
    <row r="10" spans="1:15" ht="15.75" thickBot="1">
      <c r="A10" s="82" t="s">
        <v>60</v>
      </c>
      <c r="B10" s="81" t="s">
        <v>107</v>
      </c>
      <c r="C10" s="82" t="s">
        <v>108</v>
      </c>
      <c r="D10" s="82" t="s">
        <v>109</v>
      </c>
      <c r="E10" s="83" t="s">
        <v>66</v>
      </c>
    </row>
    <row r="11" spans="1:15">
      <c r="A11" s="120">
        <v>45658</v>
      </c>
      <c r="B11" s="59" t="s">
        <v>114</v>
      </c>
      <c r="C11" s="132">
        <v>30</v>
      </c>
      <c r="D11" s="132" t="s">
        <v>110</v>
      </c>
      <c r="E11" s="132" t="s">
        <v>67</v>
      </c>
    </row>
    <row r="12" spans="1:15">
      <c r="A12" s="120">
        <v>45659</v>
      </c>
      <c r="B12" s="59" t="s">
        <v>114</v>
      </c>
      <c r="C12" s="132">
        <v>30</v>
      </c>
      <c r="D12" s="132" t="s">
        <v>110</v>
      </c>
      <c r="E12" s="132" t="s">
        <v>67</v>
      </c>
    </row>
    <row r="13" spans="1:15">
      <c r="A13" s="120">
        <v>45660</v>
      </c>
      <c r="B13" s="59" t="s">
        <v>114</v>
      </c>
      <c r="C13" s="132">
        <v>30</v>
      </c>
      <c r="D13" s="132" t="s">
        <v>110</v>
      </c>
      <c r="E13" s="132" t="s">
        <v>67</v>
      </c>
    </row>
    <row r="14" spans="1:15">
      <c r="A14" s="120">
        <v>45661</v>
      </c>
      <c r="B14" s="59" t="s">
        <v>114</v>
      </c>
      <c r="C14" s="132">
        <v>30</v>
      </c>
      <c r="D14" s="132" t="s">
        <v>110</v>
      </c>
      <c r="E14" s="132" t="s">
        <v>67</v>
      </c>
    </row>
    <row r="15" spans="1:15">
      <c r="A15" s="120">
        <v>45662</v>
      </c>
      <c r="B15" s="59" t="s">
        <v>114</v>
      </c>
      <c r="C15" s="132">
        <v>30</v>
      </c>
      <c r="D15" s="132" t="s">
        <v>110</v>
      </c>
      <c r="E15" s="132" t="s">
        <v>67</v>
      </c>
    </row>
    <row r="16" spans="1:15">
      <c r="A16" s="120">
        <v>45663</v>
      </c>
      <c r="B16" s="59" t="s">
        <v>114</v>
      </c>
      <c r="C16" s="132">
        <v>30</v>
      </c>
      <c r="D16" s="132" t="s">
        <v>110</v>
      </c>
      <c r="E16" s="132" t="s">
        <v>67</v>
      </c>
    </row>
    <row r="17" spans="1:5">
      <c r="A17" s="120">
        <v>45664</v>
      </c>
      <c r="B17" s="59" t="s">
        <v>114</v>
      </c>
      <c r="C17" s="132">
        <v>30</v>
      </c>
      <c r="D17" s="132" t="s">
        <v>110</v>
      </c>
      <c r="E17" s="132" t="s">
        <v>67</v>
      </c>
    </row>
    <row r="18" spans="1:5">
      <c r="A18" s="120">
        <v>45665</v>
      </c>
      <c r="B18" s="59" t="s">
        <v>114</v>
      </c>
      <c r="C18" s="132">
        <v>30</v>
      </c>
      <c r="D18" s="132" t="s">
        <v>110</v>
      </c>
      <c r="E18" s="132" t="s">
        <v>67</v>
      </c>
    </row>
    <row r="19" spans="1:5">
      <c r="A19" s="120">
        <v>45666</v>
      </c>
      <c r="B19" s="59" t="s">
        <v>114</v>
      </c>
      <c r="C19" s="132">
        <v>10</v>
      </c>
      <c r="D19" s="132" t="s">
        <v>110</v>
      </c>
      <c r="E19" s="132" t="s">
        <v>67</v>
      </c>
    </row>
    <row r="20" spans="1:5">
      <c r="A20" s="120">
        <v>45667</v>
      </c>
      <c r="B20" s="59" t="s">
        <v>114</v>
      </c>
      <c r="C20" s="132">
        <v>30</v>
      </c>
      <c r="D20" s="132" t="s">
        <v>110</v>
      </c>
      <c r="E20" s="132" t="s">
        <v>67</v>
      </c>
    </row>
    <row r="21" spans="1:5">
      <c r="A21" s="120">
        <v>45668</v>
      </c>
      <c r="B21" s="59" t="s">
        <v>114</v>
      </c>
      <c r="C21" s="132">
        <v>30</v>
      </c>
      <c r="D21" s="132" t="s">
        <v>110</v>
      </c>
      <c r="E21" s="132" t="s">
        <v>67</v>
      </c>
    </row>
    <row r="22" spans="1:5">
      <c r="A22" s="120">
        <v>45669</v>
      </c>
      <c r="B22" s="59" t="s">
        <v>114</v>
      </c>
      <c r="C22" s="132">
        <v>30</v>
      </c>
      <c r="D22" s="132" t="s">
        <v>110</v>
      </c>
      <c r="E22" s="132" t="s">
        <v>67</v>
      </c>
    </row>
    <row r="23" spans="1:5">
      <c r="A23" s="120">
        <v>45670</v>
      </c>
      <c r="B23" s="59" t="s">
        <v>114</v>
      </c>
      <c r="C23" s="132">
        <v>30</v>
      </c>
      <c r="D23" s="132" t="s">
        <v>110</v>
      </c>
      <c r="E23" s="132" t="s">
        <v>67</v>
      </c>
    </row>
    <row r="24" spans="1:5">
      <c r="A24" s="120">
        <v>45671</v>
      </c>
      <c r="B24" s="59" t="s">
        <v>114</v>
      </c>
      <c r="C24" s="132">
        <v>30</v>
      </c>
      <c r="D24" s="132" t="s">
        <v>110</v>
      </c>
      <c r="E24" s="132" t="s">
        <v>67</v>
      </c>
    </row>
    <row r="25" spans="1:5">
      <c r="A25" s="120">
        <v>45672</v>
      </c>
      <c r="B25" s="59" t="s">
        <v>114</v>
      </c>
      <c r="C25" s="132">
        <v>30</v>
      </c>
      <c r="D25" s="132" t="s">
        <v>110</v>
      </c>
      <c r="E25" s="132" t="s">
        <v>67</v>
      </c>
    </row>
    <row r="26" spans="1:5">
      <c r="A26" s="120">
        <v>45673</v>
      </c>
      <c r="B26" s="59" t="s">
        <v>114</v>
      </c>
      <c r="C26" s="132">
        <v>30</v>
      </c>
      <c r="D26" s="132" t="s">
        <v>110</v>
      </c>
      <c r="E26" s="132" t="s">
        <v>67</v>
      </c>
    </row>
    <row r="27" spans="1:5">
      <c r="A27" s="120">
        <v>45674</v>
      </c>
      <c r="B27" s="59" t="s">
        <v>114</v>
      </c>
      <c r="C27" s="132">
        <v>30</v>
      </c>
      <c r="D27" s="132" t="s">
        <v>110</v>
      </c>
      <c r="E27" s="132" t="s">
        <v>67</v>
      </c>
    </row>
    <row r="28" spans="1:5">
      <c r="A28" s="120">
        <v>45675</v>
      </c>
      <c r="B28" s="59" t="s">
        <v>114</v>
      </c>
      <c r="C28" s="132">
        <v>30</v>
      </c>
      <c r="D28" s="132" t="s">
        <v>110</v>
      </c>
      <c r="E28" s="132" t="s">
        <v>67</v>
      </c>
    </row>
    <row r="29" spans="1:5">
      <c r="A29" s="120">
        <v>45676</v>
      </c>
      <c r="B29" s="59" t="s">
        <v>114</v>
      </c>
      <c r="C29" s="132">
        <v>30</v>
      </c>
      <c r="D29" s="132" t="s">
        <v>110</v>
      </c>
      <c r="E29" s="132" t="s">
        <v>67</v>
      </c>
    </row>
    <row r="30" spans="1:5">
      <c r="A30" s="120">
        <v>45677</v>
      </c>
      <c r="B30" s="59" t="s">
        <v>114</v>
      </c>
      <c r="C30" s="132">
        <v>30</v>
      </c>
      <c r="D30" s="132" t="s">
        <v>110</v>
      </c>
      <c r="E30" s="132" t="s">
        <v>67</v>
      </c>
    </row>
    <row r="31" spans="1:5">
      <c r="A31" s="120">
        <v>45678</v>
      </c>
      <c r="B31" s="59" t="s">
        <v>114</v>
      </c>
      <c r="C31" s="132">
        <v>30</v>
      </c>
      <c r="D31" s="132" t="s">
        <v>110</v>
      </c>
      <c r="E31" s="132" t="s">
        <v>67</v>
      </c>
    </row>
    <row r="32" spans="1:5">
      <c r="A32" s="120">
        <v>45679</v>
      </c>
      <c r="B32" s="59" t="s">
        <v>114</v>
      </c>
      <c r="C32" s="132">
        <v>30</v>
      </c>
      <c r="D32" s="132" t="s">
        <v>110</v>
      </c>
      <c r="E32" s="132" t="s">
        <v>67</v>
      </c>
    </row>
    <row r="33" spans="1:5">
      <c r="A33" s="120">
        <v>45680</v>
      </c>
      <c r="B33" s="59" t="s">
        <v>114</v>
      </c>
      <c r="C33" s="132">
        <v>30</v>
      </c>
      <c r="D33" s="132" t="s">
        <v>110</v>
      </c>
      <c r="E33" s="132" t="s">
        <v>67</v>
      </c>
    </row>
    <row r="34" spans="1:5">
      <c r="A34" s="120">
        <v>45681</v>
      </c>
      <c r="B34" s="59" t="s">
        <v>114</v>
      </c>
      <c r="C34" s="132">
        <v>30</v>
      </c>
      <c r="D34" s="132" t="s">
        <v>110</v>
      </c>
      <c r="E34" s="132" t="s">
        <v>67</v>
      </c>
    </row>
    <row r="35" spans="1:5">
      <c r="A35" s="120">
        <v>45682</v>
      </c>
      <c r="B35" s="59" t="s">
        <v>114</v>
      </c>
      <c r="C35" s="132">
        <v>30</v>
      </c>
      <c r="D35" s="132" t="s">
        <v>110</v>
      </c>
      <c r="E35" s="132" t="s">
        <v>67</v>
      </c>
    </row>
    <row r="36" spans="1:5">
      <c r="A36" s="120">
        <v>45683</v>
      </c>
      <c r="B36" s="59" t="s">
        <v>114</v>
      </c>
      <c r="C36" s="132">
        <v>30</v>
      </c>
      <c r="D36" s="132" t="s">
        <v>110</v>
      </c>
      <c r="E36" s="132" t="s">
        <v>67</v>
      </c>
    </row>
    <row r="37" spans="1:5">
      <c r="A37" s="120">
        <v>45684</v>
      </c>
      <c r="B37" s="59" t="s">
        <v>114</v>
      </c>
      <c r="C37" s="132">
        <v>30</v>
      </c>
      <c r="D37" s="132" t="s">
        <v>110</v>
      </c>
      <c r="E37" s="132" t="s">
        <v>67</v>
      </c>
    </row>
    <row r="38" spans="1:5">
      <c r="A38" s="120">
        <v>45685</v>
      </c>
      <c r="B38" s="59"/>
      <c r="C38" s="132"/>
      <c r="D38" s="59"/>
      <c r="E38" s="59"/>
    </row>
    <row r="39" spans="1:5">
      <c r="A39" s="120">
        <v>45686</v>
      </c>
      <c r="B39" s="59"/>
      <c r="C39" s="132"/>
      <c r="D39" s="59"/>
      <c r="E39" s="59"/>
    </row>
    <row r="40" spans="1:5">
      <c r="A40" s="120">
        <v>45687</v>
      </c>
      <c r="B40" s="59"/>
      <c r="C40" s="132"/>
      <c r="D40" s="59"/>
      <c r="E40" s="59"/>
    </row>
    <row r="41" spans="1:5">
      <c r="A41" s="120">
        <v>45688</v>
      </c>
      <c r="B41" s="59"/>
      <c r="C41" s="132"/>
      <c r="D41" s="59"/>
      <c r="E41" s="59"/>
    </row>
    <row r="42" spans="1:5">
      <c r="A42" s="121">
        <v>45689</v>
      </c>
      <c r="B42" s="61"/>
      <c r="C42" s="61"/>
      <c r="D42" s="61"/>
      <c r="E42" s="61"/>
    </row>
    <row r="43" spans="1:5">
      <c r="A43" s="121">
        <v>45690</v>
      </c>
      <c r="B43" s="61"/>
      <c r="C43" s="61"/>
      <c r="D43" s="61"/>
      <c r="E43" s="61"/>
    </row>
    <row r="44" spans="1:5">
      <c r="A44" s="121">
        <v>45691</v>
      </c>
      <c r="B44" s="61"/>
      <c r="C44" s="61"/>
      <c r="D44" s="61"/>
      <c r="E44" s="61"/>
    </row>
    <row r="45" spans="1:5">
      <c r="A45" s="121">
        <v>45692</v>
      </c>
      <c r="B45" s="61"/>
      <c r="C45" s="61"/>
      <c r="D45" s="61"/>
      <c r="E45" s="61"/>
    </row>
    <row r="46" spans="1:5">
      <c r="A46" s="121">
        <v>45693</v>
      </c>
      <c r="B46" s="61"/>
      <c r="C46" s="61"/>
      <c r="D46" s="61"/>
      <c r="E46" s="61"/>
    </row>
    <row r="47" spans="1:5">
      <c r="A47" s="121">
        <v>45694</v>
      </c>
      <c r="B47" s="61"/>
      <c r="C47" s="61"/>
      <c r="D47" s="61"/>
      <c r="E47" s="61"/>
    </row>
    <row r="48" spans="1:5">
      <c r="A48" s="121">
        <v>45695</v>
      </c>
      <c r="B48" s="61"/>
      <c r="C48" s="61"/>
      <c r="D48" s="61"/>
      <c r="E48" s="61"/>
    </row>
    <row r="49" spans="1:5">
      <c r="A49" s="121">
        <v>45696</v>
      </c>
      <c r="B49" s="61"/>
      <c r="C49" s="61"/>
      <c r="D49" s="61"/>
      <c r="E49" s="61"/>
    </row>
    <row r="50" spans="1:5">
      <c r="A50" s="121">
        <v>45697</v>
      </c>
      <c r="B50" s="61"/>
      <c r="C50" s="61"/>
      <c r="D50" s="61"/>
      <c r="E50" s="61"/>
    </row>
    <row r="51" spans="1:5">
      <c r="A51" s="121">
        <v>45698</v>
      </c>
      <c r="B51" s="61"/>
      <c r="C51" s="61"/>
      <c r="D51" s="61"/>
      <c r="E51" s="61"/>
    </row>
    <row r="52" spans="1:5">
      <c r="A52" s="121">
        <v>45699</v>
      </c>
      <c r="B52" s="61"/>
      <c r="C52" s="61"/>
      <c r="D52" s="61"/>
      <c r="E52" s="61"/>
    </row>
    <row r="53" spans="1:5">
      <c r="A53" s="121">
        <v>45700</v>
      </c>
      <c r="B53" s="61"/>
      <c r="C53" s="61"/>
      <c r="D53" s="61"/>
      <c r="E53" s="61"/>
    </row>
    <row r="54" spans="1:5">
      <c r="A54" s="121">
        <v>45701</v>
      </c>
      <c r="B54" s="61"/>
      <c r="C54" s="61"/>
      <c r="D54" s="61"/>
      <c r="E54" s="61"/>
    </row>
    <row r="55" spans="1:5">
      <c r="A55" s="121">
        <v>45702</v>
      </c>
      <c r="B55" s="61"/>
      <c r="C55" s="61"/>
      <c r="D55" s="61"/>
      <c r="E55" s="61"/>
    </row>
    <row r="56" spans="1:5">
      <c r="A56" s="121">
        <v>45703</v>
      </c>
      <c r="B56" s="61"/>
      <c r="C56" s="61"/>
      <c r="D56" s="61"/>
      <c r="E56" s="61"/>
    </row>
    <row r="57" spans="1:5">
      <c r="A57" s="121">
        <v>45704</v>
      </c>
      <c r="B57" s="61"/>
      <c r="C57" s="61"/>
      <c r="D57" s="61"/>
      <c r="E57" s="61"/>
    </row>
    <row r="58" spans="1:5">
      <c r="A58" s="121">
        <v>45705</v>
      </c>
      <c r="B58" s="61"/>
      <c r="C58" s="61"/>
      <c r="D58" s="61"/>
      <c r="E58" s="61"/>
    </row>
    <row r="59" spans="1:5">
      <c r="A59" s="121">
        <v>45706</v>
      </c>
      <c r="B59" s="61"/>
      <c r="C59" s="61"/>
      <c r="D59" s="61"/>
      <c r="E59" s="61"/>
    </row>
    <row r="60" spans="1:5">
      <c r="A60" s="121">
        <v>45707</v>
      </c>
      <c r="B60" s="61"/>
      <c r="C60" s="61"/>
      <c r="D60" s="61"/>
      <c r="E60" s="61"/>
    </row>
    <row r="61" spans="1:5">
      <c r="A61" s="121">
        <v>45708</v>
      </c>
      <c r="B61" s="61"/>
      <c r="C61" s="61"/>
      <c r="D61" s="61"/>
      <c r="E61" s="61"/>
    </row>
    <row r="62" spans="1:5">
      <c r="A62" s="121">
        <v>45709</v>
      </c>
      <c r="B62" s="61"/>
      <c r="C62" s="61"/>
      <c r="D62" s="61"/>
      <c r="E62" s="61"/>
    </row>
    <row r="63" spans="1:5">
      <c r="A63" s="121">
        <v>45710</v>
      </c>
      <c r="B63" s="61"/>
      <c r="C63" s="61"/>
      <c r="D63" s="61"/>
      <c r="E63" s="61"/>
    </row>
    <row r="64" spans="1:5">
      <c r="A64" s="121">
        <v>45711</v>
      </c>
      <c r="B64" s="61"/>
      <c r="C64" s="61"/>
      <c r="D64" s="61"/>
      <c r="E64" s="61"/>
    </row>
    <row r="65" spans="1:5">
      <c r="A65" s="121">
        <v>45712</v>
      </c>
      <c r="B65" s="61"/>
      <c r="C65" s="61"/>
      <c r="D65" s="61"/>
      <c r="E65" s="61"/>
    </row>
    <row r="66" spans="1:5">
      <c r="A66" s="121">
        <v>45713</v>
      </c>
      <c r="B66" s="61"/>
      <c r="C66" s="61"/>
      <c r="D66" s="61"/>
      <c r="E66" s="61"/>
    </row>
    <row r="67" spans="1:5">
      <c r="A67" s="121">
        <v>45714</v>
      </c>
      <c r="B67" s="61"/>
      <c r="C67" s="61"/>
      <c r="D67" s="61"/>
      <c r="E67" s="61"/>
    </row>
    <row r="68" spans="1:5">
      <c r="A68" s="121">
        <v>45715</v>
      </c>
      <c r="B68" s="61"/>
      <c r="C68" s="61"/>
      <c r="D68" s="61"/>
      <c r="E68" s="61"/>
    </row>
    <row r="69" spans="1:5">
      <c r="A69" s="121">
        <v>45716</v>
      </c>
      <c r="B69" s="61"/>
      <c r="C69" s="61"/>
      <c r="D69" s="61"/>
      <c r="E69" s="61"/>
    </row>
    <row r="70" spans="1:5">
      <c r="A70" s="122">
        <v>45717</v>
      </c>
      <c r="B70" s="123"/>
      <c r="C70" s="123"/>
      <c r="D70" s="123"/>
      <c r="E70" s="123"/>
    </row>
    <row r="71" spans="1:5">
      <c r="A71" s="122">
        <v>45718</v>
      </c>
      <c r="B71" s="123"/>
      <c r="C71" s="123"/>
      <c r="D71" s="123"/>
      <c r="E71" s="123"/>
    </row>
    <row r="72" spans="1:5">
      <c r="A72" s="122">
        <v>45719</v>
      </c>
      <c r="B72" s="123"/>
      <c r="C72" s="123"/>
      <c r="D72" s="123"/>
      <c r="E72" s="123"/>
    </row>
    <row r="73" spans="1:5">
      <c r="A73" s="122">
        <v>45720</v>
      </c>
      <c r="B73" s="123"/>
      <c r="C73" s="123"/>
      <c r="D73" s="123"/>
      <c r="E73" s="123"/>
    </row>
    <row r="74" spans="1:5">
      <c r="A74" s="122">
        <v>45721</v>
      </c>
      <c r="B74" s="123"/>
      <c r="C74" s="123"/>
      <c r="D74" s="123"/>
      <c r="E74" s="123"/>
    </row>
    <row r="75" spans="1:5">
      <c r="A75" s="122">
        <v>45722</v>
      </c>
      <c r="B75" s="123"/>
      <c r="C75" s="123"/>
      <c r="D75" s="123"/>
      <c r="E75" s="123"/>
    </row>
    <row r="76" spans="1:5">
      <c r="A76" s="122">
        <v>45723</v>
      </c>
      <c r="B76" s="123"/>
      <c r="C76" s="123"/>
      <c r="D76" s="123"/>
      <c r="E76" s="123"/>
    </row>
    <row r="77" spans="1:5">
      <c r="A77" s="122">
        <v>45724</v>
      </c>
      <c r="B77" s="123"/>
      <c r="C77" s="123"/>
      <c r="D77" s="123"/>
      <c r="E77" s="123"/>
    </row>
    <row r="78" spans="1:5">
      <c r="A78" s="122">
        <v>45725</v>
      </c>
      <c r="B78" s="123"/>
      <c r="C78" s="123"/>
      <c r="D78" s="123"/>
      <c r="E78" s="123"/>
    </row>
    <row r="79" spans="1:5">
      <c r="A79" s="122">
        <v>45726</v>
      </c>
      <c r="B79" s="123"/>
      <c r="C79" s="123"/>
      <c r="D79" s="123"/>
      <c r="E79" s="123"/>
    </row>
    <row r="80" spans="1:5">
      <c r="A80" s="122">
        <v>45727</v>
      </c>
      <c r="B80" s="123"/>
      <c r="C80" s="123"/>
      <c r="D80" s="123"/>
      <c r="E80" s="123"/>
    </row>
    <row r="81" spans="1:5">
      <c r="A81" s="122">
        <v>45728</v>
      </c>
      <c r="B81" s="123"/>
      <c r="C81" s="123"/>
      <c r="D81" s="123"/>
      <c r="E81" s="123"/>
    </row>
    <row r="82" spans="1:5">
      <c r="A82" s="122">
        <v>45729</v>
      </c>
      <c r="B82" s="123"/>
      <c r="C82" s="123"/>
      <c r="D82" s="123"/>
      <c r="E82" s="123"/>
    </row>
    <row r="83" spans="1:5">
      <c r="A83" s="122">
        <v>45730</v>
      </c>
      <c r="B83" s="123"/>
      <c r="C83" s="123"/>
      <c r="D83" s="123"/>
      <c r="E83" s="123"/>
    </row>
    <row r="84" spans="1:5">
      <c r="A84" s="122">
        <v>45731</v>
      </c>
      <c r="B84" s="123"/>
      <c r="C84" s="123"/>
      <c r="D84" s="123"/>
      <c r="E84" s="123"/>
    </row>
    <row r="85" spans="1:5">
      <c r="A85" s="122">
        <v>45732</v>
      </c>
      <c r="B85" s="123"/>
      <c r="C85" s="123"/>
      <c r="D85" s="123"/>
      <c r="E85" s="123"/>
    </row>
    <row r="86" spans="1:5">
      <c r="A86" s="122">
        <v>45733</v>
      </c>
      <c r="B86" s="123"/>
      <c r="C86" s="123"/>
      <c r="D86" s="123"/>
      <c r="E86" s="123"/>
    </row>
    <row r="87" spans="1:5">
      <c r="A87" s="122">
        <v>45734</v>
      </c>
      <c r="B87" s="123"/>
      <c r="C87" s="123"/>
      <c r="D87" s="123"/>
      <c r="E87" s="123"/>
    </row>
    <row r="88" spans="1:5">
      <c r="A88" s="122">
        <v>45735</v>
      </c>
      <c r="B88" s="123"/>
      <c r="C88" s="123"/>
      <c r="D88" s="123"/>
      <c r="E88" s="123"/>
    </row>
    <row r="89" spans="1:5">
      <c r="A89" s="122">
        <v>45736</v>
      </c>
      <c r="B89" s="123"/>
      <c r="C89" s="123"/>
      <c r="D89" s="123"/>
      <c r="E89" s="123"/>
    </row>
    <row r="90" spans="1:5">
      <c r="A90" s="122">
        <v>45737</v>
      </c>
      <c r="B90" s="123"/>
      <c r="C90" s="123"/>
      <c r="D90" s="123"/>
      <c r="E90" s="123"/>
    </row>
    <row r="91" spans="1:5">
      <c r="A91" s="122">
        <v>45738</v>
      </c>
      <c r="B91" s="123"/>
      <c r="C91" s="123"/>
      <c r="D91" s="123"/>
      <c r="E91" s="123"/>
    </row>
    <row r="92" spans="1:5">
      <c r="A92" s="122">
        <v>45739</v>
      </c>
      <c r="B92" s="123"/>
      <c r="C92" s="123"/>
      <c r="D92" s="123"/>
      <c r="E92" s="123"/>
    </row>
    <row r="93" spans="1:5">
      <c r="A93" s="122">
        <v>45740</v>
      </c>
      <c r="B93" s="123"/>
      <c r="C93" s="123"/>
      <c r="D93" s="123"/>
      <c r="E93" s="123"/>
    </row>
    <row r="94" spans="1:5">
      <c r="A94" s="122">
        <v>45741</v>
      </c>
      <c r="B94" s="123"/>
      <c r="C94" s="123"/>
      <c r="D94" s="123"/>
      <c r="E94" s="123"/>
    </row>
    <row r="95" spans="1:5">
      <c r="A95" s="122">
        <v>45742</v>
      </c>
      <c r="B95" s="123"/>
      <c r="C95" s="123"/>
      <c r="D95" s="123"/>
      <c r="E95" s="123"/>
    </row>
    <row r="96" spans="1:5">
      <c r="A96" s="122">
        <v>45743</v>
      </c>
      <c r="B96" s="123"/>
      <c r="C96" s="123"/>
      <c r="D96" s="123"/>
      <c r="E96" s="123"/>
    </row>
    <row r="97" spans="1:5">
      <c r="A97" s="122">
        <v>45744</v>
      </c>
      <c r="B97" s="124"/>
      <c r="C97" s="124"/>
      <c r="D97" s="124"/>
      <c r="E97" s="123"/>
    </row>
    <row r="98" spans="1:5">
      <c r="A98" s="122">
        <v>45745</v>
      </c>
      <c r="B98" s="123"/>
      <c r="C98" s="123"/>
      <c r="D98" s="123"/>
      <c r="E98" s="123"/>
    </row>
    <row r="99" spans="1:5">
      <c r="A99" s="122">
        <v>45746</v>
      </c>
      <c r="B99" s="123"/>
      <c r="C99" s="123"/>
      <c r="D99" s="123"/>
      <c r="E99" s="123"/>
    </row>
    <row r="100" spans="1:5">
      <c r="A100" s="122">
        <v>45747</v>
      </c>
      <c r="B100" s="123"/>
      <c r="C100" s="123"/>
      <c r="D100" s="123"/>
      <c r="E100" s="123"/>
    </row>
    <row r="101" spans="1:5">
      <c r="A101" s="125">
        <v>45748</v>
      </c>
      <c r="B101" s="340"/>
      <c r="C101" s="340"/>
      <c r="D101" s="340"/>
      <c r="E101" s="340"/>
    </row>
    <row r="102" spans="1:5">
      <c r="A102" s="125">
        <v>45749</v>
      </c>
      <c r="B102" s="340"/>
      <c r="C102" s="340"/>
      <c r="D102" s="340"/>
      <c r="E102" s="340"/>
    </row>
    <row r="103" spans="1:5">
      <c r="A103" s="125">
        <v>45750</v>
      </c>
      <c r="B103" s="340"/>
      <c r="C103" s="340"/>
      <c r="D103" s="340"/>
      <c r="E103" s="340"/>
    </row>
    <row r="104" spans="1:5">
      <c r="A104" s="125">
        <v>45751</v>
      </c>
      <c r="B104" s="340"/>
      <c r="C104" s="340"/>
      <c r="D104" s="340"/>
      <c r="E104" s="340"/>
    </row>
    <row r="105" spans="1:5">
      <c r="A105" s="125">
        <v>45752</v>
      </c>
      <c r="B105" s="340"/>
      <c r="C105" s="340"/>
      <c r="D105" s="340"/>
      <c r="E105" s="340"/>
    </row>
    <row r="106" spans="1:5">
      <c r="A106" s="125">
        <v>45753</v>
      </c>
      <c r="B106" s="340"/>
      <c r="C106" s="340"/>
      <c r="D106" s="340"/>
      <c r="E106" s="340"/>
    </row>
    <row r="107" spans="1:5">
      <c r="A107" s="125">
        <v>45754</v>
      </c>
      <c r="B107" s="340"/>
      <c r="C107" s="340"/>
      <c r="D107" s="340"/>
      <c r="E107" s="340"/>
    </row>
    <row r="108" spans="1:5">
      <c r="A108" s="125">
        <v>45755</v>
      </c>
      <c r="B108" s="340"/>
      <c r="C108" s="340"/>
      <c r="D108" s="340"/>
      <c r="E108" s="340"/>
    </row>
    <row r="109" spans="1:5">
      <c r="A109" s="125">
        <v>45756</v>
      </c>
      <c r="B109" s="340"/>
      <c r="C109" s="340"/>
      <c r="D109" s="340"/>
      <c r="E109" s="340"/>
    </row>
    <row r="110" spans="1:5">
      <c r="A110" s="125">
        <v>45757</v>
      </c>
      <c r="B110" s="340"/>
      <c r="C110" s="340"/>
      <c r="D110" s="340"/>
      <c r="E110" s="340"/>
    </row>
    <row r="111" spans="1:5">
      <c r="A111" s="125">
        <v>45758</v>
      </c>
      <c r="B111" s="340"/>
      <c r="C111" s="340"/>
      <c r="D111" s="340"/>
      <c r="E111" s="340"/>
    </row>
    <row r="112" spans="1:5">
      <c r="A112" s="125">
        <v>45759</v>
      </c>
      <c r="B112" s="340"/>
      <c r="C112" s="340"/>
      <c r="D112" s="340"/>
      <c r="E112" s="340"/>
    </row>
    <row r="113" spans="1:5">
      <c r="A113" s="125">
        <v>45760</v>
      </c>
      <c r="B113" s="340"/>
      <c r="C113" s="340"/>
      <c r="D113" s="340"/>
      <c r="E113" s="340"/>
    </row>
    <row r="114" spans="1:5">
      <c r="A114" s="125">
        <v>45761</v>
      </c>
      <c r="B114" s="340"/>
      <c r="C114" s="340"/>
      <c r="D114" s="340"/>
      <c r="E114" s="340"/>
    </row>
    <row r="115" spans="1:5">
      <c r="A115" s="125">
        <v>45762</v>
      </c>
      <c r="B115" s="340"/>
      <c r="C115" s="340"/>
      <c r="D115" s="340"/>
      <c r="E115" s="340"/>
    </row>
    <row r="116" spans="1:5">
      <c r="A116" s="125">
        <v>45763</v>
      </c>
      <c r="B116" s="340"/>
      <c r="C116" s="340"/>
      <c r="D116" s="340"/>
      <c r="E116" s="340"/>
    </row>
    <row r="117" spans="1:5">
      <c r="A117" s="125">
        <v>45764</v>
      </c>
      <c r="B117" s="340"/>
      <c r="C117" s="340"/>
      <c r="D117" s="340"/>
      <c r="E117" s="340"/>
    </row>
    <row r="118" spans="1:5">
      <c r="A118" s="125">
        <v>45765</v>
      </c>
      <c r="B118" s="340"/>
      <c r="C118" s="340"/>
      <c r="D118" s="340"/>
      <c r="E118" s="340"/>
    </row>
    <row r="119" spans="1:5">
      <c r="A119" s="125">
        <v>45766</v>
      </c>
      <c r="B119" s="340"/>
      <c r="C119" s="340"/>
      <c r="D119" s="340"/>
      <c r="E119" s="340"/>
    </row>
    <row r="120" spans="1:5">
      <c r="A120" s="125">
        <v>45767</v>
      </c>
      <c r="B120" s="340"/>
      <c r="C120" s="340"/>
      <c r="D120" s="340"/>
      <c r="E120" s="340"/>
    </row>
    <row r="121" spans="1:5">
      <c r="A121" s="125">
        <v>45768</v>
      </c>
      <c r="B121" s="340"/>
      <c r="C121" s="340"/>
      <c r="D121" s="340"/>
      <c r="E121" s="340"/>
    </row>
    <row r="122" spans="1:5">
      <c r="A122" s="125">
        <v>45769</v>
      </c>
      <c r="B122" s="340"/>
      <c r="C122" s="340"/>
      <c r="D122" s="340"/>
      <c r="E122" s="340"/>
    </row>
    <row r="123" spans="1:5">
      <c r="A123" s="125">
        <v>45770</v>
      </c>
      <c r="B123" s="340"/>
      <c r="C123" s="340"/>
      <c r="D123" s="340"/>
      <c r="E123" s="340"/>
    </row>
    <row r="124" spans="1:5">
      <c r="A124" s="125">
        <v>45771</v>
      </c>
      <c r="B124" s="340"/>
      <c r="C124" s="340"/>
      <c r="D124" s="340"/>
      <c r="E124" s="340"/>
    </row>
    <row r="125" spans="1:5">
      <c r="A125" s="125">
        <v>45772</v>
      </c>
      <c r="B125" s="340"/>
      <c r="C125" s="340"/>
      <c r="D125" s="340"/>
      <c r="E125" s="340"/>
    </row>
    <row r="126" spans="1:5">
      <c r="A126" s="125">
        <v>45773</v>
      </c>
      <c r="B126" s="340"/>
      <c r="C126" s="340"/>
      <c r="D126" s="340"/>
      <c r="E126" s="340"/>
    </row>
    <row r="127" spans="1:5">
      <c r="A127" s="125">
        <v>45774</v>
      </c>
      <c r="B127" s="340"/>
      <c r="C127" s="340"/>
      <c r="D127" s="340"/>
      <c r="E127" s="340"/>
    </row>
    <row r="128" spans="1:5">
      <c r="A128" s="125">
        <v>45775</v>
      </c>
      <c r="B128" s="340"/>
      <c r="C128" s="340"/>
      <c r="D128" s="340"/>
      <c r="E128" s="340"/>
    </row>
    <row r="129" spans="1:5">
      <c r="A129" s="125">
        <v>45776</v>
      </c>
      <c r="B129" s="340"/>
      <c r="C129" s="340"/>
      <c r="D129" s="340"/>
      <c r="E129" s="340"/>
    </row>
    <row r="130" spans="1:5">
      <c r="A130" s="125">
        <v>45777</v>
      </c>
      <c r="B130" s="340"/>
      <c r="C130" s="340"/>
      <c r="D130" s="340"/>
      <c r="E130" s="340"/>
    </row>
    <row r="131" spans="1:5">
      <c r="A131" s="126">
        <v>45778</v>
      </c>
      <c r="B131" s="127"/>
      <c r="C131" s="127"/>
      <c r="D131" s="127"/>
      <c r="E131" s="127"/>
    </row>
    <row r="132" spans="1:5">
      <c r="A132" s="126">
        <v>45779</v>
      </c>
      <c r="B132" s="127"/>
      <c r="C132" s="127"/>
      <c r="D132" s="127"/>
      <c r="E132" s="127"/>
    </row>
    <row r="133" spans="1:5">
      <c r="A133" s="126">
        <v>45780</v>
      </c>
      <c r="B133" s="127"/>
      <c r="C133" s="127"/>
      <c r="D133" s="127"/>
      <c r="E133" s="127"/>
    </row>
    <row r="134" spans="1:5">
      <c r="A134" s="126">
        <v>45781</v>
      </c>
      <c r="B134" s="127"/>
      <c r="C134" s="127"/>
      <c r="D134" s="127"/>
      <c r="E134" s="127"/>
    </row>
    <row r="135" spans="1:5">
      <c r="A135" s="126">
        <v>45782</v>
      </c>
      <c r="B135" s="127"/>
      <c r="C135" s="127"/>
      <c r="D135" s="127"/>
      <c r="E135" s="127"/>
    </row>
    <row r="136" spans="1:5">
      <c r="A136" s="126">
        <v>45783</v>
      </c>
      <c r="B136" s="127"/>
      <c r="C136" s="127"/>
      <c r="D136" s="127"/>
      <c r="E136" s="127"/>
    </row>
    <row r="137" spans="1:5">
      <c r="A137" s="126">
        <v>45784</v>
      </c>
      <c r="B137" s="127"/>
      <c r="C137" s="127"/>
      <c r="D137" s="127"/>
      <c r="E137" s="127"/>
    </row>
    <row r="138" spans="1:5">
      <c r="A138" s="126">
        <v>45785</v>
      </c>
      <c r="B138" s="127"/>
      <c r="C138" s="127"/>
      <c r="D138" s="127"/>
      <c r="E138" s="127"/>
    </row>
    <row r="139" spans="1:5">
      <c r="A139" s="126">
        <v>45786</v>
      </c>
      <c r="B139" s="127"/>
      <c r="C139" s="127"/>
      <c r="D139" s="127"/>
      <c r="E139" s="127"/>
    </row>
    <row r="140" spans="1:5">
      <c r="A140" s="126">
        <v>45787</v>
      </c>
      <c r="B140" s="127"/>
      <c r="C140" s="127"/>
      <c r="D140" s="127"/>
      <c r="E140" s="127"/>
    </row>
    <row r="141" spans="1:5">
      <c r="A141" s="126">
        <v>45788</v>
      </c>
      <c r="B141" s="127"/>
      <c r="C141" s="127"/>
      <c r="D141" s="127"/>
      <c r="E141" s="127"/>
    </row>
    <row r="142" spans="1:5">
      <c r="A142" s="126">
        <v>45789</v>
      </c>
      <c r="B142" s="127"/>
      <c r="C142" s="127"/>
      <c r="D142" s="127"/>
      <c r="E142" s="127"/>
    </row>
    <row r="143" spans="1:5">
      <c r="A143" s="126">
        <v>45790</v>
      </c>
      <c r="B143" s="127"/>
      <c r="C143" s="127"/>
      <c r="D143" s="127"/>
      <c r="E143" s="127"/>
    </row>
    <row r="144" spans="1:5">
      <c r="A144" s="126">
        <v>45791</v>
      </c>
      <c r="B144" s="127"/>
      <c r="C144" s="127"/>
      <c r="D144" s="127"/>
      <c r="E144" s="127"/>
    </row>
    <row r="145" spans="1:5">
      <c r="A145" s="126">
        <v>45792</v>
      </c>
      <c r="B145" s="127"/>
      <c r="C145" s="127"/>
      <c r="D145" s="127"/>
      <c r="E145" s="127"/>
    </row>
    <row r="146" spans="1:5">
      <c r="A146" s="126">
        <v>45793</v>
      </c>
      <c r="B146" s="127"/>
      <c r="C146" s="127"/>
      <c r="D146" s="127"/>
      <c r="E146" s="127"/>
    </row>
    <row r="147" spans="1:5">
      <c r="A147" s="126">
        <v>45794</v>
      </c>
      <c r="B147" s="127"/>
      <c r="C147" s="127"/>
      <c r="D147" s="127"/>
      <c r="E147" s="127"/>
    </row>
    <row r="148" spans="1:5">
      <c r="A148" s="126">
        <v>45795</v>
      </c>
      <c r="B148" s="127"/>
      <c r="C148" s="127"/>
      <c r="D148" s="127"/>
      <c r="E148" s="127"/>
    </row>
    <row r="149" spans="1:5">
      <c r="A149" s="126">
        <v>45796</v>
      </c>
      <c r="B149" s="127"/>
      <c r="C149" s="127"/>
      <c r="D149" s="127"/>
      <c r="E149" s="127"/>
    </row>
    <row r="150" spans="1:5">
      <c r="A150" s="126">
        <v>45797</v>
      </c>
      <c r="B150" s="127"/>
      <c r="C150" s="127"/>
      <c r="D150" s="127"/>
      <c r="E150" s="127"/>
    </row>
    <row r="151" spans="1:5">
      <c r="A151" s="126">
        <v>45798</v>
      </c>
      <c r="B151" s="127"/>
      <c r="C151" s="127"/>
      <c r="D151" s="127"/>
      <c r="E151" s="127"/>
    </row>
    <row r="152" spans="1:5">
      <c r="A152" s="126">
        <v>45799</v>
      </c>
      <c r="B152" s="127"/>
      <c r="C152" s="127"/>
      <c r="D152" s="127"/>
      <c r="E152" s="127"/>
    </row>
    <row r="153" spans="1:5">
      <c r="A153" s="126">
        <v>45800</v>
      </c>
      <c r="B153" s="127"/>
      <c r="C153" s="127"/>
      <c r="D153" s="127"/>
      <c r="E153" s="127"/>
    </row>
    <row r="154" spans="1:5">
      <c r="A154" s="126">
        <v>45801</v>
      </c>
      <c r="B154" s="127"/>
      <c r="C154" s="127"/>
      <c r="D154" s="127"/>
      <c r="E154" s="127"/>
    </row>
    <row r="155" spans="1:5">
      <c r="A155" s="126">
        <v>45802</v>
      </c>
      <c r="B155" s="127"/>
      <c r="C155" s="127"/>
      <c r="D155" s="127"/>
      <c r="E155" s="127"/>
    </row>
    <row r="156" spans="1:5">
      <c r="A156" s="126">
        <v>45803</v>
      </c>
      <c r="B156" s="127"/>
      <c r="C156" s="127"/>
      <c r="D156" s="127"/>
      <c r="E156" s="127"/>
    </row>
    <row r="157" spans="1:5">
      <c r="A157" s="126">
        <v>45804</v>
      </c>
      <c r="B157" s="127"/>
      <c r="C157" s="127"/>
      <c r="D157" s="127"/>
      <c r="E157" s="127"/>
    </row>
    <row r="158" spans="1:5">
      <c r="A158" s="126">
        <v>45805</v>
      </c>
      <c r="B158" s="127"/>
      <c r="C158" s="127"/>
      <c r="D158" s="127"/>
      <c r="E158" s="127"/>
    </row>
    <row r="159" spans="1:5">
      <c r="A159" s="126">
        <v>45806</v>
      </c>
      <c r="B159" s="127"/>
      <c r="C159" s="127"/>
      <c r="D159" s="127"/>
      <c r="E159" s="127"/>
    </row>
    <row r="160" spans="1:5">
      <c r="A160" s="126">
        <v>45807</v>
      </c>
      <c r="B160" s="222"/>
      <c r="C160" s="222"/>
      <c r="D160" s="222"/>
      <c r="E160" s="351"/>
    </row>
    <row r="161" spans="1:5">
      <c r="A161" s="126">
        <v>45808</v>
      </c>
      <c r="B161" s="127"/>
      <c r="C161" s="127"/>
      <c r="D161" s="127"/>
      <c r="E161" s="127"/>
    </row>
    <row r="162" spans="1:5">
      <c r="A162" s="128">
        <v>45809</v>
      </c>
      <c r="B162" s="84"/>
      <c r="C162" s="84"/>
      <c r="D162" s="84"/>
      <c r="E162" s="84"/>
    </row>
    <row r="163" spans="1:5">
      <c r="A163" s="128">
        <v>45810</v>
      </c>
      <c r="B163" s="84"/>
      <c r="C163" s="84"/>
      <c r="D163" s="84"/>
      <c r="E163" s="84"/>
    </row>
    <row r="164" spans="1:5">
      <c r="A164" s="128">
        <v>45811</v>
      </c>
      <c r="B164" s="84"/>
      <c r="C164" s="84"/>
      <c r="D164" s="84"/>
      <c r="E164" s="84"/>
    </row>
    <row r="165" spans="1:5">
      <c r="A165" s="128">
        <v>45812</v>
      </c>
      <c r="B165" s="84"/>
      <c r="C165" s="84"/>
      <c r="D165" s="84"/>
      <c r="E165" s="84"/>
    </row>
    <row r="166" spans="1:5">
      <c r="A166" s="128">
        <v>45813</v>
      </c>
      <c r="B166" s="84"/>
      <c r="C166" s="84"/>
      <c r="D166" s="84"/>
      <c r="E166" s="84"/>
    </row>
    <row r="167" spans="1:5">
      <c r="A167" s="128">
        <v>45814</v>
      </c>
      <c r="B167" s="84"/>
      <c r="C167" s="84"/>
      <c r="D167" s="84"/>
      <c r="E167" s="84"/>
    </row>
    <row r="168" spans="1:5">
      <c r="A168" s="128">
        <v>45815</v>
      </c>
      <c r="B168" s="84"/>
      <c r="C168" s="84"/>
      <c r="D168" s="84"/>
      <c r="E168" s="84"/>
    </row>
    <row r="169" spans="1:5">
      <c r="A169" s="128">
        <v>45816</v>
      </c>
      <c r="B169" s="84"/>
      <c r="C169" s="84"/>
      <c r="D169" s="84"/>
      <c r="E169" s="84"/>
    </row>
    <row r="170" spans="1:5">
      <c r="A170" s="128">
        <v>45817</v>
      </c>
      <c r="B170" s="84"/>
      <c r="C170" s="84"/>
      <c r="D170" s="84"/>
      <c r="E170" s="84"/>
    </row>
    <row r="171" spans="1:5">
      <c r="A171" s="128">
        <v>45818</v>
      </c>
      <c r="B171" s="84"/>
      <c r="C171" s="84"/>
      <c r="D171" s="84"/>
      <c r="E171" s="84"/>
    </row>
    <row r="172" spans="1:5">
      <c r="A172" s="128">
        <v>45819</v>
      </c>
      <c r="B172" s="84"/>
      <c r="C172" s="84"/>
      <c r="D172" s="84"/>
      <c r="E172" s="84"/>
    </row>
    <row r="173" spans="1:5">
      <c r="A173" s="128">
        <v>45820</v>
      </c>
      <c r="B173" s="84"/>
      <c r="C173" s="84"/>
      <c r="D173" s="84"/>
      <c r="E173" s="84"/>
    </row>
    <row r="174" spans="1:5">
      <c r="A174" s="128">
        <v>45821</v>
      </c>
      <c r="B174" s="84"/>
      <c r="C174" s="84"/>
      <c r="D174" s="84"/>
      <c r="E174" s="84"/>
    </row>
    <row r="175" spans="1:5">
      <c r="A175" s="128">
        <v>45822</v>
      </c>
      <c r="B175" s="84"/>
      <c r="C175" s="84"/>
      <c r="D175" s="84"/>
      <c r="E175" s="84"/>
    </row>
    <row r="176" spans="1:5">
      <c r="A176" s="128">
        <v>45823</v>
      </c>
      <c r="B176" s="84"/>
      <c r="C176" s="84"/>
      <c r="D176" s="84"/>
      <c r="E176" s="84"/>
    </row>
    <row r="177" spans="1:5">
      <c r="A177" s="128">
        <v>45824</v>
      </c>
      <c r="B177" s="84"/>
      <c r="C177" s="84"/>
      <c r="D177" s="84"/>
      <c r="E177" s="84"/>
    </row>
    <row r="178" spans="1:5">
      <c r="A178" s="128">
        <v>45825</v>
      </c>
      <c r="B178" s="84"/>
      <c r="C178" s="84"/>
      <c r="D178" s="84"/>
      <c r="E178" s="84"/>
    </row>
    <row r="179" spans="1:5">
      <c r="A179" s="128">
        <v>45826</v>
      </c>
      <c r="B179" s="84"/>
      <c r="C179" s="84"/>
      <c r="D179" s="84"/>
      <c r="E179" s="84"/>
    </row>
    <row r="180" spans="1:5">
      <c r="A180" s="128">
        <v>45827</v>
      </c>
      <c r="B180" s="84"/>
      <c r="C180" s="84"/>
      <c r="D180" s="84"/>
      <c r="E180" s="84"/>
    </row>
    <row r="181" spans="1:5">
      <c r="A181" s="128">
        <v>45828</v>
      </c>
      <c r="B181" s="84"/>
      <c r="C181" s="84"/>
      <c r="D181" s="84"/>
      <c r="E181" s="84"/>
    </row>
    <row r="182" spans="1:5">
      <c r="A182" s="128">
        <v>45829</v>
      </c>
      <c r="B182" s="84"/>
      <c r="C182" s="84"/>
      <c r="D182" s="84"/>
      <c r="E182" s="84"/>
    </row>
    <row r="183" spans="1:5">
      <c r="A183" s="128">
        <v>45830</v>
      </c>
      <c r="B183" s="84"/>
      <c r="C183" s="84"/>
      <c r="D183" s="84"/>
      <c r="E183" s="84"/>
    </row>
    <row r="184" spans="1:5">
      <c r="A184" s="128">
        <v>45831</v>
      </c>
      <c r="B184" s="84"/>
      <c r="C184" s="84"/>
      <c r="D184" s="84"/>
      <c r="E184" s="84"/>
    </row>
    <row r="185" spans="1:5">
      <c r="A185" s="128">
        <v>45832</v>
      </c>
      <c r="B185" s="84"/>
      <c r="C185" s="84"/>
      <c r="D185" s="84"/>
      <c r="E185" s="84"/>
    </row>
    <row r="186" spans="1:5">
      <c r="A186" s="128">
        <v>45833</v>
      </c>
      <c r="B186" s="84"/>
      <c r="C186" s="84"/>
      <c r="D186" s="84"/>
      <c r="E186" s="84"/>
    </row>
    <row r="187" spans="1:5">
      <c r="A187" s="128">
        <v>45834</v>
      </c>
      <c r="B187" s="84"/>
      <c r="C187" s="84"/>
      <c r="D187" s="84"/>
      <c r="E187" s="84"/>
    </row>
    <row r="188" spans="1:5">
      <c r="A188" s="128">
        <v>45835</v>
      </c>
      <c r="B188" s="84"/>
      <c r="C188" s="84"/>
      <c r="D188" s="84"/>
      <c r="E188" s="84"/>
    </row>
    <row r="189" spans="1:5">
      <c r="A189" s="128">
        <v>45836</v>
      </c>
      <c r="B189" s="84"/>
      <c r="C189" s="84"/>
      <c r="D189" s="84"/>
      <c r="E189" s="84"/>
    </row>
    <row r="190" spans="1:5">
      <c r="A190" s="128">
        <v>45837</v>
      </c>
      <c r="B190" s="84"/>
      <c r="C190" s="84"/>
      <c r="D190" s="84"/>
      <c r="E190" s="84"/>
    </row>
    <row r="191" spans="1:5">
      <c r="A191" s="128">
        <v>45838</v>
      </c>
      <c r="B191" s="84"/>
      <c r="C191" s="84"/>
      <c r="D191" s="84"/>
      <c r="E191" s="84"/>
    </row>
    <row r="192" spans="1:5">
      <c r="A192" s="120">
        <v>45839</v>
      </c>
      <c r="B192" s="59"/>
      <c r="C192" s="59"/>
      <c r="D192" s="59"/>
      <c r="E192" s="59"/>
    </row>
    <row r="193" spans="1:5">
      <c r="A193" s="120">
        <v>45840</v>
      </c>
      <c r="B193" s="59"/>
      <c r="C193" s="59"/>
      <c r="D193" s="59"/>
      <c r="E193" s="59"/>
    </row>
    <row r="194" spans="1:5">
      <c r="A194" s="120">
        <v>45841</v>
      </c>
      <c r="B194" s="59"/>
      <c r="C194" s="59"/>
      <c r="D194" s="59"/>
      <c r="E194" s="59"/>
    </row>
    <row r="195" spans="1:5">
      <c r="A195" s="120">
        <v>45842</v>
      </c>
      <c r="B195" s="59"/>
      <c r="C195" s="59"/>
      <c r="D195" s="59"/>
      <c r="E195" s="59"/>
    </row>
    <row r="196" spans="1:5">
      <c r="A196" s="120">
        <v>45843</v>
      </c>
      <c r="B196" s="59"/>
      <c r="C196" s="59"/>
      <c r="D196" s="59"/>
      <c r="E196" s="59"/>
    </row>
    <row r="197" spans="1:5">
      <c r="A197" s="120">
        <v>45844</v>
      </c>
      <c r="B197" s="59"/>
      <c r="C197" s="59"/>
      <c r="D197" s="59"/>
      <c r="E197" s="59"/>
    </row>
    <row r="198" spans="1:5">
      <c r="A198" s="120">
        <v>45845</v>
      </c>
      <c r="B198" s="59"/>
      <c r="C198" s="59"/>
      <c r="D198" s="59"/>
      <c r="E198" s="59"/>
    </row>
    <row r="199" spans="1:5">
      <c r="A199" s="120">
        <v>45846</v>
      </c>
      <c r="B199" s="59"/>
      <c r="C199" s="59"/>
      <c r="D199" s="59"/>
      <c r="E199" s="59"/>
    </row>
    <row r="200" spans="1:5">
      <c r="A200" s="120">
        <v>45847</v>
      </c>
      <c r="B200" s="59"/>
      <c r="C200" s="59"/>
      <c r="D200" s="59"/>
      <c r="E200" s="59"/>
    </row>
    <row r="201" spans="1:5">
      <c r="A201" s="120">
        <v>45848</v>
      </c>
      <c r="B201" s="59"/>
      <c r="C201" s="59"/>
      <c r="D201" s="59"/>
      <c r="E201" s="59"/>
    </row>
    <row r="202" spans="1:5">
      <c r="A202" s="120">
        <v>45849</v>
      </c>
      <c r="B202" s="59"/>
      <c r="C202" s="59"/>
      <c r="D202" s="59"/>
      <c r="E202" s="59"/>
    </row>
    <row r="203" spans="1:5">
      <c r="A203" s="120">
        <v>45850</v>
      </c>
      <c r="B203" s="59"/>
      <c r="C203" s="59"/>
      <c r="D203" s="59"/>
      <c r="E203" s="59"/>
    </row>
    <row r="204" spans="1:5">
      <c r="A204" s="120">
        <v>45851</v>
      </c>
      <c r="B204" s="59"/>
      <c r="C204" s="59"/>
      <c r="D204" s="59"/>
      <c r="E204" s="59"/>
    </row>
    <row r="205" spans="1:5">
      <c r="A205" s="120">
        <v>45852</v>
      </c>
      <c r="B205" s="59"/>
      <c r="C205" s="59"/>
      <c r="D205" s="59"/>
      <c r="E205" s="59"/>
    </row>
    <row r="206" spans="1:5">
      <c r="A206" s="120">
        <v>45853</v>
      </c>
      <c r="B206" s="60"/>
      <c r="C206" s="60"/>
      <c r="D206" s="60"/>
      <c r="E206" s="59"/>
    </row>
    <row r="207" spans="1:5">
      <c r="A207" s="120">
        <v>45854</v>
      </c>
      <c r="B207" s="59"/>
      <c r="C207" s="59"/>
      <c r="D207" s="59"/>
      <c r="E207" s="59"/>
    </row>
    <row r="208" spans="1:5">
      <c r="A208" s="120">
        <v>45855</v>
      </c>
      <c r="B208" s="59"/>
      <c r="C208" s="59"/>
      <c r="D208" s="59"/>
      <c r="E208" s="59"/>
    </row>
    <row r="209" spans="1:5">
      <c r="A209" s="120">
        <v>45856</v>
      </c>
      <c r="B209" s="59"/>
      <c r="C209" s="59"/>
      <c r="D209" s="59"/>
      <c r="E209" s="59"/>
    </row>
    <row r="210" spans="1:5">
      <c r="A210" s="120">
        <v>45857</v>
      </c>
      <c r="B210" s="59"/>
      <c r="C210" s="59"/>
      <c r="D210" s="59"/>
      <c r="E210" s="59"/>
    </row>
    <row r="211" spans="1:5">
      <c r="A211" s="120">
        <v>45858</v>
      </c>
      <c r="B211" s="59"/>
      <c r="C211" s="59"/>
      <c r="D211" s="59"/>
      <c r="E211" s="59"/>
    </row>
    <row r="212" spans="1:5">
      <c r="A212" s="120">
        <v>45859</v>
      </c>
      <c r="B212" s="59"/>
      <c r="C212" s="59"/>
      <c r="D212" s="59"/>
      <c r="E212" s="59"/>
    </row>
    <row r="213" spans="1:5">
      <c r="A213" s="120">
        <v>45860</v>
      </c>
      <c r="B213" s="59"/>
      <c r="C213" s="59"/>
      <c r="D213" s="59"/>
      <c r="E213" s="59"/>
    </row>
    <row r="214" spans="1:5">
      <c r="A214" s="120">
        <v>45861</v>
      </c>
      <c r="B214" s="59"/>
      <c r="C214" s="59"/>
      <c r="D214" s="59"/>
      <c r="E214" s="59"/>
    </row>
    <row r="215" spans="1:5">
      <c r="A215" s="120">
        <v>45862</v>
      </c>
      <c r="B215" s="59"/>
      <c r="C215" s="59"/>
      <c r="D215" s="59"/>
      <c r="E215" s="59"/>
    </row>
    <row r="216" spans="1:5">
      <c r="A216" s="120">
        <v>45863</v>
      </c>
      <c r="B216" s="59"/>
      <c r="C216" s="59"/>
      <c r="D216" s="59"/>
      <c r="E216" s="59"/>
    </row>
    <row r="217" spans="1:5">
      <c r="A217" s="120">
        <v>45864</v>
      </c>
      <c r="B217" s="59"/>
      <c r="C217" s="59"/>
      <c r="D217" s="59"/>
      <c r="E217" s="59"/>
    </row>
    <row r="218" spans="1:5">
      <c r="A218" s="120">
        <v>45865</v>
      </c>
      <c r="B218" s="59"/>
      <c r="C218" s="59"/>
      <c r="D218" s="59"/>
      <c r="E218" s="59"/>
    </row>
    <row r="219" spans="1:5">
      <c r="A219" s="120">
        <v>45866</v>
      </c>
      <c r="B219" s="59"/>
      <c r="C219" s="59"/>
      <c r="D219" s="59"/>
      <c r="E219" s="59"/>
    </row>
    <row r="220" spans="1:5">
      <c r="A220" s="120">
        <v>45867</v>
      </c>
      <c r="B220" s="59"/>
      <c r="C220" s="59"/>
      <c r="D220" s="59"/>
      <c r="E220" s="59"/>
    </row>
    <row r="221" spans="1:5">
      <c r="A221" s="120">
        <v>45868</v>
      </c>
      <c r="B221" s="59"/>
      <c r="C221" s="59"/>
      <c r="D221" s="59"/>
      <c r="E221" s="59"/>
    </row>
    <row r="222" spans="1:5">
      <c r="A222" s="120">
        <v>45869</v>
      </c>
      <c r="B222" s="59"/>
      <c r="C222" s="59"/>
      <c r="D222" s="59"/>
      <c r="E222" s="59"/>
    </row>
    <row r="223" spans="1:5">
      <c r="A223" s="121">
        <v>45870</v>
      </c>
      <c r="B223" s="61"/>
      <c r="C223" s="61"/>
      <c r="D223" s="61"/>
      <c r="E223" s="61"/>
    </row>
    <row r="224" spans="1:5">
      <c r="A224" s="121">
        <v>45871</v>
      </c>
      <c r="B224" s="61"/>
      <c r="C224" s="61"/>
      <c r="D224" s="61"/>
      <c r="E224" s="61"/>
    </row>
    <row r="225" spans="1:5">
      <c r="A225" s="121">
        <v>45872</v>
      </c>
      <c r="B225" s="61"/>
      <c r="C225" s="61"/>
      <c r="D225" s="61"/>
      <c r="E225" s="61"/>
    </row>
    <row r="226" spans="1:5">
      <c r="A226" s="121">
        <v>45873</v>
      </c>
      <c r="B226" s="61"/>
      <c r="C226" s="61"/>
      <c r="D226" s="61"/>
      <c r="E226" s="61"/>
    </row>
    <row r="227" spans="1:5">
      <c r="A227" s="121">
        <v>45874</v>
      </c>
      <c r="B227" s="61"/>
      <c r="C227" s="61"/>
      <c r="D227" s="61"/>
      <c r="E227" s="61"/>
    </row>
    <row r="228" spans="1:5">
      <c r="A228" s="121">
        <v>45875</v>
      </c>
      <c r="B228" s="61"/>
      <c r="C228" s="61"/>
      <c r="D228" s="61"/>
      <c r="E228" s="61"/>
    </row>
    <row r="229" spans="1:5">
      <c r="A229" s="121">
        <v>45876</v>
      </c>
      <c r="B229" s="61"/>
      <c r="C229" s="61"/>
      <c r="D229" s="61"/>
      <c r="E229" s="61"/>
    </row>
    <row r="230" spans="1:5">
      <c r="A230" s="121">
        <v>45877</v>
      </c>
      <c r="B230" s="61"/>
      <c r="C230" s="61"/>
      <c r="D230" s="61"/>
      <c r="E230" s="61"/>
    </row>
    <row r="231" spans="1:5">
      <c r="A231" s="121">
        <v>45878</v>
      </c>
      <c r="B231" s="61"/>
      <c r="C231" s="61"/>
      <c r="D231" s="61"/>
      <c r="E231" s="61"/>
    </row>
    <row r="232" spans="1:5">
      <c r="A232" s="121">
        <v>45879</v>
      </c>
      <c r="B232" s="61"/>
      <c r="C232" s="61"/>
      <c r="D232" s="61"/>
      <c r="E232" s="61"/>
    </row>
    <row r="233" spans="1:5">
      <c r="A233" s="121">
        <v>45880</v>
      </c>
      <c r="B233" s="61"/>
      <c r="C233" s="61"/>
      <c r="D233" s="61"/>
      <c r="E233" s="61"/>
    </row>
    <row r="234" spans="1:5">
      <c r="A234" s="121">
        <v>45881</v>
      </c>
      <c r="B234" s="61"/>
      <c r="C234" s="61"/>
      <c r="D234" s="61"/>
      <c r="E234" s="61"/>
    </row>
    <row r="235" spans="1:5">
      <c r="A235" s="121">
        <v>45882</v>
      </c>
      <c r="B235" s="61"/>
      <c r="C235" s="61"/>
      <c r="D235" s="61"/>
      <c r="E235" s="61"/>
    </row>
    <row r="236" spans="1:5">
      <c r="A236" s="121">
        <v>45883</v>
      </c>
      <c r="B236" s="61"/>
      <c r="C236" s="61"/>
      <c r="D236" s="61"/>
      <c r="E236" s="61"/>
    </row>
    <row r="237" spans="1:5">
      <c r="A237" s="121">
        <v>45884</v>
      </c>
      <c r="B237" s="61"/>
      <c r="C237" s="61"/>
      <c r="D237" s="61"/>
      <c r="E237" s="61"/>
    </row>
    <row r="238" spans="1:5">
      <c r="A238" s="121">
        <v>45885</v>
      </c>
      <c r="B238" s="89"/>
      <c r="C238" s="89"/>
      <c r="D238" s="89"/>
      <c r="E238" s="89"/>
    </row>
    <row r="239" spans="1:5">
      <c r="A239" s="121">
        <v>45886</v>
      </c>
      <c r="B239" s="89"/>
      <c r="C239" s="89"/>
      <c r="D239" s="89"/>
      <c r="E239" s="89"/>
    </row>
    <row r="240" spans="1:5">
      <c r="A240" s="121">
        <v>45887</v>
      </c>
      <c r="B240" s="61"/>
      <c r="C240" s="61"/>
      <c r="D240" s="61"/>
      <c r="E240" s="61"/>
    </row>
    <row r="241" spans="1:5">
      <c r="A241" s="121">
        <v>45888</v>
      </c>
      <c r="B241" s="89"/>
      <c r="C241" s="89"/>
      <c r="D241" s="89"/>
      <c r="E241" s="89"/>
    </row>
    <row r="242" spans="1:5">
      <c r="A242" s="121">
        <v>45889</v>
      </c>
      <c r="B242" s="61"/>
      <c r="C242" s="61"/>
      <c r="D242" s="61"/>
      <c r="E242" s="61"/>
    </row>
    <row r="243" spans="1:5">
      <c r="A243" s="121">
        <v>45890</v>
      </c>
      <c r="B243" s="61"/>
      <c r="C243" s="61"/>
      <c r="D243" s="61"/>
      <c r="E243" s="61"/>
    </row>
    <row r="244" spans="1:5">
      <c r="A244" s="121">
        <v>45891</v>
      </c>
      <c r="B244" s="61"/>
      <c r="C244" s="61"/>
      <c r="D244" s="61"/>
      <c r="E244" s="61"/>
    </row>
    <row r="245" spans="1:5">
      <c r="A245" s="121">
        <v>45892</v>
      </c>
      <c r="B245" s="61"/>
      <c r="C245" s="61"/>
      <c r="D245" s="61"/>
      <c r="E245" s="61"/>
    </row>
    <row r="246" spans="1:5">
      <c r="A246" s="121">
        <v>45893</v>
      </c>
      <c r="B246" s="61"/>
      <c r="C246" s="61"/>
      <c r="D246" s="61"/>
      <c r="E246" s="61"/>
    </row>
    <row r="247" spans="1:5">
      <c r="A247" s="121">
        <v>45894</v>
      </c>
      <c r="B247" s="61"/>
      <c r="C247" s="61"/>
      <c r="D247" s="61"/>
      <c r="E247" s="61"/>
    </row>
    <row r="248" spans="1:5">
      <c r="A248" s="121">
        <v>45895</v>
      </c>
      <c r="B248" s="61"/>
      <c r="C248" s="61"/>
      <c r="D248" s="61"/>
      <c r="E248" s="61"/>
    </row>
    <row r="249" spans="1:5">
      <c r="A249" s="121">
        <v>45896</v>
      </c>
      <c r="B249" s="61"/>
      <c r="C249" s="61"/>
      <c r="D249" s="61"/>
      <c r="E249" s="61"/>
    </row>
    <row r="250" spans="1:5">
      <c r="A250" s="121">
        <v>45897</v>
      </c>
      <c r="B250" s="61"/>
      <c r="C250" s="61"/>
      <c r="D250" s="61"/>
      <c r="E250" s="61"/>
    </row>
    <row r="251" spans="1:5">
      <c r="A251" s="121">
        <v>45898</v>
      </c>
      <c r="B251" s="61"/>
      <c r="C251" s="61"/>
      <c r="D251" s="61"/>
      <c r="E251" s="61"/>
    </row>
    <row r="252" spans="1:5">
      <c r="A252" s="121">
        <v>45899</v>
      </c>
      <c r="B252" s="61"/>
      <c r="C252" s="61"/>
      <c r="D252" s="61"/>
      <c r="E252" s="61"/>
    </row>
    <row r="253" spans="1:5">
      <c r="A253" s="121">
        <v>45900</v>
      </c>
      <c r="B253" s="89"/>
      <c r="C253" s="89"/>
      <c r="D253" s="89"/>
      <c r="E253" s="89"/>
    </row>
    <row r="254" spans="1:5">
      <c r="A254" s="122">
        <v>45901</v>
      </c>
      <c r="B254" s="123"/>
      <c r="C254" s="123"/>
      <c r="D254" s="123"/>
      <c r="E254" s="123"/>
    </row>
    <row r="255" spans="1:5">
      <c r="A255" s="122">
        <v>45902</v>
      </c>
      <c r="B255" s="123"/>
      <c r="C255" s="123"/>
      <c r="D255" s="123"/>
      <c r="E255" s="123"/>
    </row>
    <row r="256" spans="1:5">
      <c r="A256" s="122">
        <v>45903</v>
      </c>
      <c r="B256" s="123"/>
      <c r="C256" s="123"/>
      <c r="D256" s="123"/>
      <c r="E256" s="123"/>
    </row>
    <row r="257" spans="1:5">
      <c r="A257" s="122">
        <v>45904</v>
      </c>
      <c r="B257" s="123"/>
      <c r="C257" s="123"/>
      <c r="D257" s="123"/>
      <c r="E257" s="123"/>
    </row>
    <row r="258" spans="1:5">
      <c r="A258" s="122">
        <v>45905</v>
      </c>
      <c r="B258" s="123"/>
      <c r="C258" s="123"/>
      <c r="D258" s="123"/>
      <c r="E258" s="123"/>
    </row>
    <row r="259" spans="1:5">
      <c r="A259" s="122">
        <v>45906</v>
      </c>
      <c r="B259" s="123"/>
      <c r="C259" s="123"/>
      <c r="D259" s="123"/>
      <c r="E259" s="123"/>
    </row>
    <row r="260" spans="1:5">
      <c r="A260" s="122">
        <v>45907</v>
      </c>
      <c r="B260" s="123"/>
      <c r="C260" s="123"/>
      <c r="D260" s="123"/>
      <c r="E260" s="123"/>
    </row>
    <row r="261" spans="1:5">
      <c r="A261" s="122">
        <v>45908</v>
      </c>
      <c r="B261" s="123"/>
      <c r="C261" s="123"/>
      <c r="D261" s="123"/>
      <c r="E261" s="123"/>
    </row>
    <row r="262" spans="1:5">
      <c r="A262" s="122">
        <v>45909</v>
      </c>
      <c r="B262" s="123"/>
      <c r="C262" s="123"/>
      <c r="D262" s="123"/>
      <c r="E262" s="123"/>
    </row>
    <row r="263" spans="1:5">
      <c r="A263" s="122">
        <v>45910</v>
      </c>
      <c r="B263" s="123"/>
      <c r="C263" s="123"/>
      <c r="D263" s="123"/>
      <c r="E263" s="123"/>
    </row>
    <row r="264" spans="1:5">
      <c r="A264" s="122">
        <v>45911</v>
      </c>
      <c r="B264" s="123"/>
      <c r="C264" s="123"/>
      <c r="D264" s="123"/>
      <c r="E264" s="123"/>
    </row>
    <row r="265" spans="1:5">
      <c r="A265" s="122">
        <v>45912</v>
      </c>
      <c r="B265" s="123"/>
      <c r="C265" s="123"/>
      <c r="D265" s="123"/>
      <c r="E265" s="123"/>
    </row>
    <row r="266" spans="1:5">
      <c r="A266" s="122">
        <v>45913</v>
      </c>
      <c r="B266" s="123"/>
      <c r="C266" s="123"/>
      <c r="D266" s="123"/>
      <c r="E266" s="123"/>
    </row>
    <row r="267" spans="1:5">
      <c r="A267" s="122">
        <v>45914</v>
      </c>
      <c r="B267" s="123"/>
      <c r="C267" s="123"/>
      <c r="D267" s="123"/>
      <c r="E267" s="123"/>
    </row>
    <row r="268" spans="1:5">
      <c r="A268" s="122">
        <v>45915</v>
      </c>
      <c r="B268" s="123"/>
      <c r="C268" s="123"/>
      <c r="D268" s="123"/>
      <c r="E268" s="123"/>
    </row>
    <row r="269" spans="1:5">
      <c r="A269" s="122">
        <v>45916</v>
      </c>
      <c r="B269" s="123"/>
      <c r="C269" s="123"/>
      <c r="D269" s="123"/>
      <c r="E269" s="123"/>
    </row>
    <row r="270" spans="1:5">
      <c r="A270" s="122">
        <v>45917</v>
      </c>
      <c r="B270" s="123"/>
      <c r="C270" s="123"/>
      <c r="D270" s="123"/>
      <c r="E270" s="123"/>
    </row>
    <row r="271" spans="1:5">
      <c r="A271" s="122">
        <v>45918</v>
      </c>
      <c r="B271" s="123"/>
      <c r="C271" s="123"/>
      <c r="D271" s="123"/>
      <c r="E271" s="123"/>
    </row>
    <row r="272" spans="1:5">
      <c r="A272" s="122">
        <v>45919</v>
      </c>
      <c r="B272" s="123"/>
      <c r="C272" s="123"/>
      <c r="D272" s="123"/>
      <c r="E272" s="123"/>
    </row>
    <row r="273" spans="1:5">
      <c r="A273" s="122">
        <v>45920</v>
      </c>
      <c r="B273" s="123"/>
      <c r="C273" s="123"/>
      <c r="D273" s="123"/>
      <c r="E273" s="123"/>
    </row>
    <row r="274" spans="1:5">
      <c r="A274" s="122">
        <v>45921</v>
      </c>
      <c r="B274" s="123"/>
      <c r="C274" s="123"/>
      <c r="D274" s="123"/>
      <c r="E274" s="123"/>
    </row>
    <row r="275" spans="1:5">
      <c r="A275" s="122">
        <v>45922</v>
      </c>
      <c r="B275" s="123"/>
      <c r="C275" s="123"/>
      <c r="D275" s="123"/>
      <c r="E275" s="123"/>
    </row>
    <row r="276" spans="1:5">
      <c r="A276" s="122">
        <v>45923</v>
      </c>
      <c r="B276" s="123"/>
      <c r="C276" s="123"/>
      <c r="D276" s="123"/>
      <c r="E276" s="123"/>
    </row>
    <row r="277" spans="1:5">
      <c r="A277" s="122">
        <v>45924</v>
      </c>
      <c r="B277" s="123"/>
      <c r="C277" s="123"/>
      <c r="D277" s="123"/>
      <c r="E277" s="123"/>
    </row>
    <row r="278" spans="1:5">
      <c r="A278" s="122">
        <v>45925</v>
      </c>
      <c r="B278" s="123"/>
      <c r="C278" s="123"/>
      <c r="D278" s="123"/>
      <c r="E278" s="123"/>
    </row>
    <row r="279" spans="1:5">
      <c r="A279" s="122">
        <v>45926</v>
      </c>
      <c r="B279" s="123"/>
      <c r="C279" s="123"/>
      <c r="D279" s="123"/>
      <c r="E279" s="123"/>
    </row>
    <row r="280" spans="1:5">
      <c r="A280" s="122">
        <v>45927</v>
      </c>
      <c r="B280" s="123"/>
      <c r="C280" s="123"/>
      <c r="D280" s="123"/>
      <c r="E280" s="123"/>
    </row>
    <row r="281" spans="1:5">
      <c r="A281" s="122">
        <v>45928</v>
      </c>
      <c r="B281" s="123"/>
      <c r="C281" s="123"/>
      <c r="D281" s="123"/>
      <c r="E281" s="123"/>
    </row>
    <row r="282" spans="1:5">
      <c r="A282" s="122">
        <v>45929</v>
      </c>
      <c r="B282" s="123"/>
      <c r="C282" s="123"/>
      <c r="D282" s="123"/>
      <c r="E282" s="123"/>
    </row>
    <row r="283" spans="1:5">
      <c r="A283" s="122">
        <v>45930</v>
      </c>
      <c r="B283" s="123"/>
      <c r="C283" s="123"/>
      <c r="D283" s="123"/>
      <c r="E283" s="123"/>
    </row>
    <row r="284" spans="1:5">
      <c r="A284" s="125">
        <v>45931</v>
      </c>
      <c r="B284" s="340"/>
      <c r="C284" s="340"/>
      <c r="D284" s="340"/>
      <c r="E284" s="340"/>
    </row>
    <row r="285" spans="1:5">
      <c r="A285" s="125">
        <v>45932</v>
      </c>
      <c r="B285" s="340"/>
      <c r="C285" s="340"/>
      <c r="D285" s="340"/>
      <c r="E285" s="340"/>
    </row>
    <row r="286" spans="1:5">
      <c r="A286" s="125">
        <v>45933</v>
      </c>
      <c r="B286" s="340"/>
      <c r="C286" s="340"/>
      <c r="D286" s="340"/>
      <c r="E286" s="340"/>
    </row>
    <row r="287" spans="1:5">
      <c r="A287" s="125">
        <v>45934</v>
      </c>
      <c r="B287" s="340"/>
      <c r="C287" s="340"/>
      <c r="D287" s="340"/>
      <c r="E287" s="340"/>
    </row>
    <row r="288" spans="1:5">
      <c r="A288" s="125">
        <v>45935</v>
      </c>
      <c r="B288" s="340"/>
      <c r="C288" s="340"/>
      <c r="D288" s="340"/>
      <c r="E288" s="340"/>
    </row>
    <row r="289" spans="1:5">
      <c r="A289" s="125">
        <v>45936</v>
      </c>
      <c r="B289" s="340"/>
      <c r="C289" s="340"/>
      <c r="D289" s="340"/>
      <c r="E289" s="340"/>
    </row>
    <row r="290" spans="1:5">
      <c r="A290" s="125">
        <v>45937</v>
      </c>
      <c r="B290" s="340"/>
      <c r="C290" s="340"/>
      <c r="D290" s="340"/>
      <c r="E290" s="340"/>
    </row>
    <row r="291" spans="1:5">
      <c r="A291" s="125">
        <v>45938</v>
      </c>
      <c r="B291" s="340"/>
      <c r="C291" s="340"/>
      <c r="D291" s="340"/>
      <c r="E291" s="340"/>
    </row>
    <row r="292" spans="1:5">
      <c r="A292" s="125">
        <v>45939</v>
      </c>
      <c r="B292" s="340"/>
      <c r="C292" s="340"/>
      <c r="D292" s="340"/>
      <c r="E292" s="340"/>
    </row>
    <row r="293" spans="1:5">
      <c r="A293" s="125">
        <v>45940</v>
      </c>
      <c r="B293" s="340"/>
      <c r="C293" s="340"/>
      <c r="D293" s="340"/>
      <c r="E293" s="340"/>
    </row>
    <row r="294" spans="1:5">
      <c r="A294" s="125">
        <v>45941</v>
      </c>
      <c r="B294" s="340"/>
      <c r="C294" s="340"/>
      <c r="D294" s="340"/>
      <c r="E294" s="340"/>
    </row>
    <row r="295" spans="1:5">
      <c r="A295" s="125">
        <v>45942</v>
      </c>
      <c r="B295" s="340"/>
      <c r="C295" s="340"/>
      <c r="D295" s="340"/>
      <c r="E295" s="340"/>
    </row>
    <row r="296" spans="1:5">
      <c r="A296" s="125">
        <v>45943</v>
      </c>
      <c r="B296" s="340"/>
      <c r="C296" s="340"/>
      <c r="D296" s="340"/>
      <c r="E296" s="340"/>
    </row>
    <row r="297" spans="1:5">
      <c r="A297" s="125">
        <v>45944</v>
      </c>
      <c r="B297" s="340"/>
      <c r="C297" s="340"/>
      <c r="D297" s="340"/>
      <c r="E297" s="340"/>
    </row>
    <row r="298" spans="1:5">
      <c r="A298" s="125">
        <v>45945</v>
      </c>
      <c r="B298" s="340"/>
      <c r="C298" s="340"/>
      <c r="D298" s="340"/>
      <c r="E298" s="340"/>
    </row>
    <row r="299" spans="1:5">
      <c r="A299" s="125">
        <v>45946</v>
      </c>
      <c r="B299" s="340"/>
      <c r="C299" s="340"/>
      <c r="D299" s="340"/>
      <c r="E299" s="340"/>
    </row>
    <row r="300" spans="1:5">
      <c r="A300" s="125">
        <v>45947</v>
      </c>
      <c r="B300" s="340"/>
      <c r="C300" s="340"/>
      <c r="D300" s="340"/>
      <c r="E300" s="340"/>
    </row>
    <row r="301" spans="1:5">
      <c r="A301" s="125">
        <v>45948</v>
      </c>
      <c r="B301" s="340"/>
      <c r="C301" s="340"/>
      <c r="D301" s="340"/>
      <c r="E301" s="340"/>
    </row>
    <row r="302" spans="1:5">
      <c r="A302" s="125">
        <v>45949</v>
      </c>
      <c r="B302" s="340"/>
      <c r="C302" s="340"/>
      <c r="D302" s="340"/>
      <c r="E302" s="340"/>
    </row>
    <row r="303" spans="1:5">
      <c r="A303" s="125">
        <v>45950</v>
      </c>
      <c r="B303" s="340"/>
      <c r="C303" s="340"/>
      <c r="D303" s="340"/>
      <c r="E303" s="340"/>
    </row>
    <row r="304" spans="1:5">
      <c r="A304" s="125">
        <v>45951</v>
      </c>
      <c r="B304" s="340"/>
      <c r="C304" s="340"/>
      <c r="D304" s="340"/>
      <c r="E304" s="340"/>
    </row>
    <row r="305" spans="1:5">
      <c r="A305" s="125">
        <v>45952</v>
      </c>
      <c r="B305" s="340"/>
      <c r="C305" s="340"/>
      <c r="D305" s="340"/>
      <c r="E305" s="340"/>
    </row>
    <row r="306" spans="1:5">
      <c r="A306" s="125">
        <v>45953</v>
      </c>
      <c r="B306" s="340"/>
      <c r="C306" s="340"/>
      <c r="D306" s="340"/>
      <c r="E306" s="340"/>
    </row>
    <row r="307" spans="1:5">
      <c r="A307" s="125">
        <v>45954</v>
      </c>
      <c r="B307" s="340"/>
      <c r="C307" s="340"/>
      <c r="D307" s="340"/>
      <c r="E307" s="340"/>
    </row>
    <row r="308" spans="1:5">
      <c r="A308" s="125">
        <v>45955</v>
      </c>
      <c r="B308" s="340"/>
      <c r="C308" s="340"/>
      <c r="D308" s="340"/>
      <c r="E308" s="340"/>
    </row>
    <row r="309" spans="1:5">
      <c r="A309" s="125">
        <v>45956</v>
      </c>
      <c r="B309" s="340"/>
      <c r="C309" s="340"/>
      <c r="D309" s="340"/>
      <c r="E309" s="340"/>
    </row>
    <row r="310" spans="1:5">
      <c r="A310" s="125">
        <v>45957</v>
      </c>
      <c r="B310" s="340"/>
      <c r="C310" s="340"/>
      <c r="D310" s="340"/>
      <c r="E310" s="340"/>
    </row>
    <row r="311" spans="1:5">
      <c r="A311" s="125">
        <v>45958</v>
      </c>
      <c r="B311" s="340"/>
      <c r="C311" s="340"/>
      <c r="D311" s="340"/>
      <c r="E311" s="340"/>
    </row>
    <row r="312" spans="1:5">
      <c r="A312" s="125">
        <v>45959</v>
      </c>
      <c r="B312" s="340"/>
      <c r="C312" s="340"/>
      <c r="D312" s="340"/>
      <c r="E312" s="340"/>
    </row>
    <row r="313" spans="1:5">
      <c r="A313" s="125">
        <v>45960</v>
      </c>
      <c r="B313" s="340"/>
      <c r="C313" s="340"/>
      <c r="D313" s="340"/>
      <c r="E313" s="340"/>
    </row>
    <row r="314" spans="1:5">
      <c r="A314" s="125">
        <v>45961</v>
      </c>
      <c r="B314" s="340"/>
      <c r="C314" s="340"/>
      <c r="D314" s="340"/>
      <c r="E314" s="340"/>
    </row>
    <row r="315" spans="1:5">
      <c r="A315" s="126">
        <v>45962</v>
      </c>
      <c r="B315" s="127"/>
      <c r="C315" s="127"/>
      <c r="D315" s="127"/>
      <c r="E315" s="127"/>
    </row>
    <row r="316" spans="1:5">
      <c r="A316" s="126">
        <v>45963</v>
      </c>
      <c r="B316" s="127"/>
      <c r="C316" s="127"/>
      <c r="D316" s="127"/>
      <c r="E316" s="127"/>
    </row>
    <row r="317" spans="1:5">
      <c r="A317" s="126">
        <v>45964</v>
      </c>
      <c r="B317" s="127"/>
      <c r="C317" s="127"/>
      <c r="D317" s="127"/>
      <c r="E317" s="127"/>
    </row>
    <row r="318" spans="1:5">
      <c r="A318" s="126">
        <v>45965</v>
      </c>
      <c r="B318" s="127"/>
      <c r="C318" s="127"/>
      <c r="D318" s="127"/>
      <c r="E318" s="127"/>
    </row>
    <row r="319" spans="1:5">
      <c r="A319" s="126">
        <v>45966</v>
      </c>
      <c r="B319" s="127"/>
      <c r="C319" s="127"/>
      <c r="D319" s="127"/>
      <c r="E319" s="127"/>
    </row>
    <row r="320" spans="1:5">
      <c r="A320" s="126">
        <v>45967</v>
      </c>
      <c r="B320" s="127"/>
      <c r="C320" s="127"/>
      <c r="D320" s="127"/>
      <c r="E320" s="127"/>
    </row>
    <row r="321" spans="1:5">
      <c r="A321" s="126">
        <v>45968</v>
      </c>
      <c r="B321" s="127"/>
      <c r="C321" s="127"/>
      <c r="D321" s="127"/>
      <c r="E321" s="127"/>
    </row>
    <row r="322" spans="1:5">
      <c r="A322" s="126">
        <v>45969</v>
      </c>
      <c r="B322" s="127"/>
      <c r="C322" s="127"/>
      <c r="D322" s="127"/>
      <c r="E322" s="127"/>
    </row>
    <row r="323" spans="1:5">
      <c r="A323" s="126">
        <v>45970</v>
      </c>
      <c r="B323" s="127"/>
      <c r="C323" s="127"/>
      <c r="D323" s="127"/>
      <c r="E323" s="127"/>
    </row>
    <row r="324" spans="1:5">
      <c r="A324" s="126">
        <v>45971</v>
      </c>
      <c r="B324" s="127"/>
      <c r="C324" s="127"/>
      <c r="D324" s="127"/>
      <c r="E324" s="127"/>
    </row>
    <row r="325" spans="1:5">
      <c r="A325" s="126">
        <v>45972</v>
      </c>
      <c r="B325" s="127"/>
      <c r="C325" s="127"/>
      <c r="D325" s="127"/>
      <c r="E325" s="127"/>
    </row>
    <row r="326" spans="1:5">
      <c r="A326" s="126">
        <v>45973</v>
      </c>
      <c r="B326" s="127"/>
      <c r="C326" s="127"/>
      <c r="D326" s="127"/>
      <c r="E326" s="127"/>
    </row>
    <row r="327" spans="1:5">
      <c r="A327" s="126">
        <v>45974</v>
      </c>
      <c r="B327" s="127"/>
      <c r="C327" s="127"/>
      <c r="D327" s="127"/>
      <c r="E327" s="127"/>
    </row>
    <row r="328" spans="1:5">
      <c r="A328" s="126">
        <v>45975</v>
      </c>
      <c r="B328" s="127"/>
      <c r="C328" s="127"/>
      <c r="D328" s="127"/>
      <c r="E328" s="127"/>
    </row>
    <row r="329" spans="1:5">
      <c r="A329" s="126">
        <v>45976</v>
      </c>
      <c r="B329" s="127"/>
      <c r="C329" s="127"/>
      <c r="D329" s="127"/>
      <c r="E329" s="127"/>
    </row>
    <row r="330" spans="1:5">
      <c r="A330" s="126">
        <v>45977</v>
      </c>
      <c r="B330" s="127"/>
      <c r="C330" s="127"/>
      <c r="D330" s="127"/>
      <c r="E330" s="127"/>
    </row>
    <row r="331" spans="1:5">
      <c r="A331" s="126">
        <v>45978</v>
      </c>
      <c r="B331" s="127"/>
      <c r="C331" s="127"/>
      <c r="D331" s="127"/>
      <c r="E331" s="127"/>
    </row>
    <row r="332" spans="1:5">
      <c r="A332" s="126">
        <v>45979</v>
      </c>
      <c r="B332" s="127"/>
      <c r="C332" s="127"/>
      <c r="D332" s="127"/>
      <c r="E332" s="127"/>
    </row>
    <row r="333" spans="1:5">
      <c r="A333" s="126">
        <v>45980</v>
      </c>
      <c r="B333" s="127"/>
      <c r="C333" s="127"/>
      <c r="D333" s="127"/>
      <c r="E333" s="127"/>
    </row>
    <row r="334" spans="1:5">
      <c r="A334" s="126">
        <v>45981</v>
      </c>
      <c r="B334" s="127"/>
      <c r="C334" s="127"/>
      <c r="D334" s="127"/>
      <c r="E334" s="127"/>
    </row>
    <row r="335" spans="1:5">
      <c r="A335" s="126">
        <v>45982</v>
      </c>
      <c r="B335" s="127"/>
      <c r="C335" s="127"/>
      <c r="D335" s="127"/>
      <c r="E335" s="127"/>
    </row>
    <row r="336" spans="1:5">
      <c r="A336" s="126">
        <v>45983</v>
      </c>
      <c r="B336" s="127"/>
      <c r="C336" s="127"/>
      <c r="D336" s="127"/>
      <c r="E336" s="127"/>
    </row>
    <row r="337" spans="1:5">
      <c r="A337" s="126">
        <v>45984</v>
      </c>
      <c r="B337" s="127"/>
      <c r="C337" s="127"/>
      <c r="D337" s="127"/>
      <c r="E337" s="127"/>
    </row>
    <row r="338" spans="1:5">
      <c r="A338" s="126">
        <v>45985</v>
      </c>
      <c r="B338" s="127"/>
      <c r="C338" s="127"/>
      <c r="D338" s="127"/>
      <c r="E338" s="127"/>
    </row>
    <row r="339" spans="1:5">
      <c r="A339" s="126">
        <v>45986</v>
      </c>
      <c r="B339" s="127"/>
      <c r="C339" s="127"/>
      <c r="D339" s="127"/>
      <c r="E339" s="127"/>
    </row>
    <row r="340" spans="1:5">
      <c r="A340" s="126">
        <v>45987</v>
      </c>
      <c r="B340" s="127"/>
      <c r="C340" s="127"/>
      <c r="D340" s="127"/>
      <c r="E340" s="127"/>
    </row>
    <row r="341" spans="1:5">
      <c r="A341" s="126">
        <v>45988</v>
      </c>
      <c r="B341" s="127"/>
      <c r="C341" s="127"/>
      <c r="D341" s="127"/>
      <c r="E341" s="127"/>
    </row>
    <row r="342" spans="1:5">
      <c r="A342" s="126">
        <v>45989</v>
      </c>
      <c r="B342" s="127"/>
      <c r="C342" s="127"/>
      <c r="D342" s="127"/>
      <c r="E342" s="127"/>
    </row>
    <row r="343" spans="1:5">
      <c r="A343" s="126">
        <v>45990</v>
      </c>
      <c r="B343" s="127"/>
      <c r="C343" s="127"/>
      <c r="D343" s="127"/>
      <c r="E343" s="127"/>
    </row>
    <row r="344" spans="1:5">
      <c r="A344" s="126">
        <v>45991</v>
      </c>
      <c r="B344" s="127"/>
      <c r="C344" s="127"/>
      <c r="D344" s="127"/>
      <c r="E344" s="127"/>
    </row>
    <row r="345" spans="1:5">
      <c r="A345" s="128">
        <v>45992</v>
      </c>
      <c r="B345" s="84"/>
      <c r="C345" s="84"/>
      <c r="D345" s="84"/>
      <c r="E345" s="84"/>
    </row>
    <row r="346" spans="1:5">
      <c r="A346" s="128">
        <v>45993</v>
      </c>
      <c r="B346" s="84"/>
      <c r="C346" s="84"/>
      <c r="D346" s="84"/>
      <c r="E346" s="84"/>
    </row>
    <row r="347" spans="1:5">
      <c r="A347" s="128">
        <v>45994</v>
      </c>
      <c r="B347" s="84"/>
      <c r="C347" s="84"/>
      <c r="D347" s="84"/>
      <c r="E347" s="84"/>
    </row>
    <row r="348" spans="1:5">
      <c r="A348" s="128">
        <v>45995</v>
      </c>
      <c r="B348" s="84"/>
      <c r="C348" s="84"/>
      <c r="D348" s="84"/>
      <c r="E348" s="84"/>
    </row>
    <row r="349" spans="1:5">
      <c r="A349" s="128">
        <v>45996</v>
      </c>
      <c r="B349" s="84"/>
      <c r="C349" s="84"/>
      <c r="D349" s="84"/>
      <c r="E349" s="84"/>
    </row>
    <row r="350" spans="1:5">
      <c r="A350" s="128">
        <v>45997</v>
      </c>
      <c r="B350" s="84"/>
      <c r="C350" s="84"/>
      <c r="D350" s="84"/>
      <c r="E350" s="84"/>
    </row>
    <row r="351" spans="1:5">
      <c r="A351" s="128">
        <v>45998</v>
      </c>
      <c r="B351" s="84"/>
      <c r="C351" s="84"/>
      <c r="D351" s="84"/>
      <c r="E351" s="84"/>
    </row>
    <row r="352" spans="1:5">
      <c r="A352" s="128">
        <v>45999</v>
      </c>
      <c r="B352" s="84"/>
      <c r="C352" s="84"/>
      <c r="D352" s="84"/>
      <c r="E352" s="84"/>
    </row>
    <row r="353" spans="1:5">
      <c r="A353" s="128">
        <v>46000</v>
      </c>
      <c r="B353" s="84"/>
      <c r="C353" s="84"/>
      <c r="D353" s="84"/>
      <c r="E353" s="84"/>
    </row>
    <row r="354" spans="1:5">
      <c r="A354" s="128">
        <v>46001</v>
      </c>
      <c r="B354" s="84"/>
      <c r="C354" s="84"/>
      <c r="D354" s="84"/>
      <c r="E354" s="84"/>
    </row>
    <row r="355" spans="1:5">
      <c r="A355" s="128">
        <v>46002</v>
      </c>
      <c r="B355" s="84"/>
      <c r="C355" s="84"/>
      <c r="D355" s="84"/>
      <c r="E355" s="84"/>
    </row>
    <row r="356" spans="1:5">
      <c r="A356" s="128">
        <v>46003</v>
      </c>
      <c r="B356" s="84"/>
      <c r="C356" s="84"/>
      <c r="D356" s="84"/>
      <c r="E356" s="84"/>
    </row>
    <row r="357" spans="1:5">
      <c r="A357" s="128">
        <v>46004</v>
      </c>
      <c r="B357" s="84"/>
      <c r="C357" s="84"/>
      <c r="D357" s="84"/>
      <c r="E357" s="84"/>
    </row>
    <row r="358" spans="1:5">
      <c r="A358" s="128">
        <v>46005</v>
      </c>
      <c r="B358" s="84"/>
      <c r="C358" s="84"/>
      <c r="D358" s="84"/>
      <c r="E358" s="84"/>
    </row>
    <row r="359" spans="1:5">
      <c r="A359" s="128">
        <v>46006</v>
      </c>
      <c r="B359" s="84"/>
      <c r="C359" s="84"/>
      <c r="D359" s="84"/>
      <c r="E359" s="84"/>
    </row>
    <row r="360" spans="1:5">
      <c r="A360" s="128">
        <v>46007</v>
      </c>
      <c r="B360" s="84"/>
      <c r="C360" s="84"/>
      <c r="D360" s="84"/>
      <c r="E360" s="84"/>
    </row>
    <row r="361" spans="1:5">
      <c r="A361" s="128">
        <v>46008</v>
      </c>
      <c r="B361" s="84"/>
      <c r="C361" s="84"/>
      <c r="D361" s="84"/>
      <c r="E361" s="84"/>
    </row>
    <row r="362" spans="1:5">
      <c r="A362" s="128">
        <v>46009</v>
      </c>
      <c r="B362" s="84"/>
      <c r="C362" s="84"/>
      <c r="D362" s="84"/>
      <c r="E362" s="84"/>
    </row>
    <row r="363" spans="1:5">
      <c r="A363" s="128">
        <v>46010</v>
      </c>
      <c r="B363" s="84"/>
      <c r="C363" s="84"/>
      <c r="D363" s="84"/>
      <c r="E363" s="84"/>
    </row>
    <row r="364" spans="1:5">
      <c r="A364" s="128">
        <v>46011</v>
      </c>
      <c r="B364" s="84"/>
      <c r="C364" s="84"/>
      <c r="D364" s="84"/>
      <c r="E364" s="84"/>
    </row>
    <row r="365" spans="1:5">
      <c r="A365" s="128">
        <v>46012</v>
      </c>
      <c r="B365" s="84"/>
      <c r="C365" s="84"/>
      <c r="D365" s="84"/>
      <c r="E365" s="84"/>
    </row>
    <row r="366" spans="1:5">
      <c r="A366" s="128">
        <v>46013</v>
      </c>
      <c r="B366" s="84"/>
      <c r="C366" s="84"/>
      <c r="D366" s="84"/>
      <c r="E366" s="84"/>
    </row>
    <row r="367" spans="1:5">
      <c r="A367" s="128">
        <v>46014</v>
      </c>
      <c r="B367" s="84"/>
      <c r="C367" s="84"/>
      <c r="D367" s="84"/>
      <c r="E367" s="84"/>
    </row>
    <row r="368" spans="1:5">
      <c r="A368" s="128">
        <v>46015</v>
      </c>
      <c r="B368" s="84"/>
      <c r="C368" s="84"/>
      <c r="D368" s="84"/>
      <c r="E368" s="84"/>
    </row>
    <row r="369" spans="1:5">
      <c r="A369" s="128">
        <v>46016</v>
      </c>
      <c r="B369" s="84"/>
      <c r="C369" s="84"/>
      <c r="D369" s="84"/>
      <c r="E369" s="84"/>
    </row>
    <row r="370" spans="1:5">
      <c r="A370" s="128">
        <v>46017</v>
      </c>
      <c r="B370" s="84"/>
      <c r="C370" s="84"/>
      <c r="D370" s="84"/>
      <c r="E370" s="84"/>
    </row>
    <row r="371" spans="1:5">
      <c r="A371" s="128">
        <v>46018</v>
      </c>
      <c r="B371" s="84"/>
      <c r="C371" s="84"/>
      <c r="D371" s="84"/>
      <c r="E371" s="84"/>
    </row>
    <row r="372" spans="1:5">
      <c r="A372" s="128">
        <v>46019</v>
      </c>
      <c r="B372" s="84"/>
      <c r="C372" s="84"/>
      <c r="D372" s="84"/>
      <c r="E372" s="84"/>
    </row>
    <row r="373" spans="1:5">
      <c r="A373" s="128">
        <v>46020</v>
      </c>
      <c r="B373" s="84"/>
      <c r="C373" s="84"/>
      <c r="D373" s="84"/>
      <c r="E373" s="84"/>
    </row>
    <row r="374" spans="1:5">
      <c r="A374" s="128">
        <v>46021</v>
      </c>
      <c r="B374" s="84"/>
      <c r="C374" s="84"/>
      <c r="D374" s="84"/>
      <c r="E374" s="84"/>
    </row>
    <row r="375" spans="1:5">
      <c r="A375" s="128">
        <v>46022</v>
      </c>
      <c r="B375" s="84"/>
      <c r="C375" s="84"/>
      <c r="D375" s="84"/>
      <c r="E375" s="84"/>
    </row>
    <row r="376" spans="1:5">
      <c r="A376"/>
      <c r="B376"/>
      <c r="C376"/>
      <c r="D376"/>
      <c r="E376"/>
    </row>
  </sheetData>
  <mergeCells count="1">
    <mergeCell ref="B1:D1"/>
  </mergeCells>
  <conditionalFormatting sqref="B8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{3D2D1BF9-D879-403E-A766-31F3A5C6CB24}</x14:id>
        </ext>
      </extLst>
    </cfRule>
  </conditionalFormatting>
  <conditionalFormatting sqref="B1:D1">
    <cfRule type="dataBar" priority="1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{245DA781-8604-418F-B2B0-AEAF12E4A040}</x14:id>
        </ext>
      </extLst>
    </cfRule>
  </conditionalFormatting>
  <conditionalFormatting sqref="B3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{085BC03B-58BD-400A-B4CD-A10DBA47FA6C}</x14:id>
        </ext>
      </extLst>
    </cfRule>
  </conditionalFormatting>
  <conditionalFormatting sqref="B4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{0617C794-B95D-403B-8E5F-00AE616BA49A}</x14:id>
        </ext>
      </extLst>
    </cfRule>
  </conditionalFormatting>
  <conditionalFormatting sqref="B5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{77DA049A-2BAA-4E17-B79F-B6C6DD5F2FCB}</x14:id>
        </ext>
      </extLst>
    </cfRule>
  </conditionalFormatting>
  <conditionalFormatting sqref="B6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{97C8036C-A927-47DB-AA44-A125B185AB69}</x14:id>
        </ext>
      </extLst>
    </cfRule>
  </conditionalFormatting>
  <conditionalFormatting sqref="B7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{9F27D7E6-4336-4077-B763-A4641ECE3EEA}</x14:id>
        </ext>
      </extLst>
    </cfRule>
  </conditionalFormatting>
  <conditionalFormatting sqref="D3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{C26C548A-9702-48F2-8383-156F6DAEAD48}</x14:id>
        </ext>
      </extLst>
    </cfRule>
  </conditionalFormatting>
  <conditionalFormatting sqref="D4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{5D3A7201-60EB-489F-9D0D-326D71EC73D5}</x14:id>
        </ext>
      </extLst>
    </cfRule>
  </conditionalFormatting>
  <conditionalFormatting sqref="D5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{4F5547E3-9D32-41E8-B801-B0F4ACB37FAB}</x14:id>
        </ext>
      </extLst>
    </cfRule>
  </conditionalFormatting>
  <conditionalFormatting sqref="D6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{E98904D9-4180-466C-B908-AA67C1530359}</x14:id>
        </ext>
      </extLst>
    </cfRule>
  </conditionalFormatting>
  <conditionalFormatting sqref="D7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{87F60F36-2846-4BC0-9B2A-61F47B687500}</x14:id>
        </ext>
      </extLst>
    </cfRule>
  </conditionalFormatting>
  <conditionalFormatting sqref="D8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{B3F3E416-0D4D-42C8-8364-8D7D8B07956D}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2D1BF9-D879-403E-A766-31F3A5C6CB2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245DA781-8604-418F-B2B0-AEAF12E4A0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085BC03B-58BD-400A-B4CD-A10DBA47FA6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0617C794-B95D-403B-8E5F-00AE616BA49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77DA049A-2BAA-4E17-B79F-B6C6DD5F2FC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97C8036C-A927-47DB-AA44-A125B185AB6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9F27D7E6-4336-4077-B763-A4641ECE3E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C26C548A-9702-48F2-8383-156F6DAEA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5D3A7201-60EB-489F-9D0D-326D71EC73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4F5547E3-9D32-41E8-B801-B0F4ACB37FA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E98904D9-4180-466C-B908-AA67C15303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7F60F36-2846-4BC0-9B2A-61F47B68750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3F3E416-0D4D-42C8-8364-8D7D8B07956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7435-8C42-4BCD-9DD1-63046D1D925C}">
  <dimension ref="A1:M375"/>
  <sheetViews>
    <sheetView zoomScaleNormal="100" workbookViewId="0">
      <pane ySplit="9" topLeftCell="A25" activePane="bottomLeft" state="frozen"/>
      <selection activeCell="B302" sqref="B302:E302"/>
      <selection pane="bottomLeft" activeCell="I51" sqref="I51"/>
    </sheetView>
  </sheetViews>
  <sheetFormatPr defaultRowHeight="15"/>
  <cols>
    <col min="1" max="1" width="19.85546875" style="7" customWidth="1"/>
    <col min="2" max="2" width="16.85546875" style="7" customWidth="1"/>
    <col min="3" max="3" width="12.5703125" style="7" customWidth="1"/>
    <col min="4" max="4" width="14.5703125" style="7" customWidth="1"/>
    <col min="5" max="5" width="34.5703125" style="7" customWidth="1"/>
    <col min="6" max="6" width="9.140625" hidden="1" customWidth="1"/>
    <col min="7" max="7" width="12.7109375" customWidth="1"/>
    <col min="8" max="8" width="11.7109375" customWidth="1"/>
    <col min="10" max="10" width="24" customWidth="1"/>
    <col min="11" max="11" width="53.7109375" customWidth="1"/>
    <col min="13" max="13" width="46.28515625" customWidth="1"/>
    <col min="15" max="15" width="19.5703125" customWidth="1"/>
    <col min="16" max="16" width="30.140625" customWidth="1"/>
    <col min="17" max="17" width="11.140625" customWidth="1"/>
  </cols>
  <sheetData>
    <row r="1" spans="1:13" ht="24" thickBot="1">
      <c r="A1" s="54" t="s">
        <v>92</v>
      </c>
      <c r="B1" s="55" t="s">
        <v>30</v>
      </c>
      <c r="C1" s="54" t="s">
        <v>92</v>
      </c>
      <c r="D1" s="55" t="s">
        <v>30</v>
      </c>
      <c r="E1" s="180" t="s">
        <v>343</v>
      </c>
      <c r="F1" s="179" t="s">
        <v>93</v>
      </c>
      <c r="J1" s="37" t="s">
        <v>62</v>
      </c>
      <c r="M1" s="7" t="s">
        <v>94</v>
      </c>
    </row>
    <row r="2" spans="1:13">
      <c r="A2" s="56">
        <v>45658</v>
      </c>
      <c r="B2" s="52">
        <f>COUNTA(C10:C40)/31</f>
        <v>0.87096774193548387</v>
      </c>
      <c r="C2" s="56">
        <v>45839</v>
      </c>
      <c r="D2" s="52">
        <f>COUNTA(C192:C222)/31</f>
        <v>0</v>
      </c>
      <c r="E2" s="516" t="s">
        <v>346</v>
      </c>
      <c r="F2">
        <f t="shared" ref="F2:F33" si="0">IF(E10="",0,IF(E10="ok",0,1))</f>
        <v>1</v>
      </c>
      <c r="J2" s="25" t="s">
        <v>61</v>
      </c>
      <c r="K2" s="26" t="s">
        <v>59</v>
      </c>
      <c r="M2">
        <f>COUNT(F2:F24)</f>
        <v>23</v>
      </c>
    </row>
    <row r="3" spans="1:13" ht="15.75" thickBot="1">
      <c r="A3" s="57">
        <v>45690</v>
      </c>
      <c r="B3" s="52">
        <f>COUNTA(C41:C69)/29</f>
        <v>0</v>
      </c>
      <c r="C3" s="57">
        <v>45870</v>
      </c>
      <c r="D3" s="52">
        <f>COUNTA(C223:C253)/31</f>
        <v>0</v>
      </c>
      <c r="E3" s="517"/>
      <c r="F3">
        <f t="shared" si="0"/>
        <v>1</v>
      </c>
      <c r="J3" s="50" t="s">
        <v>65</v>
      </c>
      <c r="K3" s="68" t="s">
        <v>555</v>
      </c>
      <c r="M3">
        <f>(M2-SUM(F2:F24))/M2</f>
        <v>0.60869565217391308</v>
      </c>
    </row>
    <row r="4" spans="1:13">
      <c r="A4" s="58">
        <v>45717</v>
      </c>
      <c r="B4" s="52">
        <f>COUNTA(C70:C100)/31</f>
        <v>0</v>
      </c>
      <c r="C4" s="58">
        <v>45901</v>
      </c>
      <c r="D4" s="52">
        <f>COUNTA(C254:C283)/30</f>
        <v>0</v>
      </c>
      <c r="F4">
        <f t="shared" si="0"/>
        <v>1</v>
      </c>
      <c r="J4" s="50" t="s">
        <v>64</v>
      </c>
      <c r="K4" s="68" t="s">
        <v>556</v>
      </c>
      <c r="M4">
        <f>COUNT(F25:F55)</f>
        <v>30</v>
      </c>
    </row>
    <row r="5" spans="1:13">
      <c r="A5" s="62">
        <v>45748</v>
      </c>
      <c r="B5" s="52">
        <f>COUNTA(C101:C130)/30</f>
        <v>0</v>
      </c>
      <c r="C5" s="62">
        <v>45931</v>
      </c>
      <c r="D5" s="52">
        <f>COUNTA(C284:C314)/31</f>
        <v>0</v>
      </c>
      <c r="F5">
        <f t="shared" si="0"/>
        <v>0</v>
      </c>
      <c r="J5" s="50" t="s">
        <v>63</v>
      </c>
      <c r="K5" s="68" t="s">
        <v>557</v>
      </c>
      <c r="M5">
        <f>(M4-SUM(F25:F55))/M4</f>
        <v>1</v>
      </c>
    </row>
    <row r="6" spans="1:13" ht="15.75" thickBot="1">
      <c r="A6" s="78">
        <v>45778</v>
      </c>
      <c r="B6" s="52">
        <f>COUNTA(C131:C161)/31</f>
        <v>0</v>
      </c>
      <c r="C6" s="78">
        <v>45962</v>
      </c>
      <c r="D6" s="52">
        <f>COUNTA(C315:C344)/30</f>
        <v>0</v>
      </c>
      <c r="F6">
        <f t="shared" si="0"/>
        <v>0</v>
      </c>
      <c r="J6" s="50" t="s">
        <v>549</v>
      </c>
      <c r="K6" s="69" t="s">
        <v>554</v>
      </c>
      <c r="M6">
        <f>COUNT(F56:F86)</f>
        <v>31</v>
      </c>
    </row>
    <row r="7" spans="1:13" ht="15.75" thickBot="1">
      <c r="A7" s="79">
        <v>45809</v>
      </c>
      <c r="B7" s="52">
        <f>COUNTA(C162:C191)/30</f>
        <v>0</v>
      </c>
      <c r="C7" s="79">
        <v>45992</v>
      </c>
      <c r="D7" s="52">
        <f>COUNTA(C345:C375)/31</f>
        <v>0</v>
      </c>
      <c r="F7">
        <f t="shared" si="0"/>
        <v>0</v>
      </c>
      <c r="J7" s="50" t="s">
        <v>550</v>
      </c>
      <c r="K7" s="69" t="s">
        <v>553</v>
      </c>
      <c r="M7">
        <f>(M6-SUM(F56:F86))/M6</f>
        <v>1</v>
      </c>
    </row>
    <row r="8" spans="1:13" ht="15.75" thickBot="1">
      <c r="A8"/>
      <c r="B8"/>
      <c r="C8"/>
      <c r="D8"/>
      <c r="F8">
        <f t="shared" si="0"/>
        <v>0</v>
      </c>
      <c r="J8" s="70"/>
      <c r="K8" s="131" t="s">
        <v>216</v>
      </c>
    </row>
    <row r="9" spans="1:13">
      <c r="A9" s="53" t="s">
        <v>60</v>
      </c>
      <c r="B9" s="53" t="s">
        <v>61</v>
      </c>
      <c r="C9" s="53" t="s">
        <v>59</v>
      </c>
      <c r="D9" s="53" t="s">
        <v>69</v>
      </c>
      <c r="E9" s="53" t="s">
        <v>66</v>
      </c>
      <c r="F9">
        <f t="shared" si="0"/>
        <v>0</v>
      </c>
      <c r="H9" s="47"/>
    </row>
    <row r="10" spans="1:13">
      <c r="A10" s="120">
        <v>45658</v>
      </c>
      <c r="B10" s="59" t="s">
        <v>551</v>
      </c>
      <c r="C10" s="59" t="s">
        <v>558</v>
      </c>
      <c r="D10" s="59" t="s">
        <v>552</v>
      </c>
      <c r="E10" s="59" t="s">
        <v>567</v>
      </c>
      <c r="F10">
        <f t="shared" si="0"/>
        <v>0</v>
      </c>
      <c r="H10" s="47"/>
    </row>
    <row r="11" spans="1:13">
      <c r="A11" s="356">
        <v>45659</v>
      </c>
      <c r="B11" s="357" t="s">
        <v>566</v>
      </c>
      <c r="C11" s="357" t="s">
        <v>234</v>
      </c>
      <c r="D11" s="357" t="s">
        <v>70</v>
      </c>
      <c r="E11" s="357" t="s">
        <v>568</v>
      </c>
      <c r="F11">
        <f t="shared" si="0"/>
        <v>0</v>
      </c>
      <c r="H11" s="47"/>
    </row>
    <row r="12" spans="1:13">
      <c r="A12" s="356">
        <v>45660</v>
      </c>
      <c r="B12" s="357" t="s">
        <v>565</v>
      </c>
      <c r="C12" s="357" t="s">
        <v>558</v>
      </c>
      <c r="D12" s="357" t="s">
        <v>552</v>
      </c>
      <c r="E12" s="357" t="s">
        <v>569</v>
      </c>
      <c r="F12">
        <f t="shared" si="0"/>
        <v>0</v>
      </c>
      <c r="H12" s="47"/>
    </row>
    <row r="13" spans="1:13">
      <c r="A13" s="120">
        <v>45661</v>
      </c>
      <c r="B13" s="59" t="s">
        <v>560</v>
      </c>
      <c r="C13" s="59" t="s">
        <v>243</v>
      </c>
      <c r="D13" s="59" t="s">
        <v>70</v>
      </c>
      <c r="E13" s="59" t="s">
        <v>67</v>
      </c>
      <c r="F13">
        <f t="shared" si="0"/>
        <v>0</v>
      </c>
      <c r="H13" s="47"/>
    </row>
    <row r="14" spans="1:13">
      <c r="A14" s="353">
        <v>45662</v>
      </c>
      <c r="B14" s="354" t="s">
        <v>559</v>
      </c>
      <c r="C14" s="355" t="s">
        <v>558</v>
      </c>
      <c r="D14" s="354" t="s">
        <v>552</v>
      </c>
      <c r="E14" s="354" t="s">
        <v>67</v>
      </c>
      <c r="F14">
        <f t="shared" si="0"/>
        <v>0</v>
      </c>
      <c r="H14" s="47"/>
    </row>
    <row r="15" spans="1:13">
      <c r="A15" s="353">
        <v>45663</v>
      </c>
      <c r="B15" s="354" t="s">
        <v>561</v>
      </c>
      <c r="C15" s="355" t="s">
        <v>243</v>
      </c>
      <c r="D15" s="354" t="s">
        <v>70</v>
      </c>
      <c r="E15" s="354" t="s">
        <v>67</v>
      </c>
      <c r="F15">
        <f t="shared" si="0"/>
        <v>0</v>
      </c>
      <c r="H15" s="47"/>
    </row>
    <row r="16" spans="1:13">
      <c r="A16" s="353">
        <v>45664</v>
      </c>
      <c r="B16" s="354" t="s">
        <v>562</v>
      </c>
      <c r="C16" s="355" t="s">
        <v>558</v>
      </c>
      <c r="D16" s="354" t="s">
        <v>552</v>
      </c>
      <c r="E16" s="354" t="s">
        <v>67</v>
      </c>
      <c r="F16">
        <f t="shared" si="0"/>
        <v>0</v>
      </c>
      <c r="H16" s="47"/>
    </row>
    <row r="17" spans="1:8">
      <c r="A17" s="353">
        <v>45665</v>
      </c>
      <c r="B17" s="354" t="s">
        <v>563</v>
      </c>
      <c r="C17" s="355" t="s">
        <v>243</v>
      </c>
      <c r="D17" s="354" t="s">
        <v>70</v>
      </c>
      <c r="E17" s="354" t="s">
        <v>67</v>
      </c>
      <c r="F17">
        <f t="shared" si="0"/>
        <v>1</v>
      </c>
      <c r="H17" s="47"/>
    </row>
    <row r="18" spans="1:8">
      <c r="A18" s="120">
        <v>45666</v>
      </c>
      <c r="B18" s="59" t="s">
        <v>564</v>
      </c>
      <c r="C18" s="60" t="s">
        <v>1090</v>
      </c>
      <c r="D18" s="59" t="s">
        <v>552</v>
      </c>
      <c r="E18" s="59" t="s">
        <v>67</v>
      </c>
      <c r="F18">
        <f t="shared" si="0"/>
        <v>1</v>
      </c>
      <c r="H18" s="47"/>
    </row>
    <row r="19" spans="1:8">
      <c r="A19" s="120">
        <v>45667</v>
      </c>
      <c r="B19" s="59" t="s">
        <v>560</v>
      </c>
      <c r="C19" s="59" t="s">
        <v>243</v>
      </c>
      <c r="D19" s="59" t="s">
        <v>70</v>
      </c>
      <c r="E19" s="59" t="s">
        <v>67</v>
      </c>
      <c r="F19">
        <f t="shared" si="0"/>
        <v>1</v>
      </c>
      <c r="H19" s="47"/>
    </row>
    <row r="20" spans="1:8">
      <c r="A20" s="353">
        <v>45668</v>
      </c>
      <c r="B20" s="354" t="s">
        <v>559</v>
      </c>
      <c r="C20" s="355" t="s">
        <v>1090</v>
      </c>
      <c r="D20" s="354" t="s">
        <v>552</v>
      </c>
      <c r="E20" s="354" t="s">
        <v>67</v>
      </c>
      <c r="F20">
        <f t="shared" si="0"/>
        <v>1</v>
      </c>
      <c r="H20" s="47"/>
    </row>
    <row r="21" spans="1:8">
      <c r="A21" s="353">
        <v>45669</v>
      </c>
      <c r="B21" s="354" t="s">
        <v>561</v>
      </c>
      <c r="C21" s="355" t="s">
        <v>243</v>
      </c>
      <c r="D21" s="354" t="s">
        <v>70</v>
      </c>
      <c r="E21" s="354" t="s">
        <v>67</v>
      </c>
      <c r="F21">
        <f t="shared" si="0"/>
        <v>1</v>
      </c>
      <c r="H21" s="47"/>
    </row>
    <row r="22" spans="1:8">
      <c r="A22" s="353">
        <v>45670</v>
      </c>
      <c r="B22" s="354" t="s">
        <v>562</v>
      </c>
      <c r="C22" s="355" t="s">
        <v>1090</v>
      </c>
      <c r="D22" s="354" t="s">
        <v>552</v>
      </c>
      <c r="E22" s="354" t="s">
        <v>67</v>
      </c>
      <c r="F22">
        <f t="shared" si="0"/>
        <v>1</v>
      </c>
      <c r="H22" s="47"/>
    </row>
    <row r="23" spans="1:8">
      <c r="A23" s="353">
        <v>45671</v>
      </c>
      <c r="B23" s="354" t="s">
        <v>563</v>
      </c>
      <c r="C23" s="355" t="s">
        <v>243</v>
      </c>
      <c r="D23" s="354" t="s">
        <v>70</v>
      </c>
      <c r="E23" s="354" t="s">
        <v>67</v>
      </c>
      <c r="F23">
        <f t="shared" si="0"/>
        <v>0</v>
      </c>
      <c r="H23" s="47"/>
    </row>
    <row r="24" spans="1:8">
      <c r="A24" s="120">
        <v>45672</v>
      </c>
      <c r="B24" s="59" t="s">
        <v>564</v>
      </c>
      <c r="C24" s="60" t="s">
        <v>1090</v>
      </c>
      <c r="D24" s="59" t="s">
        <v>552</v>
      </c>
      <c r="E24" s="59" t="s">
        <v>67</v>
      </c>
      <c r="F24">
        <f t="shared" si="0"/>
        <v>0</v>
      </c>
    </row>
    <row r="25" spans="1:8">
      <c r="A25" s="120">
        <v>45673</v>
      </c>
      <c r="B25" s="59" t="s">
        <v>560</v>
      </c>
      <c r="C25" s="60" t="s">
        <v>558</v>
      </c>
      <c r="D25" s="59" t="s">
        <v>70</v>
      </c>
      <c r="E25" s="59" t="s">
        <v>1152</v>
      </c>
      <c r="F25">
        <f t="shared" si="0"/>
        <v>0</v>
      </c>
    </row>
    <row r="26" spans="1:8">
      <c r="A26" s="353">
        <v>45674</v>
      </c>
      <c r="B26" s="354" t="s">
        <v>581</v>
      </c>
      <c r="C26" s="355" t="s">
        <v>234</v>
      </c>
      <c r="D26" s="354" t="s">
        <v>552</v>
      </c>
      <c r="E26" s="354" t="s">
        <v>1153</v>
      </c>
      <c r="F26" s="59" t="s">
        <v>89</v>
      </c>
    </row>
    <row r="27" spans="1:8">
      <c r="A27" s="353">
        <v>45675</v>
      </c>
      <c r="B27" s="354" t="s">
        <v>582</v>
      </c>
      <c r="C27" s="355" t="s">
        <v>558</v>
      </c>
      <c r="D27" s="354" t="s">
        <v>70</v>
      </c>
      <c r="E27" s="354" t="s">
        <v>1155</v>
      </c>
      <c r="F27">
        <f t="shared" si="0"/>
        <v>0</v>
      </c>
    </row>
    <row r="28" spans="1:8">
      <c r="A28" s="353">
        <v>45676</v>
      </c>
      <c r="B28" s="354" t="s">
        <v>583</v>
      </c>
      <c r="C28" s="355" t="s">
        <v>558</v>
      </c>
      <c r="D28" s="354" t="s">
        <v>552</v>
      </c>
      <c r="E28" s="354" t="s">
        <v>1155</v>
      </c>
      <c r="F28">
        <f t="shared" si="0"/>
        <v>0</v>
      </c>
    </row>
    <row r="29" spans="1:8">
      <c r="A29" s="353">
        <v>45677</v>
      </c>
      <c r="B29" s="354" t="s">
        <v>584</v>
      </c>
      <c r="C29" s="355" t="s">
        <v>558</v>
      </c>
      <c r="D29" s="354" t="s">
        <v>70</v>
      </c>
      <c r="E29" s="354" t="s">
        <v>1155</v>
      </c>
      <c r="F29">
        <f t="shared" si="0"/>
        <v>0</v>
      </c>
    </row>
    <row r="30" spans="1:8">
      <c r="A30" s="120">
        <v>45678</v>
      </c>
      <c r="B30" s="59" t="s">
        <v>564</v>
      </c>
      <c r="C30" s="60" t="s">
        <v>243</v>
      </c>
      <c r="D30" s="59" t="s">
        <v>70</v>
      </c>
      <c r="E30" s="59" t="s">
        <v>1161</v>
      </c>
      <c r="F30">
        <f t="shared" si="0"/>
        <v>0</v>
      </c>
    </row>
    <row r="31" spans="1:8">
      <c r="A31" s="120">
        <v>45679</v>
      </c>
      <c r="B31" s="59" t="s">
        <v>560</v>
      </c>
      <c r="C31" s="60" t="s">
        <v>1090</v>
      </c>
      <c r="D31" s="59" t="s">
        <v>552</v>
      </c>
      <c r="E31" s="59" t="s">
        <v>67</v>
      </c>
      <c r="F31">
        <f t="shared" si="0"/>
        <v>0</v>
      </c>
    </row>
    <row r="32" spans="1:8">
      <c r="A32" s="353">
        <v>45680</v>
      </c>
      <c r="B32" s="354" t="s">
        <v>581</v>
      </c>
      <c r="C32" s="355" t="s">
        <v>243</v>
      </c>
      <c r="D32" s="354" t="s">
        <v>70</v>
      </c>
      <c r="E32" s="354" t="s">
        <v>67</v>
      </c>
      <c r="F32">
        <f t="shared" si="0"/>
        <v>0</v>
      </c>
    </row>
    <row r="33" spans="1:7">
      <c r="A33" s="353">
        <v>45681</v>
      </c>
      <c r="B33" s="354" t="s">
        <v>582</v>
      </c>
      <c r="C33" s="355" t="s">
        <v>1090</v>
      </c>
      <c r="D33" s="354" t="s">
        <v>552</v>
      </c>
      <c r="E33" s="354" t="s">
        <v>67</v>
      </c>
      <c r="F33">
        <f t="shared" si="0"/>
        <v>0</v>
      </c>
    </row>
    <row r="34" spans="1:7">
      <c r="A34" s="353">
        <v>45682</v>
      </c>
      <c r="B34" s="354" t="s">
        <v>583</v>
      </c>
      <c r="C34" s="355" t="s">
        <v>243</v>
      </c>
      <c r="D34" s="354" t="s">
        <v>70</v>
      </c>
      <c r="E34" s="354" t="s">
        <v>67</v>
      </c>
      <c r="F34">
        <f t="shared" ref="F34:F65" si="1">IF(E42="",0,IF(E42="ok",0,1))</f>
        <v>0</v>
      </c>
    </row>
    <row r="35" spans="1:7">
      <c r="A35" s="353">
        <v>45683</v>
      </c>
      <c r="B35" s="354" t="s">
        <v>584</v>
      </c>
      <c r="C35" s="355" t="s">
        <v>558</v>
      </c>
      <c r="D35" s="354" t="s">
        <v>552</v>
      </c>
      <c r="E35" s="354" t="s">
        <v>67</v>
      </c>
      <c r="F35">
        <f t="shared" si="1"/>
        <v>0</v>
      </c>
    </row>
    <row r="36" spans="1:7">
      <c r="A36" s="120">
        <v>45684</v>
      </c>
      <c r="B36" s="59" t="s">
        <v>564</v>
      </c>
      <c r="C36" s="60" t="s">
        <v>243</v>
      </c>
      <c r="D36" s="59" t="s">
        <v>70</v>
      </c>
      <c r="E36" s="59" t="s">
        <v>67</v>
      </c>
      <c r="F36">
        <f t="shared" si="1"/>
        <v>0</v>
      </c>
    </row>
    <row r="37" spans="1:7">
      <c r="A37" s="120">
        <v>45685</v>
      </c>
      <c r="B37" s="59" t="s">
        <v>560</v>
      </c>
      <c r="C37" s="60"/>
      <c r="D37" s="59" t="s">
        <v>552</v>
      </c>
      <c r="E37" s="59"/>
      <c r="F37">
        <f>IF(E45="",0,IF(E45="ok",0,1))</f>
        <v>0</v>
      </c>
    </row>
    <row r="38" spans="1:7">
      <c r="A38" s="430">
        <v>45686</v>
      </c>
      <c r="B38" s="431" t="s">
        <v>1171</v>
      </c>
      <c r="C38" s="432"/>
      <c r="D38" s="431" t="s">
        <v>70</v>
      </c>
      <c r="E38" s="431"/>
      <c r="F38">
        <f t="shared" si="1"/>
        <v>0</v>
      </c>
      <c r="G38" t="s">
        <v>1170</v>
      </c>
    </row>
    <row r="39" spans="1:7">
      <c r="A39" s="353">
        <v>45687</v>
      </c>
      <c r="B39" s="354" t="s">
        <v>582</v>
      </c>
      <c r="C39" s="355"/>
      <c r="D39" s="354" t="s">
        <v>552</v>
      </c>
      <c r="E39" s="354"/>
      <c r="F39">
        <f t="shared" si="1"/>
        <v>0</v>
      </c>
    </row>
    <row r="40" spans="1:7">
      <c r="A40" s="353">
        <v>45688</v>
      </c>
      <c r="B40" s="354" t="s">
        <v>583</v>
      </c>
      <c r="C40" s="355"/>
      <c r="D40" s="354" t="s">
        <v>70</v>
      </c>
      <c r="E40" s="354"/>
      <c r="F40">
        <f t="shared" si="1"/>
        <v>0</v>
      </c>
    </row>
    <row r="41" spans="1:7">
      <c r="A41" s="121">
        <v>45689</v>
      </c>
      <c r="B41" s="61" t="s">
        <v>584</v>
      </c>
      <c r="C41" s="89"/>
      <c r="D41" s="61" t="s">
        <v>552</v>
      </c>
      <c r="E41" s="61"/>
      <c r="F41">
        <f t="shared" si="1"/>
        <v>0</v>
      </c>
    </row>
    <row r="42" spans="1:7">
      <c r="A42" s="121">
        <v>45690</v>
      </c>
      <c r="B42" s="61"/>
      <c r="C42" s="89"/>
      <c r="D42" s="61" t="s">
        <v>70</v>
      </c>
      <c r="E42" s="61"/>
      <c r="F42">
        <f>IF(E50="",0,IF(E50="ok",0,1))</f>
        <v>0</v>
      </c>
    </row>
    <row r="43" spans="1:7">
      <c r="A43" s="121">
        <v>45691</v>
      </c>
      <c r="B43" s="61"/>
      <c r="C43" s="89"/>
      <c r="D43" s="61" t="s">
        <v>552</v>
      </c>
      <c r="E43" s="61"/>
      <c r="F43">
        <f t="shared" si="1"/>
        <v>0</v>
      </c>
    </row>
    <row r="44" spans="1:7">
      <c r="A44" s="121">
        <v>45692</v>
      </c>
      <c r="B44" s="61"/>
      <c r="C44" s="89"/>
      <c r="D44" s="61" t="s">
        <v>70</v>
      </c>
      <c r="E44" s="61"/>
      <c r="F44">
        <f t="shared" si="1"/>
        <v>0</v>
      </c>
    </row>
    <row r="45" spans="1:7">
      <c r="A45" s="121">
        <v>45693</v>
      </c>
      <c r="B45" s="61"/>
      <c r="C45" s="89"/>
      <c r="D45" s="61" t="s">
        <v>552</v>
      </c>
      <c r="E45" s="61"/>
      <c r="F45">
        <f t="shared" si="1"/>
        <v>0</v>
      </c>
    </row>
    <row r="46" spans="1:7">
      <c r="A46" s="121">
        <v>45694</v>
      </c>
      <c r="B46" s="61"/>
      <c r="C46" s="89"/>
      <c r="D46" s="61" t="s">
        <v>70</v>
      </c>
      <c r="E46" s="61"/>
      <c r="F46">
        <f t="shared" si="1"/>
        <v>0</v>
      </c>
    </row>
    <row r="47" spans="1:7">
      <c r="A47" s="121">
        <v>45695</v>
      </c>
      <c r="B47" s="61"/>
      <c r="C47" s="89"/>
      <c r="D47" s="61" t="s">
        <v>552</v>
      </c>
      <c r="E47" s="61"/>
      <c r="F47">
        <f t="shared" si="1"/>
        <v>0</v>
      </c>
    </row>
    <row r="48" spans="1:7">
      <c r="A48" s="121">
        <v>45696</v>
      </c>
      <c r="B48" s="61"/>
      <c r="C48" s="89"/>
      <c r="D48" s="61"/>
      <c r="E48" s="61"/>
      <c r="F48">
        <f t="shared" si="1"/>
        <v>0</v>
      </c>
    </row>
    <row r="49" spans="1:6">
      <c r="A49" s="121">
        <v>45697</v>
      </c>
      <c r="B49" s="61"/>
      <c r="C49" s="89"/>
      <c r="D49" s="61"/>
      <c r="E49" s="61"/>
      <c r="F49">
        <f t="shared" si="1"/>
        <v>0</v>
      </c>
    </row>
    <row r="50" spans="1:6">
      <c r="A50" s="121">
        <v>45698</v>
      </c>
      <c r="B50" s="61"/>
      <c r="C50" s="89"/>
      <c r="D50" s="61"/>
      <c r="E50" s="61"/>
      <c r="F50">
        <f t="shared" si="1"/>
        <v>0</v>
      </c>
    </row>
    <row r="51" spans="1:6">
      <c r="A51" s="121">
        <v>45699</v>
      </c>
      <c r="B51" s="61"/>
      <c r="C51" s="89"/>
      <c r="D51" s="61"/>
      <c r="E51" s="61"/>
      <c r="F51">
        <f t="shared" si="1"/>
        <v>0</v>
      </c>
    </row>
    <row r="52" spans="1:6">
      <c r="A52" s="121">
        <v>45700</v>
      </c>
      <c r="B52" s="61"/>
      <c r="C52" s="89"/>
      <c r="D52" s="61"/>
      <c r="E52" s="61"/>
      <c r="F52">
        <f t="shared" si="1"/>
        <v>0</v>
      </c>
    </row>
    <row r="53" spans="1:6">
      <c r="A53" s="121">
        <v>45701</v>
      </c>
      <c r="B53" s="61"/>
      <c r="C53" s="89"/>
      <c r="D53" s="61"/>
      <c r="E53" s="61"/>
      <c r="F53">
        <f t="shared" si="1"/>
        <v>0</v>
      </c>
    </row>
    <row r="54" spans="1:6">
      <c r="A54" s="121">
        <v>45702</v>
      </c>
      <c r="B54" s="61"/>
      <c r="C54" s="89"/>
      <c r="D54" s="61"/>
      <c r="E54" s="61"/>
      <c r="F54">
        <f t="shared" si="1"/>
        <v>0</v>
      </c>
    </row>
    <row r="55" spans="1:6">
      <c r="A55" s="121">
        <v>45703</v>
      </c>
      <c r="B55" s="61"/>
      <c r="C55" s="89"/>
      <c r="D55" s="61"/>
      <c r="E55" s="61"/>
      <c r="F55">
        <f t="shared" si="1"/>
        <v>0</v>
      </c>
    </row>
    <row r="56" spans="1:6">
      <c r="A56" s="121">
        <v>45704</v>
      </c>
      <c r="B56" s="61"/>
      <c r="C56" s="89"/>
      <c r="D56" s="61"/>
      <c r="E56" s="61"/>
      <c r="F56">
        <f t="shared" si="1"/>
        <v>0</v>
      </c>
    </row>
    <row r="57" spans="1:6">
      <c r="A57" s="121">
        <v>45705</v>
      </c>
      <c r="B57" s="61"/>
      <c r="C57" s="89"/>
      <c r="D57" s="61"/>
      <c r="E57" s="61"/>
      <c r="F57">
        <f t="shared" si="1"/>
        <v>0</v>
      </c>
    </row>
    <row r="58" spans="1:6">
      <c r="A58" s="121">
        <v>45706</v>
      </c>
      <c r="B58" s="61"/>
      <c r="C58" s="89"/>
      <c r="D58" s="61"/>
      <c r="E58" s="61"/>
      <c r="F58">
        <f t="shared" si="1"/>
        <v>0</v>
      </c>
    </row>
    <row r="59" spans="1:6">
      <c r="A59" s="121">
        <v>45707</v>
      </c>
      <c r="B59" s="61"/>
      <c r="C59" s="89"/>
      <c r="D59" s="61"/>
      <c r="E59" s="61"/>
      <c r="F59">
        <f t="shared" si="1"/>
        <v>0</v>
      </c>
    </row>
    <row r="60" spans="1:6">
      <c r="A60" s="121">
        <v>45708</v>
      </c>
      <c r="B60" s="61"/>
      <c r="C60" s="89"/>
      <c r="D60" s="61"/>
      <c r="E60" s="61"/>
      <c r="F60">
        <f t="shared" si="1"/>
        <v>0</v>
      </c>
    </row>
    <row r="61" spans="1:6">
      <c r="A61" s="121">
        <v>45709</v>
      </c>
      <c r="B61" s="61"/>
      <c r="C61" s="89"/>
      <c r="D61" s="61"/>
      <c r="E61" s="61"/>
      <c r="F61">
        <f t="shared" si="1"/>
        <v>0</v>
      </c>
    </row>
    <row r="62" spans="1:6">
      <c r="A62" s="121">
        <v>45710</v>
      </c>
      <c r="B62" s="61"/>
      <c r="C62" s="89"/>
      <c r="D62" s="61"/>
      <c r="E62" s="61"/>
      <c r="F62">
        <f t="shared" si="1"/>
        <v>0</v>
      </c>
    </row>
    <row r="63" spans="1:6">
      <c r="A63" s="121">
        <v>45711</v>
      </c>
      <c r="B63" s="61"/>
      <c r="C63" s="89"/>
      <c r="D63" s="61"/>
      <c r="E63" s="61"/>
      <c r="F63">
        <f t="shared" si="1"/>
        <v>0</v>
      </c>
    </row>
    <row r="64" spans="1:6">
      <c r="A64" s="121">
        <v>45712</v>
      </c>
      <c r="B64" s="61"/>
      <c r="C64" s="89"/>
      <c r="D64" s="61"/>
      <c r="E64" s="61"/>
      <c r="F64">
        <f t="shared" si="1"/>
        <v>0</v>
      </c>
    </row>
    <row r="65" spans="1:9">
      <c r="A65" s="121">
        <v>45713</v>
      </c>
      <c r="B65" s="61"/>
      <c r="C65" s="89"/>
      <c r="D65" s="61"/>
      <c r="E65" s="61"/>
      <c r="F65">
        <f t="shared" si="1"/>
        <v>0</v>
      </c>
    </row>
    <row r="66" spans="1:9">
      <c r="A66" s="121">
        <v>45714</v>
      </c>
      <c r="B66" s="61"/>
      <c r="C66" s="89"/>
      <c r="D66" s="61"/>
      <c r="E66" s="61"/>
      <c r="F66">
        <f t="shared" ref="F66:F87" si="2">IF(E74="",0,IF(E74="ok",0,1))</f>
        <v>0</v>
      </c>
    </row>
    <row r="67" spans="1:9">
      <c r="A67" s="121">
        <v>45715</v>
      </c>
      <c r="B67" s="61"/>
      <c r="C67" s="89"/>
      <c r="D67" s="61"/>
      <c r="E67" s="61"/>
      <c r="F67">
        <f t="shared" si="2"/>
        <v>0</v>
      </c>
    </row>
    <row r="68" spans="1:9">
      <c r="A68" s="121">
        <v>45716</v>
      </c>
      <c r="B68" s="61"/>
      <c r="C68" s="89"/>
      <c r="D68" s="61"/>
      <c r="E68" s="61"/>
      <c r="F68">
        <f t="shared" si="2"/>
        <v>0</v>
      </c>
      <c r="G68" s="518" t="s">
        <v>343</v>
      </c>
      <c r="H68" s="518"/>
      <c r="I68" s="518"/>
    </row>
    <row r="69" spans="1:9">
      <c r="A69" s="122">
        <v>45717</v>
      </c>
      <c r="B69" s="123"/>
      <c r="C69" s="124"/>
      <c r="D69" s="123"/>
      <c r="E69" s="123"/>
      <c r="F69">
        <f t="shared" si="2"/>
        <v>0</v>
      </c>
      <c r="G69" s="518"/>
      <c r="H69" s="518"/>
      <c r="I69" s="518"/>
    </row>
    <row r="70" spans="1:9">
      <c r="A70" s="122">
        <v>45718</v>
      </c>
      <c r="B70" s="123"/>
      <c r="C70" s="124"/>
      <c r="D70" s="123"/>
      <c r="E70" s="123"/>
      <c r="F70">
        <f t="shared" si="2"/>
        <v>0</v>
      </c>
    </row>
    <row r="71" spans="1:9">
      <c r="A71" s="122">
        <v>45719</v>
      </c>
      <c r="B71" s="123"/>
      <c r="C71" s="124"/>
      <c r="D71" s="123"/>
      <c r="E71" s="123"/>
      <c r="F71">
        <f t="shared" si="2"/>
        <v>0</v>
      </c>
    </row>
    <row r="72" spans="1:9">
      <c r="A72" s="122">
        <v>45720</v>
      </c>
      <c r="B72" s="123"/>
      <c r="C72" s="124"/>
      <c r="D72" s="123"/>
      <c r="E72" s="123"/>
      <c r="F72">
        <f t="shared" si="2"/>
        <v>0</v>
      </c>
    </row>
    <row r="73" spans="1:9">
      <c r="A73" s="122">
        <v>45721</v>
      </c>
      <c r="B73" s="123"/>
      <c r="C73" s="124"/>
      <c r="D73" s="123"/>
      <c r="E73" s="123"/>
      <c r="F73">
        <f t="shared" si="2"/>
        <v>0</v>
      </c>
    </row>
    <row r="74" spans="1:9">
      <c r="A74" s="122">
        <v>45722</v>
      </c>
      <c r="B74" s="123"/>
      <c r="C74" s="124"/>
      <c r="D74" s="123"/>
      <c r="E74" s="123"/>
      <c r="F74">
        <f t="shared" si="2"/>
        <v>0</v>
      </c>
    </row>
    <row r="75" spans="1:9">
      <c r="A75" s="122">
        <v>45723</v>
      </c>
      <c r="B75" s="123"/>
      <c r="C75" s="124"/>
      <c r="D75" s="123"/>
      <c r="E75" s="123"/>
      <c r="F75">
        <f t="shared" si="2"/>
        <v>0</v>
      </c>
    </row>
    <row r="76" spans="1:9">
      <c r="A76" s="122">
        <v>45724</v>
      </c>
      <c r="B76" s="123"/>
      <c r="C76" s="124"/>
      <c r="D76" s="123"/>
      <c r="E76" s="123"/>
      <c r="F76">
        <f t="shared" si="2"/>
        <v>0</v>
      </c>
    </row>
    <row r="77" spans="1:9">
      <c r="A77" s="122">
        <v>45725</v>
      </c>
      <c r="B77" s="123"/>
      <c r="C77" s="124"/>
      <c r="D77" s="123"/>
      <c r="E77" s="123"/>
      <c r="F77">
        <f t="shared" si="2"/>
        <v>0</v>
      </c>
    </row>
    <row r="78" spans="1:9">
      <c r="A78" s="122">
        <v>45726</v>
      </c>
      <c r="B78" s="123"/>
      <c r="C78" s="124"/>
      <c r="D78" s="123"/>
      <c r="E78" s="123"/>
      <c r="F78">
        <f t="shared" si="2"/>
        <v>0</v>
      </c>
    </row>
    <row r="79" spans="1:9">
      <c r="A79" s="122">
        <v>45727</v>
      </c>
      <c r="B79" s="123"/>
      <c r="C79" s="124"/>
      <c r="D79" s="123"/>
      <c r="E79" s="123"/>
      <c r="F79">
        <f t="shared" si="2"/>
        <v>0</v>
      </c>
    </row>
    <row r="80" spans="1:9">
      <c r="A80" s="122">
        <v>45728</v>
      </c>
      <c r="B80" s="123"/>
      <c r="C80" s="124"/>
      <c r="D80" s="123"/>
      <c r="E80" s="123"/>
      <c r="F80">
        <f t="shared" si="2"/>
        <v>0</v>
      </c>
    </row>
    <row r="81" spans="1:6">
      <c r="A81" s="122">
        <v>45729</v>
      </c>
      <c r="B81" s="123"/>
      <c r="C81" s="124"/>
      <c r="D81" s="123"/>
      <c r="E81" s="123"/>
      <c r="F81">
        <f t="shared" si="2"/>
        <v>0</v>
      </c>
    </row>
    <row r="82" spans="1:6">
      <c r="A82" s="122">
        <v>45730</v>
      </c>
      <c r="B82" s="123"/>
      <c r="C82" s="124"/>
      <c r="D82" s="123"/>
      <c r="E82" s="123"/>
      <c r="F82">
        <f t="shared" si="2"/>
        <v>0</v>
      </c>
    </row>
    <row r="83" spans="1:6">
      <c r="A83" s="122">
        <v>45731</v>
      </c>
      <c r="B83" s="123"/>
      <c r="C83" s="124"/>
      <c r="D83" s="123"/>
      <c r="E83" s="123"/>
      <c r="F83">
        <f t="shared" si="2"/>
        <v>0</v>
      </c>
    </row>
    <row r="84" spans="1:6">
      <c r="A84" s="122">
        <v>45732</v>
      </c>
      <c r="B84" s="123"/>
      <c r="C84" s="124"/>
      <c r="D84" s="123"/>
      <c r="E84" s="123"/>
      <c r="F84">
        <f t="shared" si="2"/>
        <v>0</v>
      </c>
    </row>
    <row r="85" spans="1:6">
      <c r="A85" s="122">
        <v>45733</v>
      </c>
      <c r="B85" s="123"/>
      <c r="C85" s="124"/>
      <c r="D85" s="123"/>
      <c r="E85" s="123"/>
      <c r="F85">
        <f t="shared" si="2"/>
        <v>0</v>
      </c>
    </row>
    <row r="86" spans="1:6">
      <c r="A86" s="122">
        <v>45734</v>
      </c>
      <c r="B86" s="123"/>
      <c r="C86" s="124"/>
      <c r="D86" s="123"/>
      <c r="E86" s="123"/>
      <c r="F86">
        <f t="shared" si="2"/>
        <v>0</v>
      </c>
    </row>
    <row r="87" spans="1:6">
      <c r="A87" s="122">
        <v>45735</v>
      </c>
      <c r="B87" s="123"/>
      <c r="C87" s="124"/>
      <c r="D87" s="123"/>
      <c r="E87" s="123"/>
      <c r="F87">
        <f t="shared" si="2"/>
        <v>0</v>
      </c>
    </row>
    <row r="88" spans="1:6">
      <c r="A88" s="122">
        <v>45736</v>
      </c>
      <c r="B88" s="123"/>
      <c r="C88" s="124"/>
      <c r="D88" s="123"/>
      <c r="E88" s="123"/>
    </row>
    <row r="89" spans="1:6">
      <c r="A89" s="122">
        <v>45737</v>
      </c>
      <c r="B89" s="123"/>
      <c r="C89" s="124"/>
      <c r="D89" s="123"/>
      <c r="E89" s="123"/>
    </row>
    <row r="90" spans="1:6">
      <c r="A90" s="122">
        <v>45738</v>
      </c>
      <c r="B90" s="123"/>
      <c r="C90" s="124"/>
      <c r="D90" s="123"/>
      <c r="E90" s="123"/>
    </row>
    <row r="91" spans="1:6">
      <c r="A91" s="122">
        <v>45739</v>
      </c>
      <c r="B91" s="123"/>
      <c r="C91" s="124"/>
      <c r="D91" s="123"/>
      <c r="E91" s="123"/>
    </row>
    <row r="92" spans="1:6">
      <c r="A92" s="122">
        <v>45740</v>
      </c>
      <c r="B92" s="123"/>
      <c r="C92" s="124"/>
      <c r="D92" s="123"/>
      <c r="E92" s="123"/>
    </row>
    <row r="93" spans="1:6">
      <c r="A93" s="122">
        <v>45741</v>
      </c>
      <c r="B93" s="123"/>
      <c r="C93" s="124"/>
      <c r="D93" s="123"/>
      <c r="E93" s="123"/>
    </row>
    <row r="94" spans="1:6">
      <c r="A94" s="122">
        <v>45742</v>
      </c>
      <c r="B94" s="123"/>
      <c r="C94" s="124"/>
      <c r="D94" s="123"/>
      <c r="E94" s="123"/>
    </row>
    <row r="95" spans="1:6">
      <c r="A95" s="122">
        <v>45743</v>
      </c>
      <c r="B95" s="123"/>
      <c r="C95" s="124"/>
      <c r="D95" s="123"/>
      <c r="E95" s="123"/>
    </row>
    <row r="96" spans="1:6">
      <c r="A96" s="122">
        <v>45744</v>
      </c>
      <c r="B96" s="123"/>
      <c r="C96" s="124"/>
      <c r="D96" s="123"/>
      <c r="E96" s="123"/>
    </row>
    <row r="97" spans="1:5">
      <c r="A97" s="122">
        <v>45745</v>
      </c>
      <c r="B97" s="123"/>
      <c r="C97" s="124"/>
      <c r="D97" s="123"/>
      <c r="E97" s="123"/>
    </row>
    <row r="98" spans="1:5">
      <c r="A98" s="122">
        <v>45746</v>
      </c>
      <c r="B98" s="123"/>
      <c r="C98" s="124"/>
      <c r="D98" s="123"/>
      <c r="E98" s="123"/>
    </row>
    <row r="99" spans="1:5">
      <c r="A99" s="122">
        <v>45747</v>
      </c>
      <c r="B99" s="123"/>
      <c r="C99" s="124"/>
      <c r="D99" s="123"/>
      <c r="E99" s="123"/>
    </row>
    <row r="100" spans="1:5">
      <c r="A100" s="125">
        <v>45748</v>
      </c>
      <c r="B100" s="340"/>
      <c r="C100" s="361"/>
      <c r="D100" s="340"/>
      <c r="E100" s="340"/>
    </row>
    <row r="101" spans="1:5">
      <c r="A101" s="125">
        <v>45749</v>
      </c>
      <c r="B101" s="340"/>
      <c r="C101" s="340"/>
      <c r="D101" s="340"/>
      <c r="E101" s="340"/>
    </row>
    <row r="102" spans="1:5">
      <c r="A102" s="125">
        <v>45750</v>
      </c>
      <c r="B102" s="340"/>
      <c r="C102" s="340"/>
      <c r="D102" s="340"/>
      <c r="E102" s="340"/>
    </row>
    <row r="103" spans="1:5">
      <c r="A103" s="125">
        <v>45751</v>
      </c>
      <c r="B103" s="340"/>
      <c r="C103" s="340"/>
      <c r="D103" s="340"/>
      <c r="E103" s="340"/>
    </row>
    <row r="104" spans="1:5">
      <c r="A104" s="125">
        <v>45752</v>
      </c>
      <c r="B104" s="340"/>
      <c r="C104" s="340"/>
      <c r="D104" s="340"/>
      <c r="E104" s="340"/>
    </row>
    <row r="105" spans="1:5">
      <c r="A105" s="125">
        <v>45753</v>
      </c>
      <c r="B105" s="340"/>
      <c r="C105" s="340"/>
      <c r="D105" s="340"/>
      <c r="E105" s="340"/>
    </row>
    <row r="106" spans="1:5">
      <c r="A106" s="125">
        <v>45754</v>
      </c>
      <c r="B106" s="340"/>
      <c r="C106" s="340"/>
      <c r="D106" s="340"/>
      <c r="E106" s="340"/>
    </row>
    <row r="107" spans="1:5">
      <c r="A107" s="125">
        <v>45755</v>
      </c>
      <c r="B107" s="340"/>
      <c r="C107" s="340"/>
      <c r="D107" s="340"/>
      <c r="E107" s="340"/>
    </row>
    <row r="108" spans="1:5">
      <c r="A108" s="125">
        <v>45756</v>
      </c>
      <c r="B108" s="340"/>
      <c r="C108" s="340"/>
      <c r="D108" s="340"/>
      <c r="E108" s="340"/>
    </row>
    <row r="109" spans="1:5">
      <c r="A109" s="125">
        <v>45757</v>
      </c>
      <c r="B109" s="340"/>
      <c r="C109" s="340"/>
      <c r="D109" s="340"/>
      <c r="E109" s="340"/>
    </row>
    <row r="110" spans="1:5">
      <c r="A110" s="125">
        <v>45758</v>
      </c>
      <c r="B110" s="340"/>
      <c r="C110" s="340"/>
      <c r="D110" s="340"/>
      <c r="E110" s="340"/>
    </row>
    <row r="111" spans="1:5">
      <c r="A111" s="125">
        <v>45759</v>
      </c>
      <c r="B111" s="340"/>
      <c r="C111" s="340"/>
      <c r="D111" s="340"/>
      <c r="E111" s="340"/>
    </row>
    <row r="112" spans="1:5">
      <c r="A112" s="125">
        <v>45760</v>
      </c>
      <c r="B112" s="340"/>
      <c r="C112" s="340"/>
      <c r="D112" s="340"/>
      <c r="E112" s="340"/>
    </row>
    <row r="113" spans="1:5">
      <c r="A113" s="125">
        <v>45761</v>
      </c>
      <c r="B113" s="340"/>
      <c r="C113" s="340"/>
      <c r="D113" s="340"/>
      <c r="E113" s="340"/>
    </row>
    <row r="114" spans="1:5">
      <c r="A114" s="125">
        <v>45762</v>
      </c>
      <c r="B114" s="340"/>
      <c r="C114" s="340"/>
      <c r="D114" s="340"/>
      <c r="E114" s="340"/>
    </row>
    <row r="115" spans="1:5">
      <c r="A115" s="125">
        <v>45763</v>
      </c>
      <c r="B115" s="340"/>
      <c r="C115" s="340"/>
      <c r="D115" s="340"/>
      <c r="E115" s="340"/>
    </row>
    <row r="116" spans="1:5">
      <c r="A116" s="125">
        <v>45764</v>
      </c>
      <c r="B116" s="340"/>
      <c r="C116" s="340"/>
      <c r="D116" s="340"/>
      <c r="E116" s="340"/>
    </row>
    <row r="117" spans="1:5">
      <c r="A117" s="125">
        <v>45765</v>
      </c>
      <c r="B117" s="340"/>
      <c r="C117" s="340"/>
      <c r="D117" s="340"/>
      <c r="E117" s="340"/>
    </row>
    <row r="118" spans="1:5">
      <c r="A118" s="125">
        <v>45766</v>
      </c>
      <c r="B118" s="340"/>
      <c r="C118" s="340"/>
      <c r="D118" s="340"/>
      <c r="E118" s="340"/>
    </row>
    <row r="119" spans="1:5">
      <c r="A119" s="125">
        <v>45767</v>
      </c>
      <c r="B119" s="340"/>
      <c r="C119" s="340"/>
      <c r="D119" s="340"/>
      <c r="E119" s="340"/>
    </row>
    <row r="120" spans="1:5">
      <c r="A120" s="125">
        <v>45768</v>
      </c>
      <c r="B120" s="340"/>
      <c r="C120" s="340"/>
      <c r="D120" s="340"/>
      <c r="E120" s="340"/>
    </row>
    <row r="121" spans="1:5">
      <c r="A121" s="125">
        <v>45769</v>
      </c>
      <c r="B121" s="340"/>
      <c r="C121" s="340"/>
      <c r="D121" s="340"/>
      <c r="E121" s="340"/>
    </row>
    <row r="122" spans="1:5">
      <c r="A122" s="125">
        <v>45770</v>
      </c>
      <c r="B122" s="340"/>
      <c r="C122" s="340"/>
      <c r="D122" s="340"/>
      <c r="E122" s="340"/>
    </row>
    <row r="123" spans="1:5">
      <c r="A123" s="125">
        <v>45771</v>
      </c>
      <c r="B123" s="340"/>
      <c r="C123" s="340"/>
      <c r="D123" s="340"/>
      <c r="E123" s="340"/>
    </row>
    <row r="124" spans="1:5">
      <c r="A124" s="125">
        <v>45772</v>
      </c>
      <c r="B124" s="340"/>
      <c r="C124" s="340"/>
      <c r="D124" s="340"/>
      <c r="E124" s="340"/>
    </row>
    <row r="125" spans="1:5">
      <c r="A125" s="125">
        <v>45773</v>
      </c>
      <c r="B125" s="340"/>
      <c r="C125" s="340"/>
      <c r="D125" s="340"/>
      <c r="E125" s="340"/>
    </row>
    <row r="126" spans="1:5">
      <c r="A126" s="125">
        <v>45774</v>
      </c>
      <c r="B126" s="340"/>
      <c r="C126" s="340"/>
      <c r="D126" s="340"/>
      <c r="E126" s="340"/>
    </row>
    <row r="127" spans="1:5">
      <c r="A127" s="125">
        <v>45775</v>
      </c>
      <c r="B127" s="340"/>
      <c r="C127" s="340"/>
      <c r="D127" s="340"/>
      <c r="E127" s="340"/>
    </row>
    <row r="128" spans="1:5">
      <c r="A128" s="125">
        <v>45776</v>
      </c>
      <c r="B128" s="340"/>
      <c r="C128" s="340"/>
      <c r="D128" s="340"/>
      <c r="E128" s="340"/>
    </row>
    <row r="129" spans="1:5">
      <c r="A129" s="125">
        <v>45777</v>
      </c>
      <c r="B129" s="340"/>
      <c r="C129" s="340"/>
      <c r="D129" s="340"/>
      <c r="E129" s="340"/>
    </row>
    <row r="130" spans="1:5">
      <c r="A130" s="126">
        <v>45778</v>
      </c>
      <c r="B130" s="127"/>
      <c r="C130" s="127"/>
      <c r="D130" s="127"/>
      <c r="E130" s="127"/>
    </row>
    <row r="131" spans="1:5">
      <c r="A131" s="126">
        <v>45779</v>
      </c>
      <c r="B131" s="127"/>
      <c r="C131" s="127"/>
      <c r="D131" s="127"/>
      <c r="E131" s="127"/>
    </row>
    <row r="132" spans="1:5">
      <c r="A132" s="126">
        <v>45780</v>
      </c>
      <c r="B132" s="127"/>
      <c r="C132" s="127"/>
      <c r="D132" s="127"/>
      <c r="E132" s="127"/>
    </row>
    <row r="133" spans="1:5">
      <c r="A133" s="126">
        <v>45781</v>
      </c>
      <c r="B133" s="127"/>
      <c r="C133" s="127"/>
      <c r="D133" s="127"/>
      <c r="E133" s="127"/>
    </row>
    <row r="134" spans="1:5">
      <c r="A134" s="126">
        <v>45782</v>
      </c>
      <c r="B134" s="127"/>
      <c r="C134" s="127"/>
      <c r="D134" s="127"/>
      <c r="E134" s="127"/>
    </row>
    <row r="135" spans="1:5">
      <c r="A135" s="126">
        <v>45783</v>
      </c>
      <c r="B135" s="127"/>
      <c r="C135" s="127"/>
      <c r="D135" s="127"/>
      <c r="E135" s="127"/>
    </row>
    <row r="136" spans="1:5">
      <c r="A136" s="126">
        <v>45784</v>
      </c>
      <c r="B136" s="127"/>
      <c r="C136" s="127"/>
      <c r="D136" s="127"/>
      <c r="E136" s="127"/>
    </row>
    <row r="137" spans="1:5">
      <c r="A137" s="126">
        <v>45785</v>
      </c>
      <c r="B137" s="127"/>
      <c r="C137" s="127"/>
      <c r="D137" s="127"/>
      <c r="E137" s="127"/>
    </row>
    <row r="138" spans="1:5">
      <c r="A138" s="126">
        <v>45786</v>
      </c>
      <c r="B138" s="127"/>
      <c r="C138" s="127"/>
      <c r="D138" s="127"/>
      <c r="E138" s="127"/>
    </row>
    <row r="139" spans="1:5">
      <c r="A139" s="126">
        <v>45787</v>
      </c>
      <c r="B139" s="127"/>
      <c r="C139" s="127"/>
      <c r="D139" s="127"/>
      <c r="E139" s="127"/>
    </row>
    <row r="140" spans="1:5">
      <c r="A140" s="126">
        <v>45788</v>
      </c>
      <c r="B140" s="127"/>
      <c r="C140" s="127"/>
      <c r="D140" s="127"/>
      <c r="E140" s="127"/>
    </row>
    <row r="141" spans="1:5">
      <c r="A141" s="126">
        <v>45789</v>
      </c>
      <c r="B141" s="127"/>
      <c r="C141" s="127"/>
      <c r="D141" s="127"/>
      <c r="E141" s="127"/>
    </row>
    <row r="142" spans="1:5">
      <c r="A142" s="126">
        <v>45790</v>
      </c>
      <c r="B142" s="127"/>
      <c r="C142" s="127"/>
      <c r="D142" s="127"/>
      <c r="E142" s="127"/>
    </row>
    <row r="143" spans="1:5">
      <c r="A143" s="126">
        <v>45791</v>
      </c>
      <c r="B143" s="127"/>
      <c r="C143" s="127"/>
      <c r="D143" s="127"/>
      <c r="E143" s="127"/>
    </row>
    <row r="144" spans="1:5">
      <c r="A144" s="126">
        <v>45792</v>
      </c>
      <c r="B144" s="127"/>
      <c r="C144" s="127"/>
      <c r="D144" s="127"/>
      <c r="E144" s="127"/>
    </row>
    <row r="145" spans="1:5">
      <c r="A145" s="126">
        <v>45793</v>
      </c>
      <c r="B145" s="127"/>
      <c r="C145" s="127"/>
      <c r="D145" s="127"/>
      <c r="E145" s="127"/>
    </row>
    <row r="146" spans="1:5">
      <c r="A146" s="126">
        <v>45794</v>
      </c>
      <c r="B146" s="127"/>
      <c r="C146" s="127"/>
      <c r="D146" s="127"/>
      <c r="E146" s="127"/>
    </row>
    <row r="147" spans="1:5">
      <c r="A147" s="126">
        <v>45795</v>
      </c>
      <c r="B147" s="127"/>
      <c r="C147" s="127"/>
      <c r="D147" s="127"/>
      <c r="E147" s="127"/>
    </row>
    <row r="148" spans="1:5">
      <c r="A148" s="126">
        <v>45796</v>
      </c>
      <c r="B148" s="127"/>
      <c r="C148" s="127"/>
      <c r="D148" s="127"/>
      <c r="E148" s="127"/>
    </row>
    <row r="149" spans="1:5">
      <c r="A149" s="126">
        <v>45797</v>
      </c>
      <c r="B149" s="127"/>
      <c r="C149" s="127"/>
      <c r="D149" s="127"/>
      <c r="E149" s="127"/>
    </row>
    <row r="150" spans="1:5">
      <c r="A150" s="126">
        <v>45798</v>
      </c>
      <c r="B150" s="127"/>
      <c r="C150" s="127"/>
      <c r="D150" s="127"/>
      <c r="E150" s="127"/>
    </row>
    <row r="151" spans="1:5">
      <c r="A151" s="126">
        <v>45799</v>
      </c>
      <c r="B151" s="127"/>
      <c r="C151" s="127"/>
      <c r="D151" s="127"/>
      <c r="E151" s="127"/>
    </row>
    <row r="152" spans="1:5">
      <c r="A152" s="126">
        <v>45800</v>
      </c>
      <c r="B152" s="127"/>
      <c r="C152" s="127"/>
      <c r="D152" s="127"/>
      <c r="E152" s="127"/>
    </row>
    <row r="153" spans="1:5">
      <c r="A153" s="126">
        <v>45801</v>
      </c>
      <c r="B153" s="127"/>
      <c r="C153" s="127"/>
      <c r="D153" s="127"/>
      <c r="E153" s="127"/>
    </row>
    <row r="154" spans="1:5">
      <c r="A154" s="126">
        <v>45802</v>
      </c>
      <c r="B154" s="127"/>
      <c r="C154" s="127"/>
      <c r="D154" s="127"/>
      <c r="E154" s="127"/>
    </row>
    <row r="155" spans="1:5">
      <c r="A155" s="126">
        <v>45803</v>
      </c>
      <c r="B155" s="127"/>
      <c r="C155" s="127"/>
      <c r="D155" s="127"/>
      <c r="E155" s="127"/>
    </row>
    <row r="156" spans="1:5">
      <c r="A156" s="126">
        <v>45804</v>
      </c>
      <c r="B156" s="127"/>
      <c r="C156" s="127"/>
      <c r="D156" s="127"/>
      <c r="E156" s="127"/>
    </row>
    <row r="157" spans="1:5">
      <c r="A157" s="126">
        <v>45805</v>
      </c>
      <c r="B157" s="127"/>
      <c r="C157" s="127"/>
      <c r="D157" s="127"/>
      <c r="E157" s="127"/>
    </row>
    <row r="158" spans="1:5">
      <c r="A158" s="126">
        <v>45806</v>
      </c>
      <c r="B158" s="127"/>
      <c r="C158" s="127"/>
      <c r="D158" s="127"/>
      <c r="E158" s="127"/>
    </row>
    <row r="159" spans="1:5">
      <c r="A159" s="126">
        <v>45807</v>
      </c>
      <c r="B159" s="127"/>
      <c r="C159" s="127"/>
      <c r="D159" s="127"/>
      <c r="E159" s="127"/>
    </row>
    <row r="160" spans="1:5">
      <c r="A160" s="126">
        <v>45808</v>
      </c>
      <c r="B160" s="127"/>
      <c r="C160" s="127"/>
      <c r="D160" s="127"/>
      <c r="E160" s="127"/>
    </row>
    <row r="161" spans="1:5">
      <c r="A161" s="128">
        <v>45809</v>
      </c>
      <c r="B161" s="84"/>
      <c r="C161" s="84"/>
      <c r="D161" s="84"/>
      <c r="E161" s="84"/>
    </row>
    <row r="162" spans="1:5">
      <c r="A162" s="128">
        <v>45810</v>
      </c>
      <c r="B162" s="84"/>
      <c r="C162" s="84"/>
      <c r="D162" s="84"/>
      <c r="E162" s="84"/>
    </row>
    <row r="163" spans="1:5">
      <c r="A163" s="128">
        <v>45811</v>
      </c>
      <c r="B163" s="84"/>
      <c r="C163" s="84"/>
      <c r="D163" s="84"/>
      <c r="E163" s="84"/>
    </row>
    <row r="164" spans="1:5">
      <c r="A164" s="128">
        <v>45812</v>
      </c>
      <c r="B164" s="84"/>
      <c r="C164" s="84"/>
      <c r="D164" s="84"/>
      <c r="E164" s="84"/>
    </row>
    <row r="165" spans="1:5">
      <c r="A165" s="128">
        <v>45813</v>
      </c>
      <c r="B165" s="84"/>
      <c r="C165" s="84"/>
      <c r="D165" s="84"/>
      <c r="E165" s="84"/>
    </row>
    <row r="166" spans="1:5">
      <c r="A166" s="128">
        <v>45814</v>
      </c>
      <c r="B166" s="84"/>
      <c r="C166" s="84"/>
      <c r="D166" s="84"/>
      <c r="E166" s="84"/>
    </row>
    <row r="167" spans="1:5">
      <c r="A167" s="128">
        <v>45815</v>
      </c>
      <c r="B167" s="84"/>
      <c r="C167" s="84"/>
      <c r="D167" s="84"/>
      <c r="E167" s="84"/>
    </row>
    <row r="168" spans="1:5">
      <c r="A168" s="128">
        <v>45816</v>
      </c>
      <c r="B168" s="84"/>
      <c r="C168" s="84"/>
      <c r="D168" s="84"/>
      <c r="E168" s="84"/>
    </row>
    <row r="169" spans="1:5">
      <c r="A169" s="128">
        <v>45817</v>
      </c>
      <c r="B169" s="84"/>
      <c r="C169" s="84"/>
      <c r="D169" s="84"/>
      <c r="E169" s="84"/>
    </row>
    <row r="170" spans="1:5">
      <c r="A170" s="128">
        <v>45818</v>
      </c>
      <c r="B170" s="84"/>
      <c r="C170" s="84"/>
      <c r="D170" s="84"/>
      <c r="E170" s="84"/>
    </row>
    <row r="171" spans="1:5">
      <c r="A171" s="128">
        <v>45819</v>
      </c>
      <c r="B171" s="84"/>
      <c r="C171" s="84"/>
      <c r="D171" s="84"/>
      <c r="E171" s="84"/>
    </row>
    <row r="172" spans="1:5">
      <c r="A172" s="128">
        <v>45820</v>
      </c>
      <c r="B172" s="84"/>
      <c r="C172" s="84"/>
      <c r="D172" s="84"/>
      <c r="E172" s="84"/>
    </row>
    <row r="173" spans="1:5">
      <c r="A173" s="128">
        <v>45821</v>
      </c>
      <c r="B173" s="84"/>
      <c r="C173" s="84"/>
      <c r="D173" s="84"/>
      <c r="E173" s="84"/>
    </row>
    <row r="174" spans="1:5">
      <c r="A174" s="128">
        <v>45822</v>
      </c>
      <c r="B174" s="84"/>
      <c r="C174" s="84"/>
      <c r="D174" s="84"/>
      <c r="E174" s="84"/>
    </row>
    <row r="175" spans="1:5">
      <c r="A175" s="128">
        <v>45823</v>
      </c>
      <c r="B175" s="84"/>
      <c r="C175" s="84"/>
      <c r="D175" s="84"/>
      <c r="E175" s="84"/>
    </row>
    <row r="176" spans="1:5">
      <c r="A176" s="128">
        <v>45824</v>
      </c>
      <c r="B176" s="84"/>
      <c r="C176" s="84"/>
      <c r="D176" s="84"/>
      <c r="E176" s="84"/>
    </row>
    <row r="177" spans="1:5">
      <c r="A177" s="128">
        <v>45825</v>
      </c>
      <c r="B177" s="84"/>
      <c r="C177" s="84"/>
      <c r="D177" s="84"/>
      <c r="E177" s="84"/>
    </row>
    <row r="178" spans="1:5">
      <c r="A178" s="128">
        <v>45826</v>
      </c>
      <c r="B178" s="84"/>
      <c r="C178" s="84"/>
      <c r="D178" s="84"/>
      <c r="E178" s="84"/>
    </row>
    <row r="179" spans="1:5">
      <c r="A179" s="128">
        <v>45827</v>
      </c>
      <c r="B179" s="84"/>
      <c r="C179" s="84"/>
      <c r="D179" s="84"/>
      <c r="E179" s="84"/>
    </row>
    <row r="180" spans="1:5">
      <c r="A180" s="128">
        <v>45828</v>
      </c>
      <c r="B180" s="84"/>
      <c r="C180" s="84"/>
      <c r="D180" s="84"/>
      <c r="E180" s="84"/>
    </row>
    <row r="181" spans="1:5">
      <c r="A181" s="128">
        <v>45829</v>
      </c>
      <c r="B181" s="84"/>
      <c r="C181" s="84"/>
      <c r="D181" s="84"/>
      <c r="E181" s="84"/>
    </row>
    <row r="182" spans="1:5">
      <c r="A182" s="128">
        <v>45830</v>
      </c>
      <c r="B182" s="84"/>
      <c r="C182" s="84"/>
      <c r="D182" s="84"/>
      <c r="E182" s="84"/>
    </row>
    <row r="183" spans="1:5">
      <c r="A183" s="128">
        <v>45831</v>
      </c>
      <c r="B183" s="84"/>
      <c r="C183" s="84"/>
      <c r="D183" s="84"/>
      <c r="E183" s="84"/>
    </row>
    <row r="184" spans="1:5">
      <c r="A184" s="128">
        <v>45832</v>
      </c>
      <c r="B184" s="84"/>
      <c r="C184" s="84"/>
      <c r="D184" s="84"/>
      <c r="E184" s="84"/>
    </row>
    <row r="185" spans="1:5">
      <c r="A185" s="128">
        <v>45833</v>
      </c>
      <c r="B185" s="84"/>
      <c r="C185" s="84"/>
      <c r="D185" s="84"/>
      <c r="E185" s="84"/>
    </row>
    <row r="186" spans="1:5">
      <c r="A186" s="128">
        <v>45834</v>
      </c>
      <c r="B186" s="84"/>
      <c r="C186" s="84"/>
      <c r="D186" s="84"/>
      <c r="E186" s="84"/>
    </row>
    <row r="187" spans="1:5">
      <c r="A187" s="128">
        <v>45835</v>
      </c>
      <c r="B187" s="84"/>
      <c r="C187" s="84"/>
      <c r="D187" s="84"/>
      <c r="E187" s="84"/>
    </row>
    <row r="188" spans="1:5">
      <c r="A188" s="128">
        <v>45836</v>
      </c>
      <c r="B188" s="84"/>
      <c r="C188" s="84"/>
      <c r="D188" s="84"/>
      <c r="E188" s="84"/>
    </row>
    <row r="189" spans="1:5">
      <c r="A189" s="128">
        <v>45837</v>
      </c>
      <c r="B189" s="84"/>
      <c r="C189" s="84"/>
      <c r="D189" s="84"/>
      <c r="E189" s="84"/>
    </row>
    <row r="190" spans="1:5">
      <c r="A190" s="128">
        <v>45838</v>
      </c>
      <c r="B190" s="84"/>
      <c r="C190" s="84"/>
      <c r="D190" s="84"/>
      <c r="E190" s="84"/>
    </row>
    <row r="191" spans="1:5">
      <c r="A191" s="120">
        <v>45839</v>
      </c>
      <c r="B191" s="59"/>
      <c r="C191" s="59"/>
      <c r="D191" s="59"/>
      <c r="E191" s="59"/>
    </row>
    <row r="192" spans="1:5">
      <c r="A192" s="120">
        <v>45840</v>
      </c>
      <c r="B192" s="59"/>
      <c r="C192" s="59"/>
      <c r="D192" s="59"/>
      <c r="E192" s="59"/>
    </row>
    <row r="193" spans="1:5">
      <c r="A193" s="120">
        <v>45841</v>
      </c>
      <c r="B193" s="59"/>
      <c r="C193" s="59"/>
      <c r="D193" s="59"/>
      <c r="E193" s="59"/>
    </row>
    <row r="194" spans="1:5">
      <c r="A194" s="120">
        <v>45842</v>
      </c>
      <c r="B194" s="59"/>
      <c r="C194" s="59"/>
      <c r="D194" s="59"/>
      <c r="E194" s="59"/>
    </row>
    <row r="195" spans="1:5">
      <c r="A195" s="120">
        <v>45843</v>
      </c>
      <c r="B195" s="59"/>
      <c r="C195" s="59"/>
      <c r="D195" s="59"/>
      <c r="E195" s="59"/>
    </row>
    <row r="196" spans="1:5">
      <c r="A196" s="120">
        <v>45844</v>
      </c>
      <c r="B196" s="59"/>
      <c r="C196" s="59"/>
      <c r="D196" s="59"/>
      <c r="E196" s="59"/>
    </row>
    <row r="197" spans="1:5">
      <c r="A197" s="120">
        <v>45845</v>
      </c>
      <c r="B197" s="59"/>
      <c r="C197" s="59"/>
      <c r="D197" s="59"/>
      <c r="E197" s="59"/>
    </row>
    <row r="198" spans="1:5">
      <c r="A198" s="120">
        <v>45846</v>
      </c>
      <c r="B198" s="59"/>
      <c r="C198" s="59"/>
      <c r="D198" s="59"/>
      <c r="E198" s="59"/>
    </row>
    <row r="199" spans="1:5">
      <c r="A199" s="120">
        <v>45847</v>
      </c>
      <c r="B199" s="59"/>
      <c r="C199" s="59"/>
      <c r="D199" s="59"/>
      <c r="E199" s="59"/>
    </row>
    <row r="200" spans="1:5">
      <c r="A200" s="120">
        <v>45848</v>
      </c>
      <c r="B200" s="59"/>
      <c r="C200" s="59"/>
      <c r="D200" s="59"/>
      <c r="E200" s="59"/>
    </row>
    <row r="201" spans="1:5">
      <c r="A201" s="120">
        <v>45849</v>
      </c>
      <c r="B201" s="59"/>
      <c r="C201" s="59"/>
      <c r="D201" s="59"/>
      <c r="E201" s="59"/>
    </row>
    <row r="202" spans="1:5">
      <c r="A202" s="120">
        <v>45850</v>
      </c>
      <c r="B202" s="59"/>
      <c r="C202" s="59"/>
      <c r="D202" s="59"/>
      <c r="E202" s="59"/>
    </row>
    <row r="203" spans="1:5">
      <c r="A203" s="120">
        <v>45851</v>
      </c>
      <c r="B203" s="59"/>
      <c r="C203" s="59"/>
      <c r="D203" s="59"/>
      <c r="E203" s="59"/>
    </row>
    <row r="204" spans="1:5">
      <c r="A204" s="120">
        <v>45852</v>
      </c>
      <c r="B204" s="59"/>
      <c r="C204" s="59"/>
      <c r="D204" s="59"/>
      <c r="E204" s="59"/>
    </row>
    <row r="205" spans="1:5">
      <c r="A205" s="120">
        <v>45853</v>
      </c>
      <c r="B205" s="59"/>
      <c r="C205" s="59"/>
      <c r="D205" s="59"/>
      <c r="E205" s="59"/>
    </row>
    <row r="206" spans="1:5">
      <c r="A206" s="120">
        <v>45854</v>
      </c>
      <c r="B206" s="59"/>
      <c r="C206" s="59"/>
      <c r="D206" s="59"/>
      <c r="E206" s="59"/>
    </row>
    <row r="207" spans="1:5">
      <c r="A207" s="120">
        <v>45855</v>
      </c>
      <c r="B207" s="59"/>
      <c r="C207" s="59"/>
      <c r="D207" s="59"/>
      <c r="E207" s="59"/>
    </row>
    <row r="208" spans="1:5">
      <c r="A208" s="120">
        <v>45856</v>
      </c>
      <c r="B208" s="59"/>
      <c r="C208" s="59"/>
      <c r="D208" s="59"/>
      <c r="E208" s="59"/>
    </row>
    <row r="209" spans="1:5">
      <c r="A209" s="120">
        <v>45857</v>
      </c>
      <c r="B209" s="59"/>
      <c r="C209" s="59"/>
      <c r="D209" s="59"/>
      <c r="E209" s="59"/>
    </row>
    <row r="210" spans="1:5">
      <c r="A210" s="120">
        <v>45858</v>
      </c>
      <c r="B210" s="59"/>
      <c r="C210" s="59"/>
      <c r="D210" s="59"/>
      <c r="E210" s="59"/>
    </row>
    <row r="211" spans="1:5">
      <c r="A211" s="120">
        <v>45859</v>
      </c>
      <c r="B211" s="59"/>
      <c r="C211" s="59"/>
      <c r="D211" s="59"/>
      <c r="E211" s="59"/>
    </row>
    <row r="212" spans="1:5">
      <c r="A212" s="120">
        <v>45860</v>
      </c>
      <c r="B212" s="59"/>
      <c r="C212" s="59"/>
      <c r="D212" s="59"/>
      <c r="E212" s="59"/>
    </row>
    <row r="213" spans="1:5">
      <c r="A213" s="120">
        <v>45861</v>
      </c>
      <c r="B213" s="59"/>
      <c r="C213" s="59"/>
      <c r="D213" s="59"/>
      <c r="E213" s="59"/>
    </row>
    <row r="214" spans="1:5">
      <c r="A214" s="120">
        <v>45862</v>
      </c>
      <c r="B214" s="59"/>
      <c r="C214" s="59"/>
      <c r="D214" s="59"/>
      <c r="E214" s="59"/>
    </row>
    <row r="215" spans="1:5">
      <c r="A215" s="120">
        <v>45863</v>
      </c>
      <c r="B215" s="59"/>
      <c r="C215" s="59"/>
      <c r="D215" s="59"/>
      <c r="E215" s="59"/>
    </row>
    <row r="216" spans="1:5">
      <c r="A216" s="120">
        <v>45864</v>
      </c>
      <c r="B216" s="59"/>
      <c r="C216" s="59"/>
      <c r="D216" s="59"/>
      <c r="E216" s="59"/>
    </row>
    <row r="217" spans="1:5">
      <c r="A217" s="120">
        <v>45865</v>
      </c>
      <c r="B217" s="59"/>
      <c r="C217" s="59"/>
      <c r="D217" s="59"/>
      <c r="E217" s="59"/>
    </row>
    <row r="218" spans="1:5">
      <c r="A218" s="120">
        <v>45866</v>
      </c>
      <c r="B218" s="59"/>
      <c r="C218" s="59"/>
      <c r="D218" s="59"/>
      <c r="E218" s="59"/>
    </row>
    <row r="219" spans="1:5">
      <c r="A219" s="120">
        <v>45867</v>
      </c>
      <c r="B219" s="59"/>
      <c r="C219" s="59"/>
      <c r="D219" s="59"/>
      <c r="E219" s="59"/>
    </row>
    <row r="220" spans="1:5">
      <c r="A220" s="120">
        <v>45868</v>
      </c>
      <c r="B220" s="59"/>
      <c r="C220" s="59"/>
      <c r="D220" s="59"/>
      <c r="E220" s="59"/>
    </row>
    <row r="221" spans="1:5">
      <c r="A221" s="120">
        <v>45869</v>
      </c>
      <c r="B221" s="59"/>
      <c r="C221" s="59"/>
      <c r="D221" s="59"/>
      <c r="E221" s="59"/>
    </row>
    <row r="222" spans="1:5">
      <c r="A222" s="121">
        <v>45870</v>
      </c>
      <c r="B222" s="61"/>
      <c r="C222" s="61"/>
      <c r="D222" s="61"/>
      <c r="E222" s="61"/>
    </row>
    <row r="223" spans="1:5">
      <c r="A223" s="121">
        <v>45871</v>
      </c>
      <c r="B223" s="61"/>
      <c r="C223" s="61"/>
      <c r="D223" s="61"/>
      <c r="E223" s="61"/>
    </row>
    <row r="224" spans="1:5">
      <c r="A224" s="121">
        <v>45872</v>
      </c>
      <c r="B224" s="61"/>
      <c r="C224" s="61"/>
      <c r="D224" s="61"/>
      <c r="E224" s="61"/>
    </row>
    <row r="225" spans="1:5">
      <c r="A225" s="121">
        <v>45873</v>
      </c>
      <c r="B225" s="61"/>
      <c r="C225" s="61"/>
      <c r="D225" s="61"/>
      <c r="E225" s="61"/>
    </row>
    <row r="226" spans="1:5">
      <c r="A226" s="121">
        <v>45874</v>
      </c>
      <c r="B226" s="61"/>
      <c r="C226" s="61"/>
      <c r="D226" s="61"/>
      <c r="E226" s="61"/>
    </row>
    <row r="227" spans="1:5">
      <c r="A227" s="121">
        <v>45875</v>
      </c>
      <c r="B227" s="61"/>
      <c r="C227" s="61"/>
      <c r="D227" s="61"/>
      <c r="E227" s="61"/>
    </row>
    <row r="228" spans="1:5">
      <c r="A228" s="121">
        <v>45876</v>
      </c>
      <c r="B228" s="61"/>
      <c r="C228" s="61"/>
      <c r="D228" s="61"/>
      <c r="E228" s="61"/>
    </row>
    <row r="229" spans="1:5">
      <c r="A229" s="121">
        <v>45877</v>
      </c>
      <c r="B229" s="61"/>
      <c r="C229" s="61"/>
      <c r="D229" s="61"/>
      <c r="E229" s="61"/>
    </row>
    <row r="230" spans="1:5">
      <c r="A230" s="121">
        <v>45878</v>
      </c>
      <c r="B230" s="61"/>
      <c r="C230" s="61"/>
      <c r="D230" s="61"/>
      <c r="E230" s="61"/>
    </row>
    <row r="231" spans="1:5">
      <c r="A231" s="121">
        <v>45879</v>
      </c>
      <c r="B231" s="61"/>
      <c r="C231" s="61"/>
      <c r="D231" s="61"/>
      <c r="E231" s="61"/>
    </row>
    <row r="232" spans="1:5">
      <c r="A232" s="121">
        <v>45880</v>
      </c>
      <c r="B232" s="61"/>
      <c r="C232" s="61"/>
      <c r="D232" s="61"/>
      <c r="E232" s="61"/>
    </row>
    <row r="233" spans="1:5">
      <c r="A233" s="121">
        <v>45881</v>
      </c>
      <c r="B233" s="61"/>
      <c r="C233" s="61"/>
      <c r="D233" s="61"/>
      <c r="E233" s="61"/>
    </row>
    <row r="234" spans="1:5">
      <c r="A234" s="121">
        <v>45882</v>
      </c>
      <c r="B234" s="61"/>
      <c r="C234" s="61"/>
      <c r="D234" s="61"/>
      <c r="E234" s="61"/>
    </row>
    <row r="235" spans="1:5">
      <c r="A235" s="121">
        <v>45883</v>
      </c>
      <c r="B235" s="61"/>
      <c r="C235" s="61"/>
      <c r="D235" s="61"/>
      <c r="E235" s="61"/>
    </row>
    <row r="236" spans="1:5">
      <c r="A236" s="121">
        <v>45884</v>
      </c>
      <c r="B236" s="61"/>
      <c r="C236" s="61"/>
      <c r="D236" s="61"/>
      <c r="E236" s="61"/>
    </row>
    <row r="237" spans="1:5">
      <c r="A237" s="121">
        <v>45885</v>
      </c>
      <c r="B237" s="61"/>
      <c r="C237" s="61"/>
      <c r="D237" s="61"/>
      <c r="E237" s="61"/>
    </row>
    <row r="238" spans="1:5">
      <c r="A238" s="121">
        <v>45886</v>
      </c>
      <c r="B238" s="61"/>
      <c r="C238" s="61"/>
      <c r="D238" s="61"/>
      <c r="E238" s="61"/>
    </row>
    <row r="239" spans="1:5">
      <c r="A239" s="121">
        <v>45887</v>
      </c>
      <c r="B239" s="61"/>
      <c r="C239" s="61"/>
      <c r="D239" s="61"/>
      <c r="E239" s="61"/>
    </row>
    <row r="240" spans="1:5">
      <c r="A240" s="121">
        <v>45888</v>
      </c>
      <c r="B240" s="61"/>
      <c r="C240" s="61"/>
      <c r="D240" s="61"/>
      <c r="E240" s="61"/>
    </row>
    <row r="241" spans="1:5">
      <c r="A241" s="121">
        <v>45889</v>
      </c>
      <c r="B241" s="89"/>
      <c r="C241" s="89"/>
      <c r="D241" s="89"/>
      <c r="E241" s="61"/>
    </row>
    <row r="242" spans="1:5">
      <c r="A242" s="121">
        <v>45890</v>
      </c>
      <c r="B242" s="89"/>
      <c r="C242" s="89"/>
      <c r="D242" s="89"/>
      <c r="E242" s="61"/>
    </row>
    <row r="243" spans="1:5">
      <c r="A243" s="121">
        <v>45891</v>
      </c>
      <c r="B243" s="61"/>
      <c r="C243" s="61"/>
      <c r="D243" s="61"/>
      <c r="E243" s="61"/>
    </row>
    <row r="244" spans="1:5">
      <c r="A244" s="121">
        <v>45892</v>
      </c>
      <c r="B244" s="61"/>
      <c r="C244" s="61"/>
      <c r="D244" s="61"/>
      <c r="E244" s="61"/>
    </row>
    <row r="245" spans="1:5">
      <c r="A245" s="121">
        <v>45893</v>
      </c>
      <c r="B245" s="61"/>
      <c r="C245" s="61"/>
      <c r="D245" s="61"/>
      <c r="E245" s="61"/>
    </row>
    <row r="246" spans="1:5">
      <c r="A246" s="121">
        <v>45894</v>
      </c>
      <c r="B246" s="61"/>
      <c r="C246" s="61"/>
      <c r="D246" s="61"/>
      <c r="E246" s="61"/>
    </row>
    <row r="247" spans="1:5">
      <c r="A247" s="121">
        <v>45895</v>
      </c>
      <c r="B247" s="61"/>
      <c r="C247" s="61"/>
      <c r="D247" s="61"/>
      <c r="E247" s="61"/>
    </row>
    <row r="248" spans="1:5">
      <c r="A248" s="121">
        <v>45896</v>
      </c>
      <c r="B248" s="89"/>
      <c r="C248" s="89"/>
      <c r="D248" s="89"/>
      <c r="E248" s="61"/>
    </row>
    <row r="249" spans="1:5">
      <c r="A249" s="121">
        <v>45897</v>
      </c>
      <c r="B249" s="89"/>
      <c r="C249" s="89"/>
      <c r="D249" s="89"/>
      <c r="E249" s="61"/>
    </row>
    <row r="250" spans="1:5">
      <c r="A250" s="121">
        <v>45898</v>
      </c>
      <c r="B250" s="89"/>
      <c r="C250" s="89"/>
      <c r="D250" s="89"/>
      <c r="E250" s="61"/>
    </row>
    <row r="251" spans="1:5">
      <c r="A251" s="121">
        <v>45899</v>
      </c>
      <c r="B251" s="89"/>
      <c r="C251" s="89"/>
      <c r="D251" s="89"/>
      <c r="E251" s="61"/>
    </row>
    <row r="252" spans="1:5">
      <c r="A252" s="121">
        <v>45900</v>
      </c>
      <c r="B252" s="89"/>
      <c r="C252" s="89"/>
      <c r="D252" s="89"/>
      <c r="E252" s="61"/>
    </row>
    <row r="253" spans="1:5">
      <c r="A253" s="122">
        <v>45901</v>
      </c>
      <c r="B253" s="123"/>
      <c r="C253" s="123"/>
      <c r="D253" s="123"/>
      <c r="E253" s="123"/>
    </row>
    <row r="254" spans="1:5">
      <c r="A254" s="122">
        <v>45902</v>
      </c>
      <c r="B254" s="123"/>
      <c r="C254" s="123"/>
      <c r="D254" s="123"/>
      <c r="E254" s="123"/>
    </row>
    <row r="255" spans="1:5">
      <c r="A255" s="122">
        <v>45903</v>
      </c>
      <c r="B255" s="123"/>
      <c r="C255" s="123"/>
      <c r="D255" s="123"/>
      <c r="E255" s="123"/>
    </row>
    <row r="256" spans="1:5">
      <c r="A256" s="122">
        <v>45904</v>
      </c>
      <c r="B256" s="123"/>
      <c r="C256" s="123"/>
      <c r="D256" s="123"/>
      <c r="E256" s="123"/>
    </row>
    <row r="257" spans="1:5">
      <c r="A257" s="122">
        <v>45905</v>
      </c>
      <c r="B257" s="123"/>
      <c r="C257" s="123"/>
      <c r="D257" s="123"/>
      <c r="E257" s="123"/>
    </row>
    <row r="258" spans="1:5">
      <c r="A258" s="122">
        <v>45906</v>
      </c>
      <c r="B258" s="123"/>
      <c r="C258" s="123"/>
      <c r="D258" s="123"/>
      <c r="E258" s="123"/>
    </row>
    <row r="259" spans="1:5">
      <c r="A259" s="122">
        <v>45907</v>
      </c>
      <c r="B259" s="123"/>
      <c r="C259" s="123"/>
      <c r="D259" s="123"/>
      <c r="E259" s="123"/>
    </row>
    <row r="260" spans="1:5">
      <c r="A260" s="122">
        <v>45908</v>
      </c>
      <c r="B260" s="123"/>
      <c r="C260" s="123"/>
      <c r="D260" s="123"/>
      <c r="E260" s="123"/>
    </row>
    <row r="261" spans="1:5">
      <c r="A261" s="122">
        <v>45909</v>
      </c>
      <c r="B261" s="123"/>
      <c r="C261" s="123"/>
      <c r="D261" s="123"/>
      <c r="E261" s="123"/>
    </row>
    <row r="262" spans="1:5">
      <c r="A262" s="122">
        <v>45910</v>
      </c>
      <c r="B262" s="123"/>
      <c r="C262" s="123"/>
      <c r="D262" s="123"/>
      <c r="E262" s="123"/>
    </row>
    <row r="263" spans="1:5">
      <c r="A263" s="122">
        <v>45911</v>
      </c>
      <c r="B263" s="123"/>
      <c r="C263" s="123"/>
      <c r="D263" s="123"/>
      <c r="E263" s="123"/>
    </row>
    <row r="264" spans="1:5">
      <c r="A264" s="122">
        <v>45912</v>
      </c>
      <c r="B264" s="123"/>
      <c r="C264" s="123"/>
      <c r="D264" s="123"/>
      <c r="E264" s="123"/>
    </row>
    <row r="265" spans="1:5">
      <c r="A265" s="122">
        <v>45913</v>
      </c>
      <c r="B265" s="123"/>
      <c r="C265" s="123"/>
      <c r="D265" s="123"/>
      <c r="E265" s="123"/>
    </row>
    <row r="266" spans="1:5">
      <c r="A266" s="122">
        <v>45914</v>
      </c>
      <c r="B266" s="123"/>
      <c r="C266" s="123"/>
      <c r="D266" s="123"/>
      <c r="E266" s="123"/>
    </row>
    <row r="267" spans="1:5">
      <c r="A267" s="122">
        <v>45915</v>
      </c>
      <c r="B267" s="123"/>
      <c r="C267" s="123"/>
      <c r="D267" s="123"/>
      <c r="E267" s="123"/>
    </row>
    <row r="268" spans="1:5">
      <c r="A268" s="122">
        <v>45916</v>
      </c>
      <c r="B268" s="123"/>
      <c r="C268" s="123"/>
      <c r="D268" s="123"/>
      <c r="E268" s="123"/>
    </row>
    <row r="269" spans="1:5">
      <c r="A269" s="122">
        <v>45917</v>
      </c>
      <c r="B269" s="123"/>
      <c r="C269" s="124"/>
      <c r="D269" s="123"/>
      <c r="E269" s="123"/>
    </row>
    <row r="270" spans="1:5">
      <c r="A270" s="122">
        <v>45918</v>
      </c>
      <c r="B270" s="123"/>
      <c r="C270" s="123"/>
      <c r="D270" s="123"/>
      <c r="E270" s="123"/>
    </row>
    <row r="271" spans="1:5">
      <c r="A271" s="122">
        <v>45919</v>
      </c>
      <c r="B271" s="123"/>
      <c r="C271" s="123"/>
      <c r="D271" s="123"/>
      <c r="E271" s="123"/>
    </row>
    <row r="272" spans="1:5">
      <c r="A272" s="122">
        <v>45920</v>
      </c>
      <c r="B272" s="123"/>
      <c r="C272" s="123"/>
      <c r="D272" s="123"/>
      <c r="E272" s="123"/>
    </row>
    <row r="273" spans="1:5">
      <c r="A273" s="122">
        <v>45921</v>
      </c>
      <c r="B273" s="123"/>
      <c r="C273" s="123"/>
      <c r="D273" s="123"/>
      <c r="E273" s="123"/>
    </row>
    <row r="274" spans="1:5">
      <c r="A274" s="122">
        <v>45922</v>
      </c>
      <c r="B274" s="123"/>
      <c r="C274" s="123"/>
      <c r="D274" s="123"/>
      <c r="E274" s="123"/>
    </row>
    <row r="275" spans="1:5">
      <c r="A275" s="122">
        <v>45923</v>
      </c>
      <c r="B275" s="123"/>
      <c r="C275" s="123"/>
      <c r="D275" s="123"/>
      <c r="E275" s="123"/>
    </row>
    <row r="276" spans="1:5">
      <c r="A276" s="122">
        <v>45924</v>
      </c>
      <c r="B276" s="123"/>
      <c r="C276" s="123"/>
      <c r="D276" s="123"/>
      <c r="E276" s="123"/>
    </row>
    <row r="277" spans="1:5">
      <c r="A277" s="122">
        <v>45925</v>
      </c>
      <c r="B277" s="123"/>
      <c r="C277" s="123"/>
      <c r="D277" s="123"/>
      <c r="E277" s="123"/>
    </row>
    <row r="278" spans="1:5">
      <c r="A278" s="122">
        <v>45926</v>
      </c>
      <c r="B278" s="123"/>
      <c r="C278" s="123"/>
      <c r="D278" s="123"/>
      <c r="E278" s="123"/>
    </row>
    <row r="279" spans="1:5">
      <c r="A279" s="122">
        <v>45927</v>
      </c>
      <c r="B279" s="123"/>
      <c r="C279" s="123"/>
      <c r="D279" s="123"/>
      <c r="E279" s="123"/>
    </row>
    <row r="280" spans="1:5">
      <c r="A280" s="122">
        <v>45928</v>
      </c>
      <c r="B280" s="123"/>
      <c r="C280" s="123"/>
      <c r="D280" s="123"/>
      <c r="E280" s="123"/>
    </row>
    <row r="281" spans="1:5">
      <c r="A281" s="122">
        <v>45929</v>
      </c>
      <c r="B281" s="123"/>
      <c r="C281" s="123"/>
      <c r="D281" s="123"/>
      <c r="E281" s="123"/>
    </row>
    <row r="282" spans="1:5">
      <c r="A282" s="122">
        <v>45930</v>
      </c>
      <c r="B282" s="123"/>
      <c r="C282" s="123"/>
      <c r="D282" s="123"/>
      <c r="E282" s="123"/>
    </row>
    <row r="283" spans="1:5">
      <c r="A283" s="125">
        <v>45931</v>
      </c>
      <c r="B283" s="340"/>
      <c r="C283" s="340"/>
      <c r="D283" s="340"/>
      <c r="E283" s="340"/>
    </row>
    <row r="284" spans="1:5">
      <c r="A284" s="125">
        <v>45932</v>
      </c>
      <c r="B284" s="340"/>
      <c r="C284" s="340"/>
      <c r="D284" s="340"/>
      <c r="E284" s="340"/>
    </row>
    <row r="285" spans="1:5">
      <c r="A285" s="125">
        <v>45933</v>
      </c>
      <c r="B285" s="340"/>
      <c r="C285" s="340"/>
      <c r="D285" s="340"/>
      <c r="E285" s="340"/>
    </row>
    <row r="286" spans="1:5">
      <c r="A286" s="125">
        <v>45934</v>
      </c>
      <c r="B286" s="340"/>
      <c r="C286" s="340"/>
      <c r="D286" s="340"/>
      <c r="E286" s="340"/>
    </row>
    <row r="287" spans="1:5">
      <c r="A287" s="125">
        <v>45935</v>
      </c>
      <c r="B287" s="340"/>
      <c r="C287" s="340"/>
      <c r="D287" s="340"/>
      <c r="E287" s="340"/>
    </row>
    <row r="288" spans="1:5">
      <c r="A288" s="125">
        <v>45936</v>
      </c>
      <c r="B288" s="340"/>
      <c r="C288" s="340"/>
      <c r="D288" s="340"/>
      <c r="E288" s="340"/>
    </row>
    <row r="289" spans="1:5">
      <c r="A289" s="125">
        <v>45937</v>
      </c>
      <c r="B289" s="340"/>
      <c r="C289" s="340"/>
      <c r="D289" s="340"/>
      <c r="E289" s="340"/>
    </row>
    <row r="290" spans="1:5">
      <c r="A290" s="125">
        <v>45938</v>
      </c>
      <c r="B290" s="340"/>
      <c r="C290" s="340"/>
      <c r="D290" s="340"/>
      <c r="E290" s="340"/>
    </row>
    <row r="291" spans="1:5">
      <c r="A291" s="125">
        <v>45939</v>
      </c>
      <c r="B291" s="340"/>
      <c r="C291" s="340"/>
      <c r="D291" s="340"/>
      <c r="E291" s="340"/>
    </row>
    <row r="292" spans="1:5">
      <c r="A292" s="125">
        <v>45940</v>
      </c>
      <c r="B292" s="340"/>
      <c r="C292" s="340"/>
      <c r="D292" s="340"/>
      <c r="E292" s="340"/>
    </row>
    <row r="293" spans="1:5">
      <c r="A293" s="125">
        <v>45941</v>
      </c>
      <c r="B293" s="340"/>
      <c r="C293" s="340"/>
      <c r="D293" s="340"/>
      <c r="E293" s="340"/>
    </row>
    <row r="294" spans="1:5">
      <c r="A294" s="125">
        <v>45942</v>
      </c>
      <c r="B294" s="340"/>
      <c r="C294" s="340"/>
      <c r="D294" s="340"/>
      <c r="E294" s="340"/>
    </row>
    <row r="295" spans="1:5">
      <c r="A295" s="125">
        <v>45943</v>
      </c>
      <c r="B295" s="340"/>
      <c r="C295" s="340"/>
      <c r="D295" s="340"/>
      <c r="E295" s="340"/>
    </row>
    <row r="296" spans="1:5">
      <c r="A296" s="125">
        <v>45944</v>
      </c>
      <c r="B296" s="340"/>
      <c r="C296" s="340"/>
      <c r="D296" s="340"/>
      <c r="E296" s="340"/>
    </row>
    <row r="297" spans="1:5">
      <c r="A297" s="125">
        <v>45945</v>
      </c>
      <c r="B297" s="340"/>
      <c r="C297" s="340"/>
      <c r="D297" s="340"/>
      <c r="E297" s="340"/>
    </row>
    <row r="298" spans="1:5">
      <c r="A298" s="125">
        <v>45946</v>
      </c>
      <c r="B298" s="340"/>
      <c r="C298" s="340"/>
      <c r="D298" s="340"/>
      <c r="E298" s="340"/>
    </row>
    <row r="299" spans="1:5">
      <c r="A299" s="125">
        <v>45947</v>
      </c>
      <c r="B299" s="340"/>
      <c r="C299" s="340"/>
      <c r="D299" s="340"/>
      <c r="E299" s="340"/>
    </row>
    <row r="300" spans="1:5">
      <c r="A300" s="125">
        <v>45948</v>
      </c>
      <c r="B300" s="340"/>
      <c r="C300" s="340"/>
      <c r="D300" s="340"/>
      <c r="E300" s="340"/>
    </row>
    <row r="301" spans="1:5">
      <c r="A301" s="125">
        <v>45949</v>
      </c>
      <c r="B301" s="340"/>
      <c r="C301" s="340"/>
      <c r="D301" s="340"/>
      <c r="E301" s="340"/>
    </row>
    <row r="302" spans="1:5">
      <c r="A302" s="125">
        <v>45950</v>
      </c>
      <c r="B302" s="340"/>
      <c r="C302" s="340"/>
      <c r="D302" s="340"/>
      <c r="E302" s="340"/>
    </row>
    <row r="303" spans="1:5">
      <c r="A303" s="125">
        <v>45951</v>
      </c>
      <c r="B303" s="340"/>
      <c r="C303" s="340"/>
      <c r="D303" s="340"/>
      <c r="E303" s="340"/>
    </row>
    <row r="304" spans="1:5">
      <c r="A304" s="125">
        <v>45952</v>
      </c>
      <c r="B304" s="340"/>
      <c r="C304" s="340"/>
      <c r="D304" s="340"/>
      <c r="E304" s="340"/>
    </row>
    <row r="305" spans="1:5">
      <c r="A305" s="125">
        <v>45953</v>
      </c>
      <c r="B305" s="340"/>
      <c r="C305" s="340"/>
      <c r="D305" s="340"/>
      <c r="E305" s="340"/>
    </row>
    <row r="306" spans="1:5">
      <c r="A306" s="125">
        <v>45954</v>
      </c>
      <c r="B306" s="340"/>
      <c r="C306" s="340"/>
      <c r="D306" s="340"/>
      <c r="E306" s="340"/>
    </row>
    <row r="307" spans="1:5">
      <c r="A307" s="125">
        <v>45955</v>
      </c>
      <c r="B307" s="340"/>
      <c r="C307" s="340"/>
      <c r="D307" s="340"/>
      <c r="E307" s="340"/>
    </row>
    <row r="308" spans="1:5">
      <c r="A308" s="125">
        <v>45956</v>
      </c>
      <c r="B308" s="340"/>
      <c r="C308" s="340"/>
      <c r="D308" s="340"/>
      <c r="E308" s="340"/>
    </row>
    <row r="309" spans="1:5">
      <c r="A309" s="125">
        <v>45957</v>
      </c>
      <c r="B309" s="340"/>
      <c r="C309" s="340"/>
      <c r="D309" s="340"/>
      <c r="E309" s="340"/>
    </row>
    <row r="310" spans="1:5">
      <c r="A310" s="125">
        <v>45958</v>
      </c>
      <c r="B310" s="340"/>
      <c r="C310" s="340"/>
      <c r="D310" s="340"/>
      <c r="E310" s="340"/>
    </row>
    <row r="311" spans="1:5">
      <c r="A311" s="125">
        <v>45959</v>
      </c>
      <c r="B311" s="340"/>
      <c r="C311" s="340"/>
      <c r="D311" s="340"/>
      <c r="E311" s="340"/>
    </row>
    <row r="312" spans="1:5">
      <c r="A312" s="125">
        <v>45960</v>
      </c>
      <c r="B312" s="340"/>
      <c r="C312" s="340"/>
      <c r="D312" s="340"/>
      <c r="E312" s="340"/>
    </row>
    <row r="313" spans="1:5">
      <c r="A313" s="125">
        <v>45961</v>
      </c>
      <c r="B313" s="340"/>
      <c r="C313" s="340"/>
      <c r="D313" s="340"/>
      <c r="E313" s="340"/>
    </row>
    <row r="314" spans="1:5" ht="15.75" thickBot="1">
      <c r="A314" s="126">
        <v>45962</v>
      </c>
      <c r="B314" s="358"/>
      <c r="C314" s="358"/>
      <c r="D314" s="358"/>
      <c r="E314" s="358"/>
    </row>
    <row r="315" spans="1:5">
      <c r="A315" s="126">
        <v>45963</v>
      </c>
      <c r="B315" s="359"/>
      <c r="C315" s="359"/>
      <c r="D315" s="359"/>
      <c r="E315" s="360"/>
    </row>
    <row r="316" spans="1:5">
      <c r="A316" s="126">
        <v>45964</v>
      </c>
      <c r="B316" s="127"/>
      <c r="C316" s="127"/>
      <c r="D316" s="127"/>
      <c r="E316" s="339"/>
    </row>
    <row r="317" spans="1:5">
      <c r="A317" s="126">
        <v>45965</v>
      </c>
      <c r="B317" s="127"/>
      <c r="C317" s="127"/>
      <c r="D317" s="127"/>
      <c r="E317" s="339"/>
    </row>
    <row r="318" spans="1:5">
      <c r="A318" s="126">
        <v>45966</v>
      </c>
      <c r="B318" s="127"/>
      <c r="C318" s="127"/>
      <c r="D318" s="127"/>
      <c r="E318" s="339"/>
    </row>
    <row r="319" spans="1:5">
      <c r="A319" s="126">
        <v>45967</v>
      </c>
      <c r="B319" s="127"/>
      <c r="C319" s="127"/>
      <c r="D319" s="127"/>
      <c r="E319" s="339"/>
    </row>
    <row r="320" spans="1:5">
      <c r="A320" s="126">
        <v>45968</v>
      </c>
      <c r="B320" s="127"/>
      <c r="C320" s="127"/>
      <c r="D320" s="127"/>
      <c r="E320" s="339"/>
    </row>
    <row r="321" spans="1:5">
      <c r="A321" s="126">
        <v>45969</v>
      </c>
      <c r="B321" s="127"/>
      <c r="C321" s="127"/>
      <c r="D321" s="127"/>
      <c r="E321" s="339"/>
    </row>
    <row r="322" spans="1:5">
      <c r="A322" s="126">
        <v>45970</v>
      </c>
      <c r="B322" s="127"/>
      <c r="C322" s="127"/>
      <c r="D322" s="127"/>
      <c r="E322" s="339"/>
    </row>
    <row r="323" spans="1:5">
      <c r="A323" s="126">
        <v>45971</v>
      </c>
      <c r="B323" s="127"/>
      <c r="C323" s="127"/>
      <c r="D323" s="127"/>
      <c r="E323" s="339"/>
    </row>
    <row r="324" spans="1:5">
      <c r="A324" s="126">
        <v>45972</v>
      </c>
      <c r="B324" s="127"/>
      <c r="C324" s="127"/>
      <c r="D324" s="127"/>
      <c r="E324" s="339"/>
    </row>
    <row r="325" spans="1:5">
      <c r="A325" s="126">
        <v>45973</v>
      </c>
      <c r="B325" s="127"/>
      <c r="C325" s="127"/>
      <c r="D325" s="127"/>
      <c r="E325" s="339"/>
    </row>
    <row r="326" spans="1:5">
      <c r="A326" s="126">
        <v>45974</v>
      </c>
      <c r="B326" s="127"/>
      <c r="C326" s="127"/>
      <c r="D326" s="127"/>
      <c r="E326" s="339"/>
    </row>
    <row r="327" spans="1:5">
      <c r="A327" s="126">
        <v>45975</v>
      </c>
      <c r="B327" s="127"/>
      <c r="C327" s="127"/>
      <c r="D327" s="127"/>
      <c r="E327" s="339"/>
    </row>
    <row r="328" spans="1:5">
      <c r="A328" s="126">
        <v>45976</v>
      </c>
      <c r="B328" s="127"/>
      <c r="C328" s="127"/>
      <c r="D328" s="127"/>
      <c r="E328" s="339"/>
    </row>
    <row r="329" spans="1:5">
      <c r="A329" s="126">
        <v>45977</v>
      </c>
      <c r="B329" s="127"/>
      <c r="C329" s="127"/>
      <c r="D329" s="127"/>
      <c r="E329" s="339"/>
    </row>
    <row r="330" spans="1:5">
      <c r="A330" s="126">
        <v>45978</v>
      </c>
      <c r="B330" s="127"/>
      <c r="C330" s="127"/>
      <c r="D330" s="127"/>
      <c r="E330" s="339"/>
    </row>
    <row r="331" spans="1:5">
      <c r="A331" s="126">
        <v>45979</v>
      </c>
      <c r="B331" s="127"/>
      <c r="C331" s="127"/>
      <c r="D331" s="127"/>
      <c r="E331" s="339"/>
    </row>
    <row r="332" spans="1:5">
      <c r="A332" s="126">
        <v>45980</v>
      </c>
      <c r="B332" s="127"/>
      <c r="C332" s="127"/>
      <c r="D332" s="127"/>
      <c r="E332" s="339"/>
    </row>
    <row r="333" spans="1:5">
      <c r="A333" s="126">
        <v>45981</v>
      </c>
      <c r="B333" s="127"/>
      <c r="C333" s="127"/>
      <c r="D333" s="127"/>
      <c r="E333" s="339"/>
    </row>
    <row r="334" spans="1:5">
      <c r="A334" s="126">
        <v>45982</v>
      </c>
      <c r="B334" s="127"/>
      <c r="C334" s="127"/>
      <c r="D334" s="127"/>
      <c r="E334" s="339"/>
    </row>
    <row r="335" spans="1:5">
      <c r="A335" s="126">
        <v>45983</v>
      </c>
      <c r="B335" s="127"/>
      <c r="C335" s="127"/>
      <c r="D335" s="127"/>
      <c r="E335" s="339"/>
    </row>
    <row r="336" spans="1:5">
      <c r="A336" s="126">
        <v>45984</v>
      </c>
      <c r="B336" s="127"/>
      <c r="C336" s="127"/>
      <c r="D336" s="127"/>
      <c r="E336" s="339"/>
    </row>
    <row r="337" spans="1:5">
      <c r="A337" s="126">
        <v>45985</v>
      </c>
      <c r="B337" s="127"/>
      <c r="C337" s="127"/>
      <c r="D337" s="127"/>
      <c r="E337" s="339"/>
    </row>
    <row r="338" spans="1:5">
      <c r="A338" s="126">
        <v>45986</v>
      </c>
      <c r="B338" s="127"/>
      <c r="C338" s="127"/>
      <c r="D338" s="127"/>
      <c r="E338" s="339"/>
    </row>
    <row r="339" spans="1:5">
      <c r="A339" s="126">
        <v>45987</v>
      </c>
      <c r="B339" s="127"/>
      <c r="C339" s="127"/>
      <c r="D339" s="127"/>
      <c r="E339" s="339"/>
    </row>
    <row r="340" spans="1:5">
      <c r="A340" s="126">
        <v>45988</v>
      </c>
      <c r="B340" s="127"/>
      <c r="C340" s="127"/>
      <c r="D340" s="127"/>
      <c r="E340" s="339"/>
    </row>
    <row r="341" spans="1:5">
      <c r="A341" s="126">
        <v>45989</v>
      </c>
      <c r="B341" s="127"/>
      <c r="C341" s="127"/>
      <c r="D341" s="127"/>
      <c r="E341" s="339"/>
    </row>
    <row r="342" spans="1:5">
      <c r="A342" s="126">
        <v>45990</v>
      </c>
      <c r="B342" s="127"/>
      <c r="C342" s="127"/>
      <c r="D342" s="127"/>
      <c r="E342" s="339"/>
    </row>
    <row r="343" spans="1:5">
      <c r="A343" s="126">
        <v>45991</v>
      </c>
      <c r="B343" s="127"/>
      <c r="C343" s="127"/>
      <c r="D343" s="127"/>
      <c r="E343" s="339"/>
    </row>
    <row r="344" spans="1:5">
      <c r="A344" s="128">
        <v>45992</v>
      </c>
      <c r="B344" s="84"/>
      <c r="C344" s="84"/>
      <c r="D344" s="84"/>
      <c r="E344" s="84"/>
    </row>
    <row r="345" spans="1:5">
      <c r="A345" s="128">
        <v>45993</v>
      </c>
      <c r="B345" s="84"/>
      <c r="C345" s="84"/>
      <c r="D345" s="84"/>
      <c r="E345" s="84"/>
    </row>
    <row r="346" spans="1:5">
      <c r="A346" s="128">
        <v>45994</v>
      </c>
      <c r="B346" s="84"/>
      <c r="C346" s="84"/>
      <c r="D346" s="84"/>
      <c r="E346" s="84"/>
    </row>
    <row r="347" spans="1:5">
      <c r="A347" s="128">
        <v>45995</v>
      </c>
      <c r="B347" s="84"/>
      <c r="C347" s="84"/>
      <c r="D347" s="84"/>
      <c r="E347" s="84"/>
    </row>
    <row r="348" spans="1:5">
      <c r="A348" s="128">
        <v>45996</v>
      </c>
      <c r="B348" s="84"/>
      <c r="C348" s="84"/>
      <c r="D348" s="84"/>
      <c r="E348" s="84"/>
    </row>
    <row r="349" spans="1:5">
      <c r="A349" s="128">
        <v>45997</v>
      </c>
      <c r="B349" s="84"/>
      <c r="C349" s="84"/>
      <c r="D349" s="84"/>
      <c r="E349" s="84"/>
    </row>
    <row r="350" spans="1:5">
      <c r="A350" s="128">
        <v>45998</v>
      </c>
      <c r="B350" s="84"/>
      <c r="C350" s="84"/>
      <c r="D350" s="84"/>
      <c r="E350" s="84"/>
    </row>
    <row r="351" spans="1:5">
      <c r="A351" s="128">
        <v>45999</v>
      </c>
      <c r="B351" s="84"/>
      <c r="C351" s="84"/>
      <c r="D351" s="84"/>
      <c r="E351" s="84"/>
    </row>
    <row r="352" spans="1:5">
      <c r="A352" s="128">
        <v>46000</v>
      </c>
      <c r="B352" s="84"/>
      <c r="C352" s="84"/>
      <c r="D352" s="84"/>
      <c r="E352" s="84"/>
    </row>
    <row r="353" spans="1:5">
      <c r="A353" s="128">
        <v>46001</v>
      </c>
      <c r="B353" s="84"/>
      <c r="C353" s="84"/>
      <c r="D353" s="84"/>
      <c r="E353" s="84"/>
    </row>
    <row r="354" spans="1:5">
      <c r="A354" s="128">
        <v>46002</v>
      </c>
      <c r="B354" s="84"/>
      <c r="C354" s="84"/>
      <c r="D354" s="84"/>
      <c r="E354" s="84"/>
    </row>
    <row r="355" spans="1:5">
      <c r="A355" s="128">
        <v>46003</v>
      </c>
      <c r="B355" s="84"/>
      <c r="C355" s="84"/>
      <c r="D355" s="84"/>
      <c r="E355" s="84"/>
    </row>
    <row r="356" spans="1:5">
      <c r="A356" s="128">
        <v>46004</v>
      </c>
      <c r="B356" s="84"/>
      <c r="C356" s="84"/>
      <c r="D356" s="84"/>
      <c r="E356" s="84"/>
    </row>
    <row r="357" spans="1:5">
      <c r="A357" s="128">
        <v>46005</v>
      </c>
      <c r="B357" s="84"/>
      <c r="C357" s="84"/>
      <c r="D357" s="84"/>
      <c r="E357" s="84"/>
    </row>
    <row r="358" spans="1:5">
      <c r="A358" s="128">
        <v>46006</v>
      </c>
      <c r="B358" s="84"/>
      <c r="C358" s="84"/>
      <c r="D358" s="84"/>
      <c r="E358" s="84"/>
    </row>
    <row r="359" spans="1:5">
      <c r="A359" s="128">
        <v>46007</v>
      </c>
      <c r="B359" s="84"/>
      <c r="C359" s="84"/>
      <c r="D359" s="84"/>
      <c r="E359" s="84"/>
    </row>
    <row r="360" spans="1:5">
      <c r="A360" s="128">
        <v>46008</v>
      </c>
      <c r="B360" s="84"/>
      <c r="C360" s="84"/>
      <c r="D360" s="84"/>
      <c r="E360" s="84"/>
    </row>
    <row r="361" spans="1:5">
      <c r="A361" s="128">
        <v>46009</v>
      </c>
      <c r="B361" s="84"/>
      <c r="C361" s="84"/>
      <c r="D361" s="84"/>
      <c r="E361" s="84"/>
    </row>
    <row r="362" spans="1:5">
      <c r="A362" s="128">
        <v>46010</v>
      </c>
      <c r="B362" s="84"/>
      <c r="C362" s="84"/>
      <c r="D362" s="84"/>
      <c r="E362" s="84"/>
    </row>
    <row r="363" spans="1:5">
      <c r="A363" s="128">
        <v>46011</v>
      </c>
      <c r="B363" s="84"/>
      <c r="C363" s="84"/>
      <c r="D363" s="84"/>
      <c r="E363" s="84"/>
    </row>
    <row r="364" spans="1:5">
      <c r="A364" s="128">
        <v>46012</v>
      </c>
      <c r="B364" s="84"/>
      <c r="C364" s="84"/>
      <c r="D364" s="84"/>
      <c r="E364" s="84"/>
    </row>
    <row r="365" spans="1:5">
      <c r="A365" s="128">
        <v>46013</v>
      </c>
      <c r="B365" s="84"/>
      <c r="C365" s="84"/>
      <c r="D365" s="84"/>
      <c r="E365" s="84"/>
    </row>
    <row r="366" spans="1:5">
      <c r="A366" s="128">
        <v>46014</v>
      </c>
      <c r="B366" s="84"/>
      <c r="C366" s="84"/>
      <c r="D366" s="84"/>
      <c r="E366" s="84"/>
    </row>
    <row r="367" spans="1:5">
      <c r="A367" s="128">
        <v>46015</v>
      </c>
      <c r="B367" s="84"/>
      <c r="C367" s="84"/>
      <c r="D367" s="84"/>
      <c r="E367" s="84"/>
    </row>
    <row r="368" spans="1:5">
      <c r="A368" s="128">
        <v>46016</v>
      </c>
      <c r="B368" s="84"/>
      <c r="C368" s="84"/>
      <c r="D368" s="84"/>
      <c r="E368" s="84"/>
    </row>
    <row r="369" spans="1:5">
      <c r="A369" s="128">
        <v>46017</v>
      </c>
      <c r="B369" s="84"/>
      <c r="C369" s="84"/>
      <c r="D369" s="84"/>
      <c r="E369" s="84"/>
    </row>
    <row r="370" spans="1:5">
      <c r="A370" s="128">
        <v>46018</v>
      </c>
      <c r="B370" s="84"/>
      <c r="C370" s="84"/>
      <c r="D370" s="84"/>
      <c r="E370" s="84"/>
    </row>
    <row r="371" spans="1:5">
      <c r="A371" s="128">
        <v>46019</v>
      </c>
      <c r="B371" s="84"/>
      <c r="C371" s="84"/>
      <c r="D371" s="84"/>
      <c r="E371" s="84"/>
    </row>
    <row r="372" spans="1:5">
      <c r="A372" s="128">
        <v>46020</v>
      </c>
      <c r="B372" s="84"/>
      <c r="C372" s="84"/>
      <c r="D372" s="84"/>
      <c r="E372" s="84"/>
    </row>
    <row r="373" spans="1:5">
      <c r="A373" s="128">
        <v>46021</v>
      </c>
      <c r="B373" s="84"/>
      <c r="C373" s="84"/>
      <c r="D373" s="84"/>
      <c r="E373" s="84"/>
    </row>
    <row r="374" spans="1:5">
      <c r="A374" s="128">
        <v>46022</v>
      </c>
      <c r="B374" s="84"/>
      <c r="C374" s="84"/>
      <c r="D374" s="84"/>
      <c r="E374" s="84"/>
    </row>
    <row r="375" spans="1:5">
      <c r="A375"/>
      <c r="B375"/>
      <c r="C375"/>
      <c r="D375"/>
      <c r="E375"/>
    </row>
  </sheetData>
  <mergeCells count="2">
    <mergeCell ref="E2:E3"/>
    <mergeCell ref="G68:I69"/>
  </mergeCells>
  <phoneticPr fontId="10" type="noConversion"/>
  <conditionalFormatting sqref="D2">
    <cfRule type="dataBar" priority="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{499E0CC4-8414-4C49-82DE-107C112F1103}</x14:id>
        </ext>
      </extLst>
    </cfRule>
  </conditionalFormatting>
  <conditionalFormatting sqref="H9:H24">
    <cfRule type="dataBar" priority="1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{F5ED3CC1-3B7C-4E5B-9E51-02B04151B14A}</x14:id>
        </ext>
      </extLst>
    </cfRule>
  </conditionalFormatting>
  <conditionalFormatting sqref="B2">
    <cfRule type="dataBar" priority="1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{21748A56-83CD-47FF-8E87-4EA6763D5616}</x14:id>
        </ext>
      </extLst>
    </cfRule>
  </conditionalFormatting>
  <conditionalFormatting sqref="B3">
    <cfRule type="dataBar" priority="1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{C6674B3F-338E-4BC5-9C53-DDCF23ADEEE6}</x14:id>
        </ext>
      </extLst>
    </cfRule>
  </conditionalFormatting>
  <conditionalFormatting sqref="B4">
    <cfRule type="dataBar" priority="10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{9D5ACEA1-6CA3-4AB0-A328-9778F173B437}</x14:id>
        </ext>
      </extLst>
    </cfRule>
  </conditionalFormatting>
  <conditionalFormatting sqref="B5">
    <cfRule type="dataBar" priority="9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{19091C0A-A315-48BC-ACA8-143A14944AB7}</x14:id>
        </ext>
      </extLst>
    </cfRule>
  </conditionalFormatting>
  <conditionalFormatting sqref="B6">
    <cfRule type="dataBar" priority="8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{0BF6EABA-3B89-42B9-8C7A-FF05AC3F9CCA}</x14:id>
        </ext>
      </extLst>
    </cfRule>
  </conditionalFormatting>
  <conditionalFormatting sqref="B7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{C10343DB-E290-4376-B04F-6FFF2DE380D6}</x14:id>
        </ext>
      </extLst>
    </cfRule>
  </conditionalFormatting>
  <conditionalFormatting sqref="D3">
    <cfRule type="dataBar" priority="5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{F6ABE020-7F72-4E80-8786-B5F9E9AA7975}</x14:id>
        </ext>
      </extLst>
    </cfRule>
  </conditionalFormatting>
  <conditionalFormatting sqref="D4">
    <cfRule type="dataBar" priority="4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{CE3E1BCF-36EF-4714-B7A4-E35957673495}</x14:id>
        </ext>
      </extLst>
    </cfRule>
  </conditionalFormatting>
  <conditionalFormatting sqref="D5">
    <cfRule type="dataBar" priority="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{95B7C593-B61A-4E57-AD03-C13897F15319}</x14:id>
        </ext>
      </extLst>
    </cfRule>
  </conditionalFormatting>
  <conditionalFormatting sqref="D6">
    <cfRule type="dataBar" priority="2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{0AF5F9C6-25D3-44BC-9BE2-85DDADF4B95F}</x14:id>
        </ext>
      </extLst>
    </cfRule>
  </conditionalFormatting>
  <conditionalFormatting sqref="D7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{8DAB9716-1616-44CA-A824-F5079E8E9009}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9E0CC4-8414-4C49-82DE-107C112F110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F5ED3CC1-3B7C-4E5B-9E51-02B04151B14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H9:H24</xm:sqref>
        </x14:conditionalFormatting>
        <x14:conditionalFormatting xmlns:xm="http://schemas.microsoft.com/office/excel/2006/main">
          <x14:cfRule type="dataBar" id="{21748A56-83CD-47FF-8E87-4EA6763D56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6674B3F-338E-4BC5-9C53-DDCF23ADEE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9D5ACEA1-6CA3-4AB0-A328-9778F173B43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B4</xm:sqref>
        </x14:conditionalFormatting>
        <x14:conditionalFormatting xmlns:xm="http://schemas.microsoft.com/office/excel/2006/main">
          <x14:cfRule type="dataBar" id="{19091C0A-A315-48BC-ACA8-143A14944A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0BF6EABA-3B89-42B9-8C7A-FF05AC3F9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C10343DB-E290-4376-B04F-6FFF2DE380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B7</xm:sqref>
        </x14:conditionalFormatting>
        <x14:conditionalFormatting xmlns:xm="http://schemas.microsoft.com/office/excel/2006/main">
          <x14:cfRule type="dataBar" id="{F6ABE020-7F72-4E80-8786-B5F9E9AA797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CE3E1BCF-36EF-4714-B7A4-E3595767349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95B7C593-B61A-4E57-AD03-C13897F153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AF5F9C6-25D3-44BC-9BE2-85DDADF4B95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8DAB9716-1616-44CA-A824-F5079E8E90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Habits</vt:lpstr>
      <vt:lpstr>2025 Habits</vt:lpstr>
      <vt:lpstr>Budgeting</vt:lpstr>
      <vt:lpstr>Freelance</vt:lpstr>
      <vt:lpstr>Books Reading</vt:lpstr>
      <vt:lpstr>Client</vt:lpstr>
      <vt:lpstr>Deliverate Practice</vt:lpstr>
      <vt:lpstr>Workout</vt:lpstr>
      <vt:lpstr>Web Dev</vt:lpstr>
      <vt:lpstr>Plan</vt:lpstr>
      <vt:lpstr>Meal Plan</vt:lpstr>
      <vt:lpstr>Assym. Bet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 Balaguer</dc:creator>
  <cp:lastModifiedBy>My Computer</cp:lastModifiedBy>
  <cp:lastPrinted>2023-06-19T05:26:58Z</cp:lastPrinted>
  <dcterms:created xsi:type="dcterms:W3CDTF">2015-06-05T18:17:20Z</dcterms:created>
  <dcterms:modified xsi:type="dcterms:W3CDTF">2025-01-28T03:01:14Z</dcterms:modified>
</cp:coreProperties>
</file>